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2\アクア共通\3_アクアパーク\アクアパーク年間日程表\各施設営業時間R6\"/>
    </mc:Choice>
  </mc:AlternateContent>
  <xr:revisionPtr revIDLastSave="0" documentId="13_ncr:1_{07D2A127-BFA7-4884-8BE4-1ED904535B2D}" xr6:coauthVersionLast="47" xr6:coauthVersionMax="47" xr10:uidLastSave="{00000000-0000-0000-0000-000000000000}"/>
  <bookViews>
    <workbookView xWindow="-108" yWindow="-108" windowWidth="23256" windowHeight="12576" tabRatio="680" firstSheet="12" activeTab="15" xr2:uid="{00000000-000D-0000-FFFF-FFFF00000000}"/>
  </bookViews>
  <sheets>
    <sheet name="0000000" sheetId="11" state="veryHidden" r:id="rId1"/>
    <sheet name="24年度" sheetId="21" r:id="rId2"/>
    <sheet name="25年度" sheetId="22" r:id="rId3"/>
    <sheet name="26年度" sheetId="24" r:id="rId4"/>
    <sheet name="30年度 (改修工事)" sheetId="36" r:id="rId5"/>
    <sheet name="27年度(29年作）" sheetId="29" r:id="rId6"/>
    <sheet name="28年度" sheetId="26" r:id="rId7"/>
    <sheet name="29年度" sheetId="28" r:id="rId8"/>
    <sheet name="29年度 (2)" sheetId="33" r:id="rId9"/>
    <sheet name="30年度" sheetId="32" r:id="rId10"/>
    <sheet name="31年度" sheetId="34" r:id="rId11"/>
    <sheet name="R2年度" sheetId="35" r:id="rId12"/>
    <sheet name="令和3年度" sheetId="37" r:id="rId13"/>
    <sheet name="令和4年度 " sheetId="38" r:id="rId14"/>
    <sheet name="令和5年度" sheetId="39" r:id="rId15"/>
    <sheet name="令和6年度 " sheetId="40" r:id="rId16"/>
    <sheet name="年別開館日数" sheetId="25" r:id="rId17"/>
  </sheets>
  <definedNames>
    <definedName name="_xlnm.Print_Area" localSheetId="5">'27年度(29年作）'!$A$1:$L$498</definedName>
    <definedName name="_xlnm.Print_Area" localSheetId="6">'28年度'!$A$1:$L$498</definedName>
    <definedName name="_xlnm.Print_Area" localSheetId="7">'29年度'!$A$1:$M$499</definedName>
    <definedName name="_xlnm.Print_Area" localSheetId="8">'29年度 (2)'!$A$1:$Q$541</definedName>
    <definedName name="_xlnm.Print_Area" localSheetId="9">'30年度'!$A$1:$Q$536</definedName>
    <definedName name="_xlnm.Print_Area" localSheetId="4">'30年度 (改修工事)'!$A$1:$Q$536</definedName>
    <definedName name="_xlnm.Print_Area" localSheetId="10">'31年度'!$A$1:$Q$536</definedName>
    <definedName name="_xlnm.Print_Area" localSheetId="11">'R2年度'!$A$1:$P$536</definedName>
    <definedName name="_xlnm.Print_Area" localSheetId="12">令和3年度!$A$1:$P$536</definedName>
    <definedName name="_xlnm.Print_Area" localSheetId="13">'令和4年度 '!$A$1:$P$536</definedName>
    <definedName name="_xlnm.Print_Area" localSheetId="14">令和5年度!$A$1:$P$536</definedName>
    <definedName name="_xlnm.Print_Area" localSheetId="15">'令和6年度 '!$A$1:$P$536</definedName>
  </definedNames>
  <calcPr calcId="181029"/>
</workbook>
</file>

<file path=xl/calcChain.xml><?xml version="1.0" encoding="utf-8"?>
<calcChain xmlns="http://schemas.openxmlformats.org/spreadsheetml/2006/main">
  <c r="P454" i="40" l="1"/>
  <c r="P413" i="40"/>
  <c r="P372" i="40"/>
  <c r="P331" i="40"/>
  <c r="P290" i="40"/>
  <c r="P249" i="40"/>
  <c r="P208" i="40"/>
  <c r="P167" i="40"/>
  <c r="P126" i="40"/>
  <c r="P85" i="40"/>
  <c r="P44" i="40"/>
  <c r="L476" i="40"/>
  <c r="L469" i="40"/>
  <c r="O476" i="40"/>
  <c r="O469" i="40"/>
  <c r="O317" i="40"/>
  <c r="L317" i="40"/>
  <c r="O316" i="40"/>
  <c r="L316" i="40"/>
  <c r="O315" i="40"/>
  <c r="L315" i="40"/>
  <c r="O314" i="40"/>
  <c r="L314" i="40"/>
  <c r="O313" i="40"/>
  <c r="L313" i="40"/>
  <c r="O311" i="40"/>
  <c r="L311" i="40"/>
  <c r="O300" i="40"/>
  <c r="L300" i="40"/>
  <c r="L280" i="37"/>
  <c r="O199" i="40"/>
  <c r="L199" i="40"/>
  <c r="I199" i="40"/>
  <c r="F199" i="40"/>
  <c r="F13" i="40"/>
  <c r="F259" i="40" l="1"/>
  <c r="H448" i="40"/>
  <c r="I527" i="40" s="1"/>
  <c r="H325" i="40"/>
  <c r="I518" i="40" s="1"/>
  <c r="O301" i="40"/>
  <c r="L301" i="40"/>
  <c r="O294" i="40"/>
  <c r="L294" i="40"/>
  <c r="O283" i="40"/>
  <c r="L283" i="40"/>
  <c r="O282" i="40"/>
  <c r="L282" i="40"/>
  <c r="O280" i="40"/>
  <c r="L280" i="40"/>
  <c r="O279" i="40"/>
  <c r="L279" i="40"/>
  <c r="O278" i="40"/>
  <c r="L278" i="40"/>
  <c r="O277" i="40"/>
  <c r="L277" i="40"/>
  <c r="O276" i="40"/>
  <c r="L276" i="40"/>
  <c r="O275" i="40"/>
  <c r="L275" i="40"/>
  <c r="O273" i="40"/>
  <c r="L273" i="40"/>
  <c r="O272" i="40"/>
  <c r="L272" i="40"/>
  <c r="O271" i="40"/>
  <c r="L271" i="40"/>
  <c r="O266" i="40"/>
  <c r="L266" i="40"/>
  <c r="O270" i="40"/>
  <c r="L270" i="40"/>
  <c r="O269" i="40"/>
  <c r="L269" i="40"/>
  <c r="O268" i="40"/>
  <c r="L268" i="40"/>
  <c r="O265" i="40"/>
  <c r="L265" i="40"/>
  <c r="O264" i="40"/>
  <c r="L264" i="40"/>
  <c r="O263" i="40"/>
  <c r="L263" i="40"/>
  <c r="O262" i="40"/>
  <c r="L262" i="40"/>
  <c r="O261" i="40"/>
  <c r="L261" i="40"/>
  <c r="O259" i="40"/>
  <c r="L259" i="40"/>
  <c r="O258" i="40"/>
  <c r="L258" i="40"/>
  <c r="F258" i="40"/>
  <c r="O257" i="40"/>
  <c r="L257" i="40"/>
  <c r="F257" i="40"/>
  <c r="O256" i="40"/>
  <c r="L256" i="40"/>
  <c r="F256" i="40"/>
  <c r="O255" i="40"/>
  <c r="L255" i="40"/>
  <c r="F255" i="40"/>
  <c r="O241" i="40"/>
  <c r="L241" i="40"/>
  <c r="I241" i="40"/>
  <c r="F241" i="40"/>
  <c r="O240" i="40"/>
  <c r="L240" i="40"/>
  <c r="I240" i="40"/>
  <c r="F240" i="40"/>
  <c r="O239" i="40"/>
  <c r="L239" i="40"/>
  <c r="I239" i="40"/>
  <c r="F239" i="40"/>
  <c r="O237" i="40"/>
  <c r="L237" i="40"/>
  <c r="I237" i="40"/>
  <c r="F237" i="40"/>
  <c r="O234" i="40"/>
  <c r="L234" i="40"/>
  <c r="I234" i="40"/>
  <c r="F234" i="40"/>
  <c r="O233" i="40"/>
  <c r="L233" i="40"/>
  <c r="I233" i="40"/>
  <c r="F233" i="40"/>
  <c r="O232" i="40"/>
  <c r="L232" i="40"/>
  <c r="I232" i="40"/>
  <c r="F232" i="40"/>
  <c r="O227" i="40"/>
  <c r="L227" i="40"/>
  <c r="I227" i="40"/>
  <c r="F227" i="40"/>
  <c r="O231" i="40"/>
  <c r="L231" i="40"/>
  <c r="I231" i="40"/>
  <c r="F231" i="40"/>
  <c r="O230" i="40"/>
  <c r="L230" i="40"/>
  <c r="I230" i="40"/>
  <c r="F230" i="40"/>
  <c r="O229" i="40"/>
  <c r="L229" i="40"/>
  <c r="I229" i="40"/>
  <c r="F229" i="40"/>
  <c r="I228" i="40"/>
  <c r="O226" i="40"/>
  <c r="L226" i="40"/>
  <c r="I226" i="40"/>
  <c r="F226" i="40"/>
  <c r="O225" i="40"/>
  <c r="L225" i="40"/>
  <c r="I225" i="40"/>
  <c r="F225" i="40"/>
  <c r="O224" i="40"/>
  <c r="L224" i="40"/>
  <c r="I224" i="40"/>
  <c r="F224" i="40"/>
  <c r="O223" i="40"/>
  <c r="L223" i="40"/>
  <c r="I223" i="40"/>
  <c r="F223" i="40"/>
  <c r="O222" i="40"/>
  <c r="L222" i="40"/>
  <c r="I222" i="40"/>
  <c r="F222" i="40"/>
  <c r="I221" i="40"/>
  <c r="O220" i="40"/>
  <c r="L220" i="40"/>
  <c r="I220" i="40"/>
  <c r="F220" i="40"/>
  <c r="O219" i="40"/>
  <c r="L219" i="40"/>
  <c r="I219" i="40"/>
  <c r="F219" i="40"/>
  <c r="O218" i="40"/>
  <c r="L218" i="40"/>
  <c r="I218" i="40"/>
  <c r="F218" i="40"/>
  <c r="O216" i="40"/>
  <c r="L216" i="40"/>
  <c r="I216" i="40"/>
  <c r="F216" i="40"/>
  <c r="O215" i="40"/>
  <c r="L215" i="40"/>
  <c r="I215" i="40"/>
  <c r="F215" i="40"/>
  <c r="I214" i="40"/>
  <c r="O213" i="40"/>
  <c r="L213" i="40"/>
  <c r="I213" i="40"/>
  <c r="F213" i="40"/>
  <c r="O212" i="40"/>
  <c r="L212" i="40"/>
  <c r="I212" i="40"/>
  <c r="F212" i="40"/>
  <c r="O201" i="40"/>
  <c r="L201" i="40"/>
  <c r="I201" i="40"/>
  <c r="F201" i="40"/>
  <c r="O196" i="40"/>
  <c r="L196" i="40"/>
  <c r="I196" i="40"/>
  <c r="F196" i="40"/>
  <c r="I197" i="40"/>
  <c r="F175" i="40"/>
  <c r="O159" i="40"/>
  <c r="L159" i="40"/>
  <c r="I159" i="40"/>
  <c r="F159" i="40"/>
  <c r="O158" i="40"/>
  <c r="L158" i="40"/>
  <c r="I158" i="40"/>
  <c r="F158" i="40"/>
  <c r="O157" i="40"/>
  <c r="L157" i="40"/>
  <c r="I157" i="40"/>
  <c r="F157" i="40"/>
  <c r="I152" i="40"/>
  <c r="O150" i="40"/>
  <c r="L150" i="40"/>
  <c r="I150" i="40"/>
  <c r="F150" i="40"/>
  <c r="O149" i="40"/>
  <c r="L149" i="40"/>
  <c r="I149" i="40"/>
  <c r="F149" i="40"/>
  <c r="O148" i="40"/>
  <c r="L148" i="40"/>
  <c r="I148" i="40"/>
  <c r="F148" i="40"/>
  <c r="O147" i="40"/>
  <c r="L147" i="40"/>
  <c r="I147" i="40"/>
  <c r="F147" i="40"/>
  <c r="O146" i="40"/>
  <c r="L146" i="40"/>
  <c r="I146" i="40"/>
  <c r="F146" i="40"/>
  <c r="I145" i="40"/>
  <c r="O144" i="40"/>
  <c r="L144" i="40"/>
  <c r="I144" i="40"/>
  <c r="F144" i="40"/>
  <c r="O143" i="40"/>
  <c r="L143" i="40"/>
  <c r="I143" i="40"/>
  <c r="F143" i="40"/>
  <c r="O142" i="40"/>
  <c r="L142" i="40"/>
  <c r="I142" i="40"/>
  <c r="F142" i="40"/>
  <c r="O141" i="40"/>
  <c r="L141" i="40"/>
  <c r="I141" i="40"/>
  <c r="F141" i="40"/>
  <c r="O140" i="40"/>
  <c r="L140" i="40"/>
  <c r="I140" i="40"/>
  <c r="F140" i="40"/>
  <c r="O139" i="40"/>
  <c r="L139" i="40"/>
  <c r="I139" i="40"/>
  <c r="F139" i="40"/>
  <c r="I138" i="40"/>
  <c r="O137" i="40"/>
  <c r="L137" i="40"/>
  <c r="I137" i="40"/>
  <c r="F137" i="40"/>
  <c r="O136" i="40"/>
  <c r="L136" i="40"/>
  <c r="I136" i="40"/>
  <c r="F136" i="40"/>
  <c r="O135" i="40"/>
  <c r="L135" i="40"/>
  <c r="I135" i="40"/>
  <c r="F135" i="40"/>
  <c r="O133" i="40"/>
  <c r="L133" i="40"/>
  <c r="I133" i="40"/>
  <c r="F133" i="40"/>
  <c r="O132" i="40"/>
  <c r="L132" i="40"/>
  <c r="I132" i="40"/>
  <c r="F132" i="40"/>
  <c r="I131" i="40"/>
  <c r="O130" i="40"/>
  <c r="L130" i="40"/>
  <c r="I130" i="40"/>
  <c r="F130" i="40"/>
  <c r="O118" i="40"/>
  <c r="L118" i="40"/>
  <c r="I118" i="40"/>
  <c r="F118" i="40"/>
  <c r="O117" i="40"/>
  <c r="L117" i="40"/>
  <c r="I117" i="40"/>
  <c r="F117" i="40"/>
  <c r="O116" i="40"/>
  <c r="L116" i="40"/>
  <c r="I116" i="40"/>
  <c r="F116" i="40"/>
  <c r="O115" i="40"/>
  <c r="L115" i="40"/>
  <c r="I115" i="40"/>
  <c r="F115" i="40"/>
  <c r="O114" i="40"/>
  <c r="L114" i="40"/>
  <c r="I114" i="40"/>
  <c r="F114" i="40"/>
  <c r="I113" i="40"/>
  <c r="O112" i="40"/>
  <c r="L112" i="40"/>
  <c r="I112" i="40"/>
  <c r="F112" i="40"/>
  <c r="O111" i="40"/>
  <c r="L111" i="40"/>
  <c r="I111" i="40"/>
  <c r="F111" i="40"/>
  <c r="O110" i="40"/>
  <c r="L110" i="40"/>
  <c r="I110" i="40"/>
  <c r="F110" i="40"/>
  <c r="O109" i="40"/>
  <c r="L109" i="40"/>
  <c r="I109" i="40"/>
  <c r="F109" i="40"/>
  <c r="O108" i="40"/>
  <c r="L108" i="40"/>
  <c r="I108" i="40"/>
  <c r="F108" i="40"/>
  <c r="O107" i="40"/>
  <c r="L107" i="40"/>
  <c r="I107" i="40"/>
  <c r="F107" i="40"/>
  <c r="I106" i="40"/>
  <c r="O105" i="40"/>
  <c r="L105" i="40"/>
  <c r="I105" i="40"/>
  <c r="F105" i="40"/>
  <c r="O104" i="40"/>
  <c r="L104" i="40"/>
  <c r="I104" i="40"/>
  <c r="F104" i="40"/>
  <c r="O103" i="40"/>
  <c r="L103" i="40"/>
  <c r="I103" i="40"/>
  <c r="F103" i="40"/>
  <c r="O102" i="40"/>
  <c r="L102" i="40"/>
  <c r="I102" i="40"/>
  <c r="F102" i="40"/>
  <c r="O101" i="40"/>
  <c r="L101" i="40"/>
  <c r="I101" i="40"/>
  <c r="F101" i="40"/>
  <c r="O100" i="40"/>
  <c r="L100" i="40"/>
  <c r="I100" i="40"/>
  <c r="F100" i="40"/>
  <c r="I99" i="40"/>
  <c r="O98" i="40"/>
  <c r="L98" i="40"/>
  <c r="I98" i="40"/>
  <c r="F98" i="40"/>
  <c r="O97" i="40"/>
  <c r="L97" i="40"/>
  <c r="I97" i="40"/>
  <c r="F97" i="40"/>
  <c r="O96" i="40"/>
  <c r="L96" i="40"/>
  <c r="I96" i="40"/>
  <c r="F96" i="40"/>
  <c r="O95" i="40"/>
  <c r="L95" i="40"/>
  <c r="I95" i="40"/>
  <c r="F95" i="40"/>
  <c r="O94" i="40"/>
  <c r="L94" i="40"/>
  <c r="I94" i="40"/>
  <c r="F94" i="40"/>
  <c r="O93" i="40"/>
  <c r="L93" i="40"/>
  <c r="I93" i="40"/>
  <c r="F93" i="40"/>
  <c r="I92" i="40"/>
  <c r="O91" i="40"/>
  <c r="L91" i="40"/>
  <c r="I91" i="40"/>
  <c r="F91" i="40"/>
  <c r="O90" i="40"/>
  <c r="L90" i="40"/>
  <c r="I90" i="40"/>
  <c r="F90" i="40"/>
  <c r="O89" i="40"/>
  <c r="L89" i="40"/>
  <c r="I89" i="40"/>
  <c r="F89" i="40"/>
  <c r="L13" i="40"/>
  <c r="O78" i="40"/>
  <c r="L78" i="40"/>
  <c r="I78" i="40"/>
  <c r="F78" i="40"/>
  <c r="O77" i="40"/>
  <c r="L77" i="40"/>
  <c r="I77" i="40"/>
  <c r="F77" i="40"/>
  <c r="O76" i="40"/>
  <c r="L76" i="40"/>
  <c r="I76" i="40"/>
  <c r="F76" i="40"/>
  <c r="I75" i="40"/>
  <c r="O74" i="40"/>
  <c r="L74" i="40"/>
  <c r="I74" i="40"/>
  <c r="F74" i="40"/>
  <c r="O73" i="40"/>
  <c r="L73" i="40"/>
  <c r="I73" i="40"/>
  <c r="F73" i="40"/>
  <c r="O72" i="40"/>
  <c r="L72" i="40"/>
  <c r="I72" i="40"/>
  <c r="F72" i="40"/>
  <c r="O71" i="40"/>
  <c r="L71" i="40"/>
  <c r="I71" i="40"/>
  <c r="F71" i="40"/>
  <c r="O70" i="40"/>
  <c r="L70" i="40"/>
  <c r="I70" i="40"/>
  <c r="F70" i="40"/>
  <c r="O69" i="40"/>
  <c r="L69" i="40"/>
  <c r="I69" i="40"/>
  <c r="F69" i="40"/>
  <c r="I68" i="40"/>
  <c r="O67" i="40"/>
  <c r="L67" i="40"/>
  <c r="I67" i="40"/>
  <c r="F67" i="40"/>
  <c r="O66" i="40"/>
  <c r="L66" i="40"/>
  <c r="I66" i="40"/>
  <c r="F66" i="40"/>
  <c r="O65" i="40"/>
  <c r="L65" i="40"/>
  <c r="I65" i="40"/>
  <c r="F65" i="40"/>
  <c r="O63" i="40"/>
  <c r="L63" i="40"/>
  <c r="I63" i="40"/>
  <c r="F63" i="40"/>
  <c r="O62" i="40"/>
  <c r="L62" i="40"/>
  <c r="I62" i="40"/>
  <c r="F62" i="40"/>
  <c r="I61" i="40"/>
  <c r="O60" i="40"/>
  <c r="L60" i="40"/>
  <c r="I60" i="40"/>
  <c r="F60" i="40"/>
  <c r="O59" i="40"/>
  <c r="L59" i="40"/>
  <c r="I59" i="40"/>
  <c r="F59" i="40"/>
  <c r="O58" i="40"/>
  <c r="L58" i="40"/>
  <c r="I58" i="40"/>
  <c r="F58" i="40"/>
  <c r="O31" i="40"/>
  <c r="L31" i="40"/>
  <c r="I31" i="40"/>
  <c r="F31" i="40"/>
  <c r="O34" i="40"/>
  <c r="L34" i="40"/>
  <c r="I34" i="40"/>
  <c r="F34" i="40"/>
  <c r="O33" i="40"/>
  <c r="L33" i="40"/>
  <c r="I33" i="40"/>
  <c r="F33" i="40"/>
  <c r="O27" i="40"/>
  <c r="L27" i="40"/>
  <c r="I27" i="40"/>
  <c r="F27" i="40"/>
  <c r="O26" i="40"/>
  <c r="L26" i="40"/>
  <c r="I26" i="40"/>
  <c r="F26" i="40"/>
  <c r="O24" i="40"/>
  <c r="L24" i="40"/>
  <c r="I24" i="40"/>
  <c r="F24" i="40"/>
  <c r="O481" i="40"/>
  <c r="L481" i="40"/>
  <c r="O483" i="40"/>
  <c r="L483" i="40"/>
  <c r="F483" i="40"/>
  <c r="O473" i="40"/>
  <c r="L473" i="40"/>
  <c r="O472" i="40"/>
  <c r="L472" i="40"/>
  <c r="O466" i="40"/>
  <c r="L466" i="40"/>
  <c r="O465" i="40"/>
  <c r="L465" i="40"/>
  <c r="O462" i="40"/>
  <c r="L462" i="40"/>
  <c r="O460" i="40"/>
  <c r="L460" i="40"/>
  <c r="O459" i="40"/>
  <c r="L459" i="40"/>
  <c r="O458" i="40"/>
  <c r="L458" i="40"/>
  <c r="O444" i="40"/>
  <c r="L444" i="40"/>
  <c r="O443" i="40"/>
  <c r="L443" i="40"/>
  <c r="O440" i="40"/>
  <c r="L440" i="40"/>
  <c r="I440" i="40"/>
  <c r="O439" i="40"/>
  <c r="L439" i="40"/>
  <c r="I439" i="40"/>
  <c r="O438" i="40"/>
  <c r="L438" i="40"/>
  <c r="I438" i="40"/>
  <c r="O436" i="40"/>
  <c r="L436" i="40"/>
  <c r="I436" i="40"/>
  <c r="O435" i="40"/>
  <c r="L435" i="40"/>
  <c r="I435" i="40"/>
  <c r="O433" i="40"/>
  <c r="L433" i="40"/>
  <c r="I433" i="40"/>
  <c r="O432" i="40"/>
  <c r="L432" i="40"/>
  <c r="I432" i="40"/>
  <c r="H449" i="40" s="1"/>
  <c r="O431" i="40"/>
  <c r="L431" i="40"/>
  <c r="I431" i="40"/>
  <c r="O429" i="40"/>
  <c r="I429" i="40"/>
  <c r="O426" i="40"/>
  <c r="I426" i="40"/>
  <c r="O425" i="40"/>
  <c r="I425" i="40"/>
  <c r="O424" i="40"/>
  <c r="I424" i="40"/>
  <c r="O423" i="40"/>
  <c r="I423" i="40"/>
  <c r="O422" i="40"/>
  <c r="I422" i="40"/>
  <c r="O421" i="40"/>
  <c r="I421" i="40"/>
  <c r="O419" i="40"/>
  <c r="I419" i="40"/>
  <c r="O418" i="40"/>
  <c r="O417" i="40"/>
  <c r="I418" i="40"/>
  <c r="I417" i="40"/>
  <c r="O405" i="40"/>
  <c r="I405" i="40"/>
  <c r="O402" i="40"/>
  <c r="I402" i="40"/>
  <c r="O401" i="40"/>
  <c r="L401" i="40"/>
  <c r="I401" i="40"/>
  <c r="O400" i="40"/>
  <c r="L400" i="40"/>
  <c r="I400" i="40"/>
  <c r="O399" i="40"/>
  <c r="L399" i="40"/>
  <c r="I399" i="40"/>
  <c r="O398" i="40"/>
  <c r="L398" i="40"/>
  <c r="I398" i="40"/>
  <c r="O397" i="40"/>
  <c r="L397" i="40"/>
  <c r="I397" i="40"/>
  <c r="O395" i="40"/>
  <c r="L395" i="40"/>
  <c r="I395" i="40"/>
  <c r="O394" i="40"/>
  <c r="L394" i="40"/>
  <c r="I394" i="40"/>
  <c r="O393" i="40"/>
  <c r="L393" i="40"/>
  <c r="I393" i="40"/>
  <c r="O391" i="40"/>
  <c r="L391" i="40"/>
  <c r="I391" i="40"/>
  <c r="O388" i="40"/>
  <c r="L388" i="40"/>
  <c r="I388" i="40"/>
  <c r="O387" i="40"/>
  <c r="L387" i="40"/>
  <c r="I387" i="40"/>
  <c r="O386" i="40"/>
  <c r="L386" i="40"/>
  <c r="I386" i="40"/>
  <c r="O383" i="40"/>
  <c r="L383" i="40"/>
  <c r="I383" i="40"/>
  <c r="O384" i="40"/>
  <c r="L384" i="40"/>
  <c r="I384" i="40"/>
  <c r="O357" i="40"/>
  <c r="L357" i="40"/>
  <c r="I357" i="40"/>
  <c r="O356" i="40"/>
  <c r="L356" i="40"/>
  <c r="I356" i="40"/>
  <c r="O355" i="40"/>
  <c r="L355" i="40"/>
  <c r="I355" i="40"/>
  <c r="O354" i="40"/>
  <c r="L354" i="40"/>
  <c r="I354" i="40"/>
  <c r="O353" i="40"/>
  <c r="L353" i="40"/>
  <c r="I353" i="40"/>
  <c r="O352" i="40"/>
  <c r="L352" i="40"/>
  <c r="I352" i="40"/>
  <c r="O350" i="40"/>
  <c r="L350" i="40"/>
  <c r="I350" i="40"/>
  <c r="O349" i="40"/>
  <c r="L349" i="40"/>
  <c r="I349" i="40"/>
  <c r="O348" i="40"/>
  <c r="L348" i="40"/>
  <c r="I348" i="40"/>
  <c r="O347" i="40"/>
  <c r="L347" i="40"/>
  <c r="I347" i="40"/>
  <c r="O346" i="40"/>
  <c r="L346" i="40"/>
  <c r="I346" i="40"/>
  <c r="O345" i="40"/>
  <c r="L345" i="40"/>
  <c r="I345" i="40"/>
  <c r="O343" i="40"/>
  <c r="L343" i="40"/>
  <c r="I343" i="40"/>
  <c r="O342" i="40"/>
  <c r="L342" i="40"/>
  <c r="I342" i="40"/>
  <c r="O341" i="40"/>
  <c r="L341" i="40"/>
  <c r="I341" i="40"/>
  <c r="O340" i="40"/>
  <c r="L340" i="40"/>
  <c r="I340" i="40"/>
  <c r="O339" i="40"/>
  <c r="L339" i="40"/>
  <c r="I339" i="40"/>
  <c r="O338" i="40"/>
  <c r="L338" i="40"/>
  <c r="I338" i="40"/>
  <c r="O336" i="40"/>
  <c r="L336" i="40"/>
  <c r="I336" i="40"/>
  <c r="I335" i="40"/>
  <c r="L335" i="40"/>
  <c r="O335" i="40"/>
  <c r="O323" i="40"/>
  <c r="L323" i="40"/>
  <c r="I323" i="40"/>
  <c r="O322" i="40"/>
  <c r="L322" i="40"/>
  <c r="I322" i="40"/>
  <c r="O321" i="40"/>
  <c r="L321" i="40"/>
  <c r="I321" i="40"/>
  <c r="O320" i="40"/>
  <c r="L320" i="40"/>
  <c r="I320" i="40"/>
  <c r="O318" i="40"/>
  <c r="L318" i="40"/>
  <c r="I318" i="40"/>
  <c r="I316" i="40"/>
  <c r="I317" i="40"/>
  <c r="I315" i="40"/>
  <c r="I314" i="40"/>
  <c r="I313" i="40"/>
  <c r="I311" i="40"/>
  <c r="O307" i="40"/>
  <c r="L307" i="40"/>
  <c r="I307" i="40"/>
  <c r="O304" i="40"/>
  <c r="L304" i="40"/>
  <c r="I304" i="40"/>
  <c r="O303" i="40"/>
  <c r="L303" i="40"/>
  <c r="I303" i="40"/>
  <c r="H326" i="40" s="1"/>
  <c r="O302" i="40"/>
  <c r="L302" i="40"/>
  <c r="O310" i="40"/>
  <c r="L310" i="40"/>
  <c r="I310" i="40"/>
  <c r="O309" i="40"/>
  <c r="L309" i="40"/>
  <c r="I309" i="40"/>
  <c r="O56" i="40"/>
  <c r="L56" i="40"/>
  <c r="I56" i="40"/>
  <c r="F56" i="40"/>
  <c r="O12" i="40"/>
  <c r="L12" i="40"/>
  <c r="I12" i="40"/>
  <c r="F12" i="40"/>
  <c r="I29" i="40"/>
  <c r="I22" i="40"/>
  <c r="O53" i="40"/>
  <c r="L53" i="40"/>
  <c r="I53" i="40"/>
  <c r="F53" i="40"/>
  <c r="I36" i="40"/>
  <c r="I54" i="40"/>
  <c r="U19" i="40"/>
  <c r="U11" i="40"/>
  <c r="O17" i="40"/>
  <c r="L17" i="40"/>
  <c r="I17" i="40"/>
  <c r="F17" i="40"/>
  <c r="I15" i="40"/>
  <c r="O20" i="40"/>
  <c r="L20" i="40"/>
  <c r="I20" i="40"/>
  <c r="F20" i="40"/>
  <c r="O19" i="40"/>
  <c r="L19" i="40"/>
  <c r="I19" i="40"/>
  <c r="F19" i="40"/>
  <c r="O10" i="40"/>
  <c r="L10" i="40"/>
  <c r="I10" i="40"/>
  <c r="F10" i="40"/>
  <c r="I8" i="40"/>
  <c r="O7" i="40"/>
  <c r="L7" i="40"/>
  <c r="I7" i="40"/>
  <c r="F7" i="40"/>
  <c r="I13" i="40"/>
  <c r="I235" i="40"/>
  <c r="I516" i="40"/>
  <c r="H490" i="40"/>
  <c r="I531" i="40" s="1"/>
  <c r="N489" i="40"/>
  <c r="M530" i="40" s="1"/>
  <c r="K489" i="40"/>
  <c r="K530" i="40" s="1"/>
  <c r="H489" i="40"/>
  <c r="I530" i="40" s="1"/>
  <c r="E489" i="40"/>
  <c r="G530" i="40" s="1"/>
  <c r="O488" i="40"/>
  <c r="L488" i="40"/>
  <c r="F488" i="40"/>
  <c r="O487" i="40"/>
  <c r="L487" i="40"/>
  <c r="F487" i="40"/>
  <c r="O486" i="40"/>
  <c r="L486" i="40"/>
  <c r="F486" i="40"/>
  <c r="O485" i="40"/>
  <c r="L485" i="40"/>
  <c r="F485" i="40"/>
  <c r="O484" i="40"/>
  <c r="L484" i="40"/>
  <c r="F484" i="40"/>
  <c r="O480" i="40"/>
  <c r="L480" i="40"/>
  <c r="O479" i="40"/>
  <c r="L479" i="40"/>
  <c r="O478" i="40"/>
  <c r="L478" i="40"/>
  <c r="O477" i="40"/>
  <c r="L477" i="40"/>
  <c r="O474" i="40"/>
  <c r="L474" i="40"/>
  <c r="O471" i="40"/>
  <c r="L471" i="40"/>
  <c r="O470" i="40"/>
  <c r="L470" i="40"/>
  <c r="O467" i="40"/>
  <c r="L467" i="40"/>
  <c r="O464" i="40"/>
  <c r="L464" i="40"/>
  <c r="O463" i="40"/>
  <c r="L463" i="40"/>
  <c r="E449" i="40"/>
  <c r="G528" i="40" s="1"/>
  <c r="N448" i="40"/>
  <c r="M527" i="40" s="1"/>
  <c r="K448" i="40"/>
  <c r="K527" i="40" s="1"/>
  <c r="E448" i="40"/>
  <c r="G527" i="40" s="1"/>
  <c r="O442" i="40"/>
  <c r="L442" i="40"/>
  <c r="O437" i="40"/>
  <c r="L437" i="40"/>
  <c r="I437" i="40"/>
  <c r="O430" i="40"/>
  <c r="I430" i="40"/>
  <c r="O427" i="40"/>
  <c r="I427" i="40"/>
  <c r="E408" i="40"/>
  <c r="G525" i="40" s="1"/>
  <c r="N407" i="40"/>
  <c r="M524" i="40" s="1"/>
  <c r="K407" i="40"/>
  <c r="K524" i="40" s="1"/>
  <c r="H407" i="40"/>
  <c r="E407" i="40"/>
  <c r="G524" i="40" s="1"/>
  <c r="O406" i="40"/>
  <c r="I406" i="40"/>
  <c r="O404" i="40"/>
  <c r="I404" i="40"/>
  <c r="O392" i="40"/>
  <c r="L392" i="40"/>
  <c r="I392" i="40"/>
  <c r="O390" i="40"/>
  <c r="L390" i="40"/>
  <c r="I390" i="40"/>
  <c r="O385" i="40"/>
  <c r="L385" i="40"/>
  <c r="I385" i="40"/>
  <c r="O382" i="40"/>
  <c r="L382" i="40"/>
  <c r="I382" i="40"/>
  <c r="O381" i="40"/>
  <c r="L381" i="40"/>
  <c r="I381" i="40"/>
  <c r="O380" i="40"/>
  <c r="L380" i="40"/>
  <c r="I380" i="40"/>
  <c r="O379" i="40"/>
  <c r="L379" i="40"/>
  <c r="I379" i="40"/>
  <c r="O378" i="40"/>
  <c r="L378" i="40"/>
  <c r="I378" i="40"/>
  <c r="O377" i="40"/>
  <c r="L377" i="40"/>
  <c r="I377" i="40"/>
  <c r="E367" i="40"/>
  <c r="G522" i="40" s="1"/>
  <c r="N366" i="40"/>
  <c r="M521" i="40" s="1"/>
  <c r="K366" i="40"/>
  <c r="K521" i="40" s="1"/>
  <c r="H366" i="40"/>
  <c r="I521" i="40" s="1"/>
  <c r="E366" i="40"/>
  <c r="G521" i="40" s="1"/>
  <c r="O364" i="40"/>
  <c r="L364" i="40"/>
  <c r="I364" i="40"/>
  <c r="O363" i="40"/>
  <c r="L363" i="40"/>
  <c r="I363" i="40"/>
  <c r="O362" i="40"/>
  <c r="L362" i="40"/>
  <c r="I362" i="40"/>
  <c r="O361" i="40"/>
  <c r="L361" i="40"/>
  <c r="I361" i="40"/>
  <c r="O360" i="40"/>
  <c r="L360" i="40"/>
  <c r="I360" i="40"/>
  <c r="O359" i="40"/>
  <c r="L359" i="40"/>
  <c r="I359" i="40"/>
  <c r="E326" i="40"/>
  <c r="G519" i="40" s="1"/>
  <c r="N325" i="40"/>
  <c r="M518" i="40" s="1"/>
  <c r="K325" i="40"/>
  <c r="K518" i="40" s="1"/>
  <c r="E325" i="40"/>
  <c r="G518" i="40" s="1"/>
  <c r="O308" i="40"/>
  <c r="L308" i="40"/>
  <c r="I308" i="40"/>
  <c r="O306" i="40"/>
  <c r="L306" i="40"/>
  <c r="I306" i="40"/>
  <c r="O299" i="40"/>
  <c r="L299" i="40"/>
  <c r="O297" i="40"/>
  <c r="L297" i="40"/>
  <c r="O296" i="40"/>
  <c r="L296" i="40"/>
  <c r="O295" i="40"/>
  <c r="L295" i="40"/>
  <c r="N284" i="40"/>
  <c r="M515" i="40" s="1"/>
  <c r="K284" i="40"/>
  <c r="K515" i="40" s="1"/>
  <c r="H284" i="40"/>
  <c r="I515" i="40" s="1"/>
  <c r="E284" i="40"/>
  <c r="G515" i="40" s="1"/>
  <c r="O254" i="40"/>
  <c r="L254" i="40"/>
  <c r="F254" i="40"/>
  <c r="N243" i="40"/>
  <c r="M512" i="40" s="1"/>
  <c r="K243" i="40"/>
  <c r="H243" i="40"/>
  <c r="I512" i="40" s="1"/>
  <c r="E243" i="40"/>
  <c r="G512" i="40" s="1"/>
  <c r="O238" i="40"/>
  <c r="L238" i="40"/>
  <c r="I238" i="40"/>
  <c r="F238" i="40"/>
  <c r="O236" i="40"/>
  <c r="L236" i="40"/>
  <c r="I236" i="40"/>
  <c r="F236" i="40"/>
  <c r="O217" i="40"/>
  <c r="L217" i="40"/>
  <c r="I217" i="40"/>
  <c r="F217" i="40"/>
  <c r="N202" i="40"/>
  <c r="K202" i="40"/>
  <c r="K509" i="40" s="1"/>
  <c r="H202" i="40"/>
  <c r="E202" i="40"/>
  <c r="G509" i="40" s="1"/>
  <c r="O200" i="40"/>
  <c r="L200" i="40"/>
  <c r="I200" i="40"/>
  <c r="F200" i="40"/>
  <c r="O198" i="40"/>
  <c r="L198" i="40"/>
  <c r="I198" i="40"/>
  <c r="F198" i="40"/>
  <c r="O195" i="40"/>
  <c r="L195" i="40"/>
  <c r="I195" i="40"/>
  <c r="F195" i="40"/>
  <c r="O194" i="40"/>
  <c r="L194" i="40"/>
  <c r="I194" i="40"/>
  <c r="F194" i="40"/>
  <c r="O193" i="40"/>
  <c r="L193" i="40"/>
  <c r="I193" i="40"/>
  <c r="F193" i="40"/>
  <c r="O192" i="40"/>
  <c r="L192" i="40"/>
  <c r="I192" i="40"/>
  <c r="F192" i="40"/>
  <c r="O191" i="40"/>
  <c r="L191" i="40"/>
  <c r="I191" i="40"/>
  <c r="F191" i="40"/>
  <c r="O190" i="40"/>
  <c r="L190" i="40"/>
  <c r="I190" i="40"/>
  <c r="F190" i="40"/>
  <c r="O189" i="40"/>
  <c r="L189" i="40"/>
  <c r="I189" i="40"/>
  <c r="F189" i="40"/>
  <c r="O188" i="40"/>
  <c r="L188" i="40"/>
  <c r="I188" i="40"/>
  <c r="F188" i="40"/>
  <c r="O187" i="40"/>
  <c r="L187" i="40"/>
  <c r="I187" i="40"/>
  <c r="F187" i="40"/>
  <c r="O186" i="40"/>
  <c r="L186" i="40"/>
  <c r="I186" i="40"/>
  <c r="F186" i="40"/>
  <c r="O185" i="40"/>
  <c r="L185" i="40"/>
  <c r="I185" i="40"/>
  <c r="F185" i="40"/>
  <c r="O184" i="40"/>
  <c r="L184" i="40"/>
  <c r="I184" i="40"/>
  <c r="F184" i="40"/>
  <c r="O183" i="40"/>
  <c r="L183" i="40"/>
  <c r="I183" i="40"/>
  <c r="F183" i="40"/>
  <c r="O182" i="40"/>
  <c r="L182" i="40"/>
  <c r="I182" i="40"/>
  <c r="F182" i="40"/>
  <c r="O181" i="40"/>
  <c r="L181" i="40"/>
  <c r="I181" i="40"/>
  <c r="F181" i="40"/>
  <c r="O180" i="40"/>
  <c r="L180" i="40"/>
  <c r="I180" i="40"/>
  <c r="F180" i="40"/>
  <c r="O179" i="40"/>
  <c r="L179" i="40"/>
  <c r="I179" i="40"/>
  <c r="F179" i="40"/>
  <c r="O178" i="40"/>
  <c r="L178" i="40"/>
  <c r="I178" i="40"/>
  <c r="F178" i="40"/>
  <c r="O177" i="40"/>
  <c r="L177" i="40"/>
  <c r="I177" i="40"/>
  <c r="F177" i="40"/>
  <c r="O176" i="40"/>
  <c r="L176" i="40"/>
  <c r="I176" i="40"/>
  <c r="F176" i="40"/>
  <c r="O175" i="40"/>
  <c r="L175" i="40"/>
  <c r="I175" i="40"/>
  <c r="O174" i="40"/>
  <c r="L174" i="40"/>
  <c r="I174" i="40"/>
  <c r="F174" i="40"/>
  <c r="O173" i="40"/>
  <c r="L173" i="40"/>
  <c r="I173" i="40"/>
  <c r="F173" i="40"/>
  <c r="O172" i="40"/>
  <c r="L172" i="40"/>
  <c r="I172" i="40"/>
  <c r="F172" i="40"/>
  <c r="O171" i="40"/>
  <c r="L171" i="40"/>
  <c r="I171" i="40"/>
  <c r="F171" i="40"/>
  <c r="N161" i="40"/>
  <c r="M506" i="40" s="1"/>
  <c r="K161" i="40"/>
  <c r="K506" i="40" s="1"/>
  <c r="H161" i="40"/>
  <c r="I506" i="40" s="1"/>
  <c r="E161" i="40"/>
  <c r="G506" i="40" s="1"/>
  <c r="O160" i="40"/>
  <c r="L160" i="40"/>
  <c r="I160" i="40"/>
  <c r="F160" i="40"/>
  <c r="O156" i="40"/>
  <c r="L156" i="40"/>
  <c r="I156" i="40"/>
  <c r="F156" i="40"/>
  <c r="O155" i="40"/>
  <c r="L155" i="40"/>
  <c r="I155" i="40"/>
  <c r="F155" i="40"/>
  <c r="O154" i="40"/>
  <c r="L154" i="40"/>
  <c r="I154" i="40"/>
  <c r="F154" i="40"/>
  <c r="O153" i="40"/>
  <c r="L153" i="40"/>
  <c r="I153" i="40"/>
  <c r="F153" i="40"/>
  <c r="O151" i="40"/>
  <c r="L151" i="40"/>
  <c r="I151" i="40"/>
  <c r="F151" i="40"/>
  <c r="O134" i="40"/>
  <c r="L134" i="40"/>
  <c r="I134" i="40"/>
  <c r="F134" i="40"/>
  <c r="N120" i="40"/>
  <c r="M503" i="40" s="1"/>
  <c r="K120" i="40"/>
  <c r="K503" i="40" s="1"/>
  <c r="H120" i="40"/>
  <c r="I503" i="40" s="1"/>
  <c r="E120" i="40"/>
  <c r="G503" i="40" s="1"/>
  <c r="N79" i="40"/>
  <c r="M500" i="40" s="1"/>
  <c r="K79" i="40"/>
  <c r="K500" i="40" s="1"/>
  <c r="H79" i="40"/>
  <c r="I500" i="40" s="1"/>
  <c r="E79" i="40"/>
  <c r="G500" i="40" s="1"/>
  <c r="O64" i="40"/>
  <c r="L64" i="40"/>
  <c r="I64" i="40"/>
  <c r="F64" i="40"/>
  <c r="O57" i="40"/>
  <c r="L57" i="40"/>
  <c r="I57" i="40"/>
  <c r="F57" i="40"/>
  <c r="O55" i="40"/>
  <c r="L55" i="40"/>
  <c r="I55" i="40"/>
  <c r="F55" i="40"/>
  <c r="O52" i="40"/>
  <c r="L52" i="40"/>
  <c r="I52" i="40"/>
  <c r="F52" i="40"/>
  <c r="O51" i="40"/>
  <c r="L51" i="40"/>
  <c r="I51" i="40"/>
  <c r="F51" i="40"/>
  <c r="O50" i="40"/>
  <c r="L50" i="40"/>
  <c r="I50" i="40"/>
  <c r="F50" i="40"/>
  <c r="O49" i="40"/>
  <c r="L49" i="40"/>
  <c r="I49" i="40"/>
  <c r="F49" i="40"/>
  <c r="O48" i="40"/>
  <c r="L48" i="40"/>
  <c r="I48" i="40"/>
  <c r="F48" i="40"/>
  <c r="B45" i="40"/>
  <c r="B86" i="40" s="1"/>
  <c r="E86" i="40" s="1"/>
  <c r="N38" i="40"/>
  <c r="M497" i="40" s="1"/>
  <c r="K38" i="40"/>
  <c r="K497" i="40" s="1"/>
  <c r="H38" i="40"/>
  <c r="I497" i="40" s="1"/>
  <c r="E38" i="40"/>
  <c r="G497" i="40" s="1"/>
  <c r="O35" i="40"/>
  <c r="L35" i="40"/>
  <c r="I35" i="40"/>
  <c r="F35" i="40"/>
  <c r="O32" i="40"/>
  <c r="L32" i="40"/>
  <c r="I32" i="40"/>
  <c r="F32" i="40"/>
  <c r="O30" i="40"/>
  <c r="L30" i="40"/>
  <c r="I30" i="40"/>
  <c r="F30" i="40"/>
  <c r="O28" i="40"/>
  <c r="L28" i="40"/>
  <c r="I28" i="40"/>
  <c r="F28" i="40"/>
  <c r="O25" i="40"/>
  <c r="L25" i="40"/>
  <c r="I25" i="40"/>
  <c r="F25" i="40"/>
  <c r="U23" i="40"/>
  <c r="O23" i="40"/>
  <c r="L23" i="40"/>
  <c r="I23" i="40"/>
  <c r="F23" i="40"/>
  <c r="U22" i="40"/>
  <c r="U21" i="40"/>
  <c r="O21" i="40"/>
  <c r="L21" i="40"/>
  <c r="I21" i="40"/>
  <c r="F21" i="40"/>
  <c r="U20" i="40"/>
  <c r="U18" i="40"/>
  <c r="O18" i="40"/>
  <c r="L18" i="40"/>
  <c r="I18" i="40"/>
  <c r="F18" i="40"/>
  <c r="U17" i="40"/>
  <c r="U16" i="40"/>
  <c r="O16" i="40"/>
  <c r="L16" i="40"/>
  <c r="I16" i="40"/>
  <c r="F16" i="40"/>
  <c r="U15" i="40"/>
  <c r="U14" i="40"/>
  <c r="O14" i="40"/>
  <c r="L14" i="40"/>
  <c r="I14" i="40"/>
  <c r="F14" i="40"/>
  <c r="U13" i="40"/>
  <c r="O13" i="40"/>
  <c r="U12" i="40"/>
  <c r="O11" i="40"/>
  <c r="L11" i="40"/>
  <c r="I11" i="40"/>
  <c r="F11" i="40"/>
  <c r="U10" i="40"/>
  <c r="U9" i="40"/>
  <c r="O9" i="40"/>
  <c r="L9" i="40"/>
  <c r="I9" i="40"/>
  <c r="F9" i="40"/>
  <c r="U8" i="40"/>
  <c r="U7" i="40"/>
  <c r="B7" i="40"/>
  <c r="U6" i="40"/>
  <c r="E4" i="40"/>
  <c r="H326" i="39"/>
  <c r="H325" i="39"/>
  <c r="F92" i="39"/>
  <c r="F91" i="39"/>
  <c r="F196" i="39"/>
  <c r="F68" i="39"/>
  <c r="N285" i="40" l="1"/>
  <c r="M516" i="40" s="1"/>
  <c r="E490" i="40"/>
  <c r="G531" i="40" s="1"/>
  <c r="K162" i="40"/>
  <c r="K507" i="40" s="1"/>
  <c r="E45" i="40"/>
  <c r="N203" i="40"/>
  <c r="M510" i="40" s="1"/>
  <c r="N490" i="40"/>
  <c r="M531" i="40" s="1"/>
  <c r="K490" i="40"/>
  <c r="K531" i="40" s="1"/>
  <c r="N121" i="40"/>
  <c r="M504" i="40" s="1"/>
  <c r="K285" i="40"/>
  <c r="K516" i="40" s="1"/>
  <c r="E285" i="40"/>
  <c r="G516" i="40" s="1"/>
  <c r="E162" i="40"/>
  <c r="G507" i="40" s="1"/>
  <c r="H80" i="40"/>
  <c r="I501" i="40" s="1"/>
  <c r="H39" i="40"/>
  <c r="I498" i="40" s="1"/>
  <c r="N449" i="40"/>
  <c r="M528" i="40" s="1"/>
  <c r="K408" i="40"/>
  <c r="K525" i="40" s="1"/>
  <c r="H367" i="40"/>
  <c r="I522" i="40" s="1"/>
  <c r="N367" i="40"/>
  <c r="M522" i="40" s="1"/>
  <c r="K367" i="40"/>
  <c r="K522" i="40" s="1"/>
  <c r="I519" i="40"/>
  <c r="K326" i="40"/>
  <c r="K519" i="40" s="1"/>
  <c r="N326" i="40"/>
  <c r="M519" i="40" s="1"/>
  <c r="E39" i="40"/>
  <c r="G498" i="40" s="1"/>
  <c r="G533" i="40"/>
  <c r="B8" i="40"/>
  <c r="B127" i="40"/>
  <c r="B89" i="40"/>
  <c r="K80" i="40"/>
  <c r="K501" i="40" s="1"/>
  <c r="E121" i="40"/>
  <c r="G504" i="40" s="1"/>
  <c r="H162" i="40"/>
  <c r="I507" i="40" s="1"/>
  <c r="E203" i="40"/>
  <c r="G510" i="40" s="1"/>
  <c r="K39" i="40"/>
  <c r="K498" i="40" s="1"/>
  <c r="N80" i="40"/>
  <c r="M501" i="40" s="1"/>
  <c r="H121" i="40"/>
  <c r="I504" i="40" s="1"/>
  <c r="M509" i="40"/>
  <c r="M533" i="40" s="1"/>
  <c r="C7" i="40"/>
  <c r="N39" i="40"/>
  <c r="M498" i="40" s="1"/>
  <c r="E80" i="40"/>
  <c r="G501" i="40" s="1"/>
  <c r="K121" i="40"/>
  <c r="K504" i="40" s="1"/>
  <c r="N162" i="40"/>
  <c r="M507" i="40" s="1"/>
  <c r="K203" i="40"/>
  <c r="K510" i="40" s="1"/>
  <c r="K244" i="40"/>
  <c r="K513" i="40" s="1"/>
  <c r="K512" i="40"/>
  <c r="K533" i="40" s="1"/>
  <c r="B48" i="40"/>
  <c r="N244" i="40"/>
  <c r="M513" i="40" s="1"/>
  <c r="I509" i="40"/>
  <c r="E244" i="40"/>
  <c r="G513" i="40" s="1"/>
  <c r="H203" i="40"/>
  <c r="I510" i="40" s="1"/>
  <c r="H244" i="40"/>
  <c r="I513" i="40" s="1"/>
  <c r="N408" i="40"/>
  <c r="M525" i="40" s="1"/>
  <c r="K449" i="40"/>
  <c r="K528" i="40" s="1"/>
  <c r="H408" i="40"/>
  <c r="I525" i="40" s="1"/>
  <c r="I528" i="40"/>
  <c r="I524" i="40"/>
  <c r="I533" i="40" s="1"/>
  <c r="I256" i="39"/>
  <c r="I254" i="39"/>
  <c r="O406" i="39"/>
  <c r="I406" i="39"/>
  <c r="E38" i="39"/>
  <c r="G497" i="39" s="1"/>
  <c r="I428" i="39"/>
  <c r="O315" i="39"/>
  <c r="L315" i="39"/>
  <c r="I315" i="39"/>
  <c r="F482" i="39"/>
  <c r="O479" i="39"/>
  <c r="L479" i="39"/>
  <c r="O62" i="39"/>
  <c r="L62" i="39"/>
  <c r="I62" i="39"/>
  <c r="F62" i="39"/>
  <c r="I63" i="39"/>
  <c r="F64" i="39"/>
  <c r="I64" i="39"/>
  <c r="L64" i="39"/>
  <c r="O64" i="39"/>
  <c r="F65" i="39"/>
  <c r="I65" i="39"/>
  <c r="L65" i="39"/>
  <c r="O65" i="39"/>
  <c r="F66" i="39"/>
  <c r="I66" i="39"/>
  <c r="L66" i="39"/>
  <c r="O66" i="39"/>
  <c r="F67" i="39"/>
  <c r="I67" i="39"/>
  <c r="L67" i="39"/>
  <c r="O67" i="39"/>
  <c r="I68" i="39"/>
  <c r="L68" i="39"/>
  <c r="O68" i="39"/>
  <c r="F69" i="39"/>
  <c r="I69" i="39"/>
  <c r="L69" i="39"/>
  <c r="O69" i="39"/>
  <c r="I70" i="39"/>
  <c r="F71" i="39"/>
  <c r="I71" i="39"/>
  <c r="L71" i="39"/>
  <c r="O71" i="39"/>
  <c r="F72" i="39"/>
  <c r="I72" i="39"/>
  <c r="L72" i="39"/>
  <c r="O72" i="39"/>
  <c r="F73" i="39"/>
  <c r="I73" i="39"/>
  <c r="L73" i="39"/>
  <c r="O73" i="39"/>
  <c r="F74" i="39"/>
  <c r="I74" i="39"/>
  <c r="L74" i="39"/>
  <c r="O74" i="39"/>
  <c r="F75" i="39"/>
  <c r="I75" i="39"/>
  <c r="L75" i="39"/>
  <c r="O75" i="39"/>
  <c r="F76" i="39"/>
  <c r="I76" i="39"/>
  <c r="L76" i="39"/>
  <c r="O76" i="39"/>
  <c r="I77" i="39"/>
  <c r="F78" i="39"/>
  <c r="I78" i="39"/>
  <c r="L78" i="39"/>
  <c r="O78" i="39"/>
  <c r="O48" i="39"/>
  <c r="L48" i="39"/>
  <c r="I48" i="39"/>
  <c r="F48" i="39"/>
  <c r="O55" i="39"/>
  <c r="L55" i="39"/>
  <c r="I55" i="39"/>
  <c r="F55" i="39"/>
  <c r="O61" i="39"/>
  <c r="L61" i="39"/>
  <c r="I61" i="39"/>
  <c r="F61" i="39"/>
  <c r="O60" i="39"/>
  <c r="L60" i="39"/>
  <c r="I60" i="39"/>
  <c r="F60" i="39"/>
  <c r="O59" i="39"/>
  <c r="L59" i="39"/>
  <c r="I59" i="39"/>
  <c r="F59" i="39"/>
  <c r="O58" i="39"/>
  <c r="L58" i="39"/>
  <c r="I58" i="39"/>
  <c r="F58" i="39"/>
  <c r="O57" i="39"/>
  <c r="L57" i="39"/>
  <c r="I57" i="39"/>
  <c r="F57" i="39"/>
  <c r="I56" i="39"/>
  <c r="O486" i="39"/>
  <c r="L486" i="39"/>
  <c r="F486" i="39"/>
  <c r="O485" i="39"/>
  <c r="L485" i="39"/>
  <c r="F485" i="39"/>
  <c r="O484" i="39"/>
  <c r="L484" i="39"/>
  <c r="F484" i="39"/>
  <c r="O482" i="39"/>
  <c r="L482" i="39"/>
  <c r="O481" i="39"/>
  <c r="L481" i="39"/>
  <c r="O480" i="39"/>
  <c r="L480" i="39"/>
  <c r="O477" i="39"/>
  <c r="L477" i="39"/>
  <c r="O475" i="39"/>
  <c r="L475" i="39"/>
  <c r="O474" i="39"/>
  <c r="L474" i="39"/>
  <c r="O473" i="39"/>
  <c r="L473" i="39"/>
  <c r="O471" i="39"/>
  <c r="L471" i="39"/>
  <c r="L472" i="39"/>
  <c r="L467" i="39"/>
  <c r="O468" i="39"/>
  <c r="L468" i="39"/>
  <c r="O464" i="39"/>
  <c r="L464" i="39"/>
  <c r="O461" i="39"/>
  <c r="L461" i="39"/>
  <c r="O460" i="39"/>
  <c r="L460" i="39"/>
  <c r="O472" i="39"/>
  <c r="O470" i="39"/>
  <c r="L470" i="39"/>
  <c r="O445" i="39"/>
  <c r="L445" i="39"/>
  <c r="I441" i="39"/>
  <c r="I440" i="39"/>
  <c r="I439" i="39"/>
  <c r="O442" i="39"/>
  <c r="L442" i="39"/>
  <c r="O441" i="39"/>
  <c r="L441" i="39"/>
  <c r="O440" i="39"/>
  <c r="L440" i="39"/>
  <c r="O439" i="39"/>
  <c r="L439" i="39"/>
  <c r="O438" i="39"/>
  <c r="L438" i="39"/>
  <c r="I438" i="39"/>
  <c r="O437" i="39"/>
  <c r="L437" i="39"/>
  <c r="I437" i="39"/>
  <c r="O435" i="39"/>
  <c r="L435" i="39"/>
  <c r="I435" i="39"/>
  <c r="O434" i="39"/>
  <c r="L434" i="39"/>
  <c r="I434" i="39"/>
  <c r="O433" i="39"/>
  <c r="L433" i="39"/>
  <c r="I433" i="39"/>
  <c r="O432" i="39"/>
  <c r="I432" i="39"/>
  <c r="O431" i="39"/>
  <c r="I431" i="39"/>
  <c r="O430" i="39"/>
  <c r="I430" i="39"/>
  <c r="O428" i="39"/>
  <c r="O427" i="39"/>
  <c r="I427" i="39"/>
  <c r="O426" i="39"/>
  <c r="I426" i="39"/>
  <c r="O425" i="39"/>
  <c r="I425" i="39"/>
  <c r="O424" i="39"/>
  <c r="I424" i="39"/>
  <c r="O423" i="39"/>
  <c r="I423" i="39"/>
  <c r="O421" i="39"/>
  <c r="I421" i="39"/>
  <c r="O420" i="39"/>
  <c r="I420" i="39"/>
  <c r="O419" i="39"/>
  <c r="I419" i="39"/>
  <c r="O418" i="39"/>
  <c r="I418" i="39"/>
  <c r="O417" i="39"/>
  <c r="I417" i="39"/>
  <c r="O404" i="39"/>
  <c r="I404" i="39"/>
  <c r="O403" i="39"/>
  <c r="L403" i="39"/>
  <c r="I403" i="39"/>
  <c r="O402" i="39"/>
  <c r="L402" i="39"/>
  <c r="I402" i="39"/>
  <c r="O401" i="39"/>
  <c r="L401" i="39"/>
  <c r="I401" i="39"/>
  <c r="O400" i="39"/>
  <c r="L400" i="39"/>
  <c r="I400" i="39"/>
  <c r="O399" i="39"/>
  <c r="L399" i="39"/>
  <c r="I399" i="39"/>
  <c r="O397" i="39"/>
  <c r="L397" i="39"/>
  <c r="I397" i="39"/>
  <c r="O396" i="39"/>
  <c r="L396" i="39"/>
  <c r="I396" i="39"/>
  <c r="O395" i="39"/>
  <c r="L395" i="39"/>
  <c r="I395" i="39"/>
  <c r="O394" i="39"/>
  <c r="L394" i="39"/>
  <c r="I394" i="39"/>
  <c r="O393" i="39"/>
  <c r="L393" i="39"/>
  <c r="I393" i="39"/>
  <c r="O392" i="39"/>
  <c r="L392" i="39"/>
  <c r="I392" i="39"/>
  <c r="O390" i="39"/>
  <c r="L390" i="39"/>
  <c r="I390" i="39"/>
  <c r="O389" i="39"/>
  <c r="L389" i="39"/>
  <c r="I389" i="39"/>
  <c r="O388" i="39"/>
  <c r="L388" i="39"/>
  <c r="I388" i="39"/>
  <c r="O387" i="39"/>
  <c r="L387" i="39"/>
  <c r="I387" i="39"/>
  <c r="O386" i="39"/>
  <c r="L386" i="39"/>
  <c r="I386" i="39"/>
  <c r="O385" i="39"/>
  <c r="L385" i="39"/>
  <c r="I385" i="39"/>
  <c r="O383" i="39"/>
  <c r="L383" i="39"/>
  <c r="I383" i="39"/>
  <c r="O382" i="39"/>
  <c r="L382" i="39"/>
  <c r="I382" i="39"/>
  <c r="O381" i="39"/>
  <c r="L381" i="39"/>
  <c r="I381" i="39"/>
  <c r="O380" i="39"/>
  <c r="L380" i="39"/>
  <c r="I380" i="39"/>
  <c r="O379" i="39"/>
  <c r="L379" i="39"/>
  <c r="I379" i="39"/>
  <c r="O378" i="39"/>
  <c r="L378" i="39"/>
  <c r="I378" i="39"/>
  <c r="O377" i="39"/>
  <c r="L377" i="39"/>
  <c r="I377" i="39"/>
  <c r="O364" i="39"/>
  <c r="L364" i="39"/>
  <c r="I364" i="39"/>
  <c r="O363" i="39"/>
  <c r="L363" i="39"/>
  <c r="I363" i="39"/>
  <c r="O362" i="39"/>
  <c r="L362" i="39"/>
  <c r="I362" i="39"/>
  <c r="O361" i="39"/>
  <c r="L361" i="39"/>
  <c r="I361" i="39"/>
  <c r="O360" i="39"/>
  <c r="L360" i="39"/>
  <c r="I360" i="39"/>
  <c r="O359" i="39"/>
  <c r="L359" i="39"/>
  <c r="I359" i="39"/>
  <c r="O358" i="39"/>
  <c r="L358" i="39"/>
  <c r="I358" i="39"/>
  <c r="O357" i="39"/>
  <c r="L357" i="39"/>
  <c r="I357" i="39"/>
  <c r="O356" i="39"/>
  <c r="L356" i="39"/>
  <c r="I356" i="39"/>
  <c r="O355" i="39"/>
  <c r="L355" i="39"/>
  <c r="I355" i="39"/>
  <c r="O354" i="39"/>
  <c r="L354" i="39"/>
  <c r="I354" i="39"/>
  <c r="O352" i="39"/>
  <c r="L352" i="39"/>
  <c r="I352" i="39"/>
  <c r="O351" i="39"/>
  <c r="L351" i="39"/>
  <c r="I351" i="39"/>
  <c r="O350" i="39"/>
  <c r="L350" i="39"/>
  <c r="I350" i="39"/>
  <c r="O349" i="39"/>
  <c r="L349" i="39"/>
  <c r="I349" i="39"/>
  <c r="O348" i="39"/>
  <c r="L348" i="39"/>
  <c r="I348" i="39"/>
  <c r="O347" i="39"/>
  <c r="L347" i="39"/>
  <c r="I347" i="39"/>
  <c r="O345" i="39"/>
  <c r="L345" i="39"/>
  <c r="I345" i="39"/>
  <c r="O344" i="39"/>
  <c r="L344" i="39"/>
  <c r="I344" i="39"/>
  <c r="O343" i="39"/>
  <c r="L343" i="39"/>
  <c r="I343" i="39"/>
  <c r="O342" i="39"/>
  <c r="L342" i="39"/>
  <c r="I342" i="39"/>
  <c r="O341" i="39"/>
  <c r="L341" i="39"/>
  <c r="I341" i="39"/>
  <c r="O340" i="39"/>
  <c r="L340" i="39"/>
  <c r="I340" i="39"/>
  <c r="O338" i="39"/>
  <c r="L338" i="39"/>
  <c r="I338" i="39"/>
  <c r="O337" i="39"/>
  <c r="L337" i="39"/>
  <c r="I337" i="39"/>
  <c r="O336" i="39"/>
  <c r="L336" i="39"/>
  <c r="I336" i="39"/>
  <c r="O335" i="39"/>
  <c r="L335" i="39"/>
  <c r="I335" i="39"/>
  <c r="O322" i="39"/>
  <c r="L322" i="39"/>
  <c r="I322" i="39"/>
  <c r="O320" i="39"/>
  <c r="L320" i="39"/>
  <c r="I320" i="39"/>
  <c r="O319" i="39"/>
  <c r="L319" i="39"/>
  <c r="I319" i="39"/>
  <c r="O318" i="39"/>
  <c r="L318" i="39"/>
  <c r="I318" i="39"/>
  <c r="O317" i="39"/>
  <c r="L317" i="39"/>
  <c r="I317" i="39"/>
  <c r="O316" i="39"/>
  <c r="L316" i="39"/>
  <c r="I316" i="39"/>
  <c r="O313" i="39"/>
  <c r="L313" i="39"/>
  <c r="I313" i="39"/>
  <c r="O312" i="39"/>
  <c r="L312" i="39"/>
  <c r="I312" i="39"/>
  <c r="O311" i="39"/>
  <c r="L311" i="39"/>
  <c r="I311" i="39"/>
  <c r="O310" i="39"/>
  <c r="L310" i="39"/>
  <c r="I310" i="39"/>
  <c r="O309" i="39"/>
  <c r="L309" i="39"/>
  <c r="I309" i="39"/>
  <c r="O308" i="39"/>
  <c r="L308" i="39"/>
  <c r="I308" i="39"/>
  <c r="O306" i="39"/>
  <c r="L306" i="39"/>
  <c r="I306" i="39"/>
  <c r="O305" i="39"/>
  <c r="L305" i="39"/>
  <c r="I305" i="39"/>
  <c r="O304" i="39"/>
  <c r="L304" i="39"/>
  <c r="I304" i="39"/>
  <c r="O303" i="39"/>
  <c r="L303" i="39"/>
  <c r="I303" i="39"/>
  <c r="O302" i="39"/>
  <c r="L302" i="39"/>
  <c r="I302" i="39"/>
  <c r="O301" i="39"/>
  <c r="L301" i="39"/>
  <c r="I301" i="39"/>
  <c r="O299" i="39"/>
  <c r="L299" i="39"/>
  <c r="I299" i="39"/>
  <c r="O298" i="39"/>
  <c r="L298" i="39"/>
  <c r="I298" i="39"/>
  <c r="O297" i="39"/>
  <c r="L297" i="39"/>
  <c r="I297" i="39"/>
  <c r="O296" i="39"/>
  <c r="L296" i="39"/>
  <c r="I296" i="39"/>
  <c r="O295" i="39"/>
  <c r="L295" i="39"/>
  <c r="O294" i="39"/>
  <c r="L294" i="39"/>
  <c r="O282" i="39"/>
  <c r="L282" i="39"/>
  <c r="O281" i="39"/>
  <c r="L281" i="39"/>
  <c r="O280" i="39"/>
  <c r="L280" i="39"/>
  <c r="O279" i="39"/>
  <c r="L279" i="39"/>
  <c r="O278" i="39"/>
  <c r="L278" i="39"/>
  <c r="O277" i="39"/>
  <c r="L277" i="39"/>
  <c r="O275" i="39"/>
  <c r="L275" i="39"/>
  <c r="O274" i="39"/>
  <c r="L274" i="39"/>
  <c r="O273" i="39"/>
  <c r="L273" i="39"/>
  <c r="O272" i="39"/>
  <c r="L272" i="39"/>
  <c r="O271" i="39"/>
  <c r="L271" i="39"/>
  <c r="O270" i="39"/>
  <c r="L270" i="39"/>
  <c r="O268" i="39"/>
  <c r="L268" i="39"/>
  <c r="O267" i="39"/>
  <c r="L267" i="39"/>
  <c r="O266" i="39"/>
  <c r="L266" i="39"/>
  <c r="O265" i="39"/>
  <c r="L265" i="39"/>
  <c r="O264" i="39"/>
  <c r="L264" i="39"/>
  <c r="O263" i="39"/>
  <c r="L263" i="39"/>
  <c r="O261" i="39"/>
  <c r="L261" i="39"/>
  <c r="O260" i="39"/>
  <c r="L260" i="39"/>
  <c r="O259" i="39"/>
  <c r="L259" i="39"/>
  <c r="O258" i="39"/>
  <c r="L258" i="39"/>
  <c r="O257" i="39"/>
  <c r="L257" i="39"/>
  <c r="O256" i="39"/>
  <c r="L256" i="39"/>
  <c r="O254" i="39"/>
  <c r="L254" i="39"/>
  <c r="F254" i="39"/>
  <c r="O240" i="39"/>
  <c r="L240" i="39"/>
  <c r="I240" i="39"/>
  <c r="F240" i="39"/>
  <c r="O239" i="39"/>
  <c r="L239" i="39"/>
  <c r="I239" i="39"/>
  <c r="F239" i="39"/>
  <c r="O238" i="39"/>
  <c r="L238" i="39"/>
  <c r="I238" i="39"/>
  <c r="F238" i="39"/>
  <c r="I237" i="39"/>
  <c r="O236" i="39"/>
  <c r="L236" i="39"/>
  <c r="I236" i="39"/>
  <c r="F236" i="39"/>
  <c r="O235" i="39"/>
  <c r="L235" i="39"/>
  <c r="I235" i="39"/>
  <c r="F235" i="39"/>
  <c r="O234" i="39"/>
  <c r="L234" i="39"/>
  <c r="I234" i="39"/>
  <c r="F234" i="39"/>
  <c r="O233" i="39"/>
  <c r="L233" i="39"/>
  <c r="I233" i="39"/>
  <c r="F233" i="39"/>
  <c r="O232" i="39"/>
  <c r="L232" i="39"/>
  <c r="I232" i="39"/>
  <c r="F232" i="39"/>
  <c r="O231" i="39"/>
  <c r="L231" i="39"/>
  <c r="I231" i="39"/>
  <c r="F231" i="39"/>
  <c r="I230" i="39"/>
  <c r="O229" i="39"/>
  <c r="L229" i="39"/>
  <c r="I229" i="39"/>
  <c r="O228" i="39"/>
  <c r="L228" i="39"/>
  <c r="I228" i="39"/>
  <c r="O227" i="39"/>
  <c r="L227" i="39"/>
  <c r="I227" i="39"/>
  <c r="O226" i="39"/>
  <c r="L226" i="39"/>
  <c r="I226" i="39"/>
  <c r="F226" i="39"/>
  <c r="O225" i="39"/>
  <c r="L225" i="39"/>
  <c r="I225" i="39"/>
  <c r="F225" i="39"/>
  <c r="O224" i="39"/>
  <c r="L224" i="39"/>
  <c r="I224" i="39"/>
  <c r="F224" i="39"/>
  <c r="I223" i="39"/>
  <c r="O222" i="39"/>
  <c r="L222" i="39"/>
  <c r="I222" i="39"/>
  <c r="F222" i="39"/>
  <c r="O221" i="39"/>
  <c r="L221" i="39"/>
  <c r="I221" i="39"/>
  <c r="F221" i="39"/>
  <c r="O220" i="39"/>
  <c r="L220" i="39"/>
  <c r="I220" i="39"/>
  <c r="F220" i="39"/>
  <c r="O219" i="39"/>
  <c r="L219" i="39"/>
  <c r="I219" i="39"/>
  <c r="F219" i="39"/>
  <c r="O218" i="39"/>
  <c r="L218" i="39"/>
  <c r="I218" i="39"/>
  <c r="F218" i="39"/>
  <c r="O217" i="39"/>
  <c r="L217" i="39"/>
  <c r="I217" i="39"/>
  <c r="F217" i="39"/>
  <c r="I216" i="39"/>
  <c r="O215" i="39"/>
  <c r="L215" i="39"/>
  <c r="I215" i="39"/>
  <c r="F215" i="39"/>
  <c r="O214" i="39"/>
  <c r="L214" i="39"/>
  <c r="I214" i="39"/>
  <c r="F214" i="39"/>
  <c r="O213" i="39"/>
  <c r="L213" i="39"/>
  <c r="I213" i="39"/>
  <c r="F213" i="39"/>
  <c r="O212" i="39"/>
  <c r="L212" i="39"/>
  <c r="I212" i="39"/>
  <c r="F212" i="39"/>
  <c r="O200" i="39"/>
  <c r="L200" i="39"/>
  <c r="I200" i="39"/>
  <c r="F200" i="39"/>
  <c r="I199" i="39"/>
  <c r="O198" i="39"/>
  <c r="L198" i="39"/>
  <c r="I198" i="39"/>
  <c r="F198" i="39"/>
  <c r="O197" i="39"/>
  <c r="L197" i="39"/>
  <c r="I197" i="39"/>
  <c r="O196" i="39"/>
  <c r="L196" i="39"/>
  <c r="I196" i="39"/>
  <c r="O195" i="39"/>
  <c r="L195" i="39"/>
  <c r="I195" i="39"/>
  <c r="F195" i="39"/>
  <c r="O194" i="39"/>
  <c r="L194" i="39"/>
  <c r="I194" i="39"/>
  <c r="F194" i="39"/>
  <c r="O193" i="39"/>
  <c r="L193" i="39"/>
  <c r="I193" i="39"/>
  <c r="F193" i="39"/>
  <c r="O192" i="39"/>
  <c r="L192" i="39"/>
  <c r="I192" i="39"/>
  <c r="F192" i="39"/>
  <c r="O191" i="39"/>
  <c r="L191" i="39"/>
  <c r="I191" i="39"/>
  <c r="F191" i="39"/>
  <c r="O190" i="39"/>
  <c r="L190" i="39"/>
  <c r="I190" i="39"/>
  <c r="F190" i="39"/>
  <c r="O189" i="39"/>
  <c r="L189" i="39"/>
  <c r="I189" i="39"/>
  <c r="F189" i="39"/>
  <c r="O188" i="39"/>
  <c r="L188" i="39"/>
  <c r="I188" i="39"/>
  <c r="F188" i="39"/>
  <c r="O187" i="39"/>
  <c r="L187" i="39"/>
  <c r="I187" i="39"/>
  <c r="F187" i="39"/>
  <c r="O186" i="39"/>
  <c r="L186" i="39"/>
  <c r="I186" i="39"/>
  <c r="F186" i="39"/>
  <c r="O185" i="39"/>
  <c r="L185" i="39"/>
  <c r="I185" i="39"/>
  <c r="F185" i="39"/>
  <c r="O184" i="39"/>
  <c r="L184" i="39"/>
  <c r="I184" i="39"/>
  <c r="F184" i="39"/>
  <c r="O183" i="39"/>
  <c r="L183" i="39"/>
  <c r="I183" i="39"/>
  <c r="F183" i="39"/>
  <c r="O182" i="39"/>
  <c r="L182" i="39"/>
  <c r="I182" i="39"/>
  <c r="F182" i="39"/>
  <c r="O181" i="39"/>
  <c r="L181" i="39"/>
  <c r="I181" i="39"/>
  <c r="F181" i="39"/>
  <c r="O180" i="39"/>
  <c r="L180" i="39"/>
  <c r="I180" i="39"/>
  <c r="F180" i="39"/>
  <c r="O179" i="39"/>
  <c r="L179" i="39"/>
  <c r="I179" i="39"/>
  <c r="F179" i="39"/>
  <c r="O178" i="39"/>
  <c r="L178" i="39"/>
  <c r="I178" i="39"/>
  <c r="F178" i="39"/>
  <c r="O177" i="39"/>
  <c r="L177" i="39"/>
  <c r="I177" i="39"/>
  <c r="F177" i="39"/>
  <c r="O176" i="39"/>
  <c r="L176" i="39"/>
  <c r="I176" i="39"/>
  <c r="F176" i="39"/>
  <c r="O175" i="39"/>
  <c r="L175" i="39"/>
  <c r="I175" i="39"/>
  <c r="O174" i="39"/>
  <c r="L174" i="39"/>
  <c r="I174" i="39"/>
  <c r="F174" i="39"/>
  <c r="O173" i="39"/>
  <c r="L173" i="39"/>
  <c r="I173" i="39"/>
  <c r="F173" i="39"/>
  <c r="O172" i="39"/>
  <c r="L172" i="39"/>
  <c r="I172" i="39"/>
  <c r="F172" i="39"/>
  <c r="O171" i="39"/>
  <c r="L171" i="39"/>
  <c r="I171" i="39"/>
  <c r="F171" i="39"/>
  <c r="O159" i="39"/>
  <c r="L159" i="39"/>
  <c r="I159" i="39"/>
  <c r="O158" i="39"/>
  <c r="L158" i="39"/>
  <c r="I158" i="39"/>
  <c r="O157" i="39"/>
  <c r="L157" i="39"/>
  <c r="I157" i="39"/>
  <c r="O156" i="39"/>
  <c r="L156" i="39"/>
  <c r="I156" i="39"/>
  <c r="F156" i="39"/>
  <c r="O155" i="39"/>
  <c r="L155" i="39"/>
  <c r="I155" i="39"/>
  <c r="F155" i="39"/>
  <c r="O154" i="39"/>
  <c r="L154" i="39"/>
  <c r="I154" i="39"/>
  <c r="F154" i="39"/>
  <c r="O153" i="39"/>
  <c r="L153" i="39"/>
  <c r="I153" i="39"/>
  <c r="F153" i="39"/>
  <c r="O152" i="39"/>
  <c r="L152" i="39"/>
  <c r="I152" i="39"/>
  <c r="F152" i="39"/>
  <c r="O151" i="39"/>
  <c r="L151" i="39"/>
  <c r="I151" i="39"/>
  <c r="F151" i="39"/>
  <c r="O150" i="39"/>
  <c r="L150" i="39"/>
  <c r="I150" i="39"/>
  <c r="F150" i="39"/>
  <c r="O149" i="39"/>
  <c r="L149" i="39"/>
  <c r="I149" i="39"/>
  <c r="F149" i="39"/>
  <c r="O148" i="39"/>
  <c r="L148" i="39"/>
  <c r="I148" i="39"/>
  <c r="F148" i="39"/>
  <c r="I147" i="39"/>
  <c r="O146" i="39"/>
  <c r="L146" i="39"/>
  <c r="I146" i="39"/>
  <c r="F146" i="39"/>
  <c r="O145" i="39"/>
  <c r="L145" i="39"/>
  <c r="I145" i="39"/>
  <c r="F145" i="39"/>
  <c r="O144" i="39"/>
  <c r="L144" i="39"/>
  <c r="I144" i="39"/>
  <c r="O143" i="39"/>
  <c r="L143" i="39"/>
  <c r="I143" i="39"/>
  <c r="O142" i="39"/>
  <c r="L142" i="39"/>
  <c r="I142" i="39"/>
  <c r="O141" i="39"/>
  <c r="L141" i="39"/>
  <c r="I141" i="39"/>
  <c r="I140" i="39"/>
  <c r="O139" i="39"/>
  <c r="L139" i="39"/>
  <c r="I139" i="39"/>
  <c r="O138" i="39"/>
  <c r="L138" i="39"/>
  <c r="I138" i="39"/>
  <c r="O137" i="39"/>
  <c r="L137" i="39"/>
  <c r="I137" i="39"/>
  <c r="O136" i="39"/>
  <c r="L136" i="39"/>
  <c r="I136" i="39"/>
  <c r="O135" i="39"/>
  <c r="L135" i="39"/>
  <c r="I135" i="39"/>
  <c r="O134" i="39"/>
  <c r="L134" i="39"/>
  <c r="I134" i="39"/>
  <c r="F134" i="39"/>
  <c r="I133" i="39"/>
  <c r="O132" i="39"/>
  <c r="L132" i="39"/>
  <c r="I132" i="39"/>
  <c r="F132" i="39"/>
  <c r="O131" i="39"/>
  <c r="L131" i="39"/>
  <c r="I131" i="39"/>
  <c r="O130" i="39"/>
  <c r="L130" i="39"/>
  <c r="I130" i="39"/>
  <c r="O117" i="39"/>
  <c r="L117" i="39"/>
  <c r="I117" i="39"/>
  <c r="F117" i="39"/>
  <c r="O116" i="39"/>
  <c r="L116" i="39"/>
  <c r="I116" i="39"/>
  <c r="F116" i="39"/>
  <c r="I115" i="39"/>
  <c r="O114" i="39"/>
  <c r="L114" i="39"/>
  <c r="I114" i="39"/>
  <c r="F114" i="39"/>
  <c r="O113" i="39"/>
  <c r="L113" i="39"/>
  <c r="I113" i="39"/>
  <c r="O112" i="39"/>
  <c r="L112" i="39"/>
  <c r="I112" i="39"/>
  <c r="O111" i="39"/>
  <c r="L111" i="39"/>
  <c r="I111" i="39"/>
  <c r="F111" i="39"/>
  <c r="O110" i="39"/>
  <c r="L110" i="39"/>
  <c r="I110" i="39"/>
  <c r="F110" i="39"/>
  <c r="O109" i="39"/>
  <c r="L109" i="39"/>
  <c r="I109" i="39"/>
  <c r="F109" i="39"/>
  <c r="I108" i="39"/>
  <c r="O107" i="39"/>
  <c r="L107" i="39"/>
  <c r="I107" i="39"/>
  <c r="F107" i="39"/>
  <c r="O106" i="39"/>
  <c r="L106" i="39"/>
  <c r="I106" i="39"/>
  <c r="F106" i="39"/>
  <c r="O105" i="39"/>
  <c r="L105" i="39"/>
  <c r="I105" i="39"/>
  <c r="F105" i="39"/>
  <c r="O104" i="39"/>
  <c r="L104" i="39"/>
  <c r="I104" i="39"/>
  <c r="F104" i="39"/>
  <c r="O103" i="39"/>
  <c r="L103" i="39"/>
  <c r="I103" i="39"/>
  <c r="F103" i="39"/>
  <c r="O102" i="39"/>
  <c r="L102" i="39"/>
  <c r="I102" i="39"/>
  <c r="F102" i="39"/>
  <c r="I101" i="39"/>
  <c r="O100" i="39"/>
  <c r="L100" i="39"/>
  <c r="I100" i="39"/>
  <c r="F100" i="39"/>
  <c r="O99" i="39"/>
  <c r="L99" i="39"/>
  <c r="I99" i="39"/>
  <c r="F99" i="39"/>
  <c r="O98" i="39"/>
  <c r="L98" i="39"/>
  <c r="I98" i="39"/>
  <c r="F98" i="39"/>
  <c r="O97" i="39"/>
  <c r="L97" i="39"/>
  <c r="I97" i="39"/>
  <c r="F97" i="39"/>
  <c r="O96" i="39"/>
  <c r="L96" i="39"/>
  <c r="I96" i="39"/>
  <c r="F96" i="39"/>
  <c r="O95" i="39"/>
  <c r="L95" i="39"/>
  <c r="I95" i="39"/>
  <c r="F95" i="39"/>
  <c r="I94" i="39"/>
  <c r="O93" i="39"/>
  <c r="L93" i="39"/>
  <c r="I93" i="39"/>
  <c r="F93" i="39"/>
  <c r="O92" i="39"/>
  <c r="L92" i="39"/>
  <c r="I92" i="39"/>
  <c r="O91" i="39"/>
  <c r="L91" i="39"/>
  <c r="I91" i="39"/>
  <c r="O90" i="39"/>
  <c r="L90" i="39"/>
  <c r="I90" i="39"/>
  <c r="F90" i="39"/>
  <c r="O89" i="39"/>
  <c r="L89" i="39"/>
  <c r="I89" i="39"/>
  <c r="F89" i="39"/>
  <c r="F54" i="39"/>
  <c r="F7" i="39"/>
  <c r="O35" i="39"/>
  <c r="L35" i="39"/>
  <c r="I35" i="39"/>
  <c r="F35" i="39"/>
  <c r="O34" i="39"/>
  <c r="L34" i="39"/>
  <c r="I34" i="39"/>
  <c r="F34" i="39"/>
  <c r="O33" i="39"/>
  <c r="L33" i="39"/>
  <c r="I33" i="39"/>
  <c r="F33" i="39"/>
  <c r="O32" i="39"/>
  <c r="L32" i="39"/>
  <c r="I32" i="39"/>
  <c r="F32" i="39"/>
  <c r="I31" i="39"/>
  <c r="O30" i="39"/>
  <c r="L30" i="39"/>
  <c r="I30" i="39"/>
  <c r="F30" i="39"/>
  <c r="O29" i="39"/>
  <c r="L29" i="39"/>
  <c r="I29" i="39"/>
  <c r="F29" i="39"/>
  <c r="O28" i="39"/>
  <c r="L28" i="39"/>
  <c r="I28" i="39"/>
  <c r="F28" i="39"/>
  <c r="O27" i="39"/>
  <c r="L27" i="39"/>
  <c r="I27" i="39"/>
  <c r="F27" i="39"/>
  <c r="O26" i="39"/>
  <c r="L26" i="39"/>
  <c r="I26" i="39"/>
  <c r="F26" i="39"/>
  <c r="O25" i="39"/>
  <c r="L25" i="39"/>
  <c r="I25" i="39"/>
  <c r="F25" i="39"/>
  <c r="I24" i="39"/>
  <c r="O23" i="39"/>
  <c r="L23" i="39"/>
  <c r="I23" i="39"/>
  <c r="F23" i="39"/>
  <c r="O22" i="39"/>
  <c r="L22" i="39"/>
  <c r="I22" i="39"/>
  <c r="F22" i="39"/>
  <c r="O21" i="39"/>
  <c r="L21" i="39"/>
  <c r="I21" i="39"/>
  <c r="F21" i="39"/>
  <c r="O20" i="39"/>
  <c r="L20" i="39"/>
  <c r="I20" i="39"/>
  <c r="F20" i="39"/>
  <c r="O19" i="39"/>
  <c r="L19" i="39"/>
  <c r="I19" i="39"/>
  <c r="F19" i="39"/>
  <c r="O18" i="39"/>
  <c r="L18" i="39"/>
  <c r="I18" i="39"/>
  <c r="F18" i="39"/>
  <c r="I17" i="39"/>
  <c r="O16" i="39"/>
  <c r="L16" i="39"/>
  <c r="I16" i="39"/>
  <c r="F16" i="39"/>
  <c r="O15" i="39"/>
  <c r="I15" i="39"/>
  <c r="O14" i="39"/>
  <c r="L14" i="39"/>
  <c r="I14" i="39"/>
  <c r="F14" i="39"/>
  <c r="O13" i="39"/>
  <c r="L13" i="39"/>
  <c r="I13" i="39"/>
  <c r="F13" i="39"/>
  <c r="O12" i="39"/>
  <c r="L12" i="39"/>
  <c r="I12" i="39"/>
  <c r="F12" i="39"/>
  <c r="O11" i="39"/>
  <c r="L11" i="39"/>
  <c r="I11" i="39"/>
  <c r="F11" i="39"/>
  <c r="I10" i="39"/>
  <c r="O9" i="39"/>
  <c r="L9" i="39"/>
  <c r="I9" i="39"/>
  <c r="F9" i="39"/>
  <c r="O8" i="39"/>
  <c r="I8" i="39"/>
  <c r="I516" i="39"/>
  <c r="H490" i="39"/>
  <c r="I531" i="39" s="1"/>
  <c r="N489" i="39"/>
  <c r="M530" i="39" s="1"/>
  <c r="K489" i="39"/>
  <c r="K530" i="39" s="1"/>
  <c r="H489" i="39"/>
  <c r="I530" i="39" s="1"/>
  <c r="E489" i="39"/>
  <c r="O488" i="39"/>
  <c r="L488" i="39"/>
  <c r="F488" i="39"/>
  <c r="O487" i="39"/>
  <c r="L487" i="39"/>
  <c r="F487" i="39"/>
  <c r="O478" i="39"/>
  <c r="L478" i="39"/>
  <c r="O467" i="39"/>
  <c r="O466" i="39"/>
  <c r="L466" i="39"/>
  <c r="O465" i="39"/>
  <c r="L465" i="39"/>
  <c r="O463" i="39"/>
  <c r="L463" i="39"/>
  <c r="O459" i="39"/>
  <c r="L459" i="39"/>
  <c r="O458" i="39"/>
  <c r="L458" i="39"/>
  <c r="E449" i="39"/>
  <c r="G528" i="39" s="1"/>
  <c r="N448" i="39"/>
  <c r="M527" i="39" s="1"/>
  <c r="K448" i="39"/>
  <c r="K527" i="39" s="1"/>
  <c r="H448" i="39"/>
  <c r="I527" i="39" s="1"/>
  <c r="E448" i="39"/>
  <c r="G527" i="39" s="1"/>
  <c r="O444" i="39"/>
  <c r="L444" i="39"/>
  <c r="E408" i="39"/>
  <c r="G525" i="39" s="1"/>
  <c r="N407" i="39"/>
  <c r="M524" i="39" s="1"/>
  <c r="K407" i="39"/>
  <c r="H407" i="39"/>
  <c r="E407" i="39"/>
  <c r="G524" i="39" s="1"/>
  <c r="E367" i="39"/>
  <c r="G522" i="39" s="1"/>
  <c r="N366" i="39"/>
  <c r="M521" i="39" s="1"/>
  <c r="K366" i="39"/>
  <c r="K521" i="39" s="1"/>
  <c r="H366" i="39"/>
  <c r="E366" i="39"/>
  <c r="G521" i="39" s="1"/>
  <c r="E326" i="39"/>
  <c r="G519" i="39" s="1"/>
  <c r="N325" i="39"/>
  <c r="M518" i="39" s="1"/>
  <c r="K325" i="39"/>
  <c r="I518" i="39"/>
  <c r="E325" i="39"/>
  <c r="O323" i="39"/>
  <c r="L323" i="39"/>
  <c r="I323" i="39"/>
  <c r="N284" i="39"/>
  <c r="K284" i="39"/>
  <c r="K515" i="39" s="1"/>
  <c r="H284" i="39"/>
  <c r="I515" i="39" s="1"/>
  <c r="E284" i="39"/>
  <c r="G515" i="39" s="1"/>
  <c r="O253" i="39"/>
  <c r="L253" i="39"/>
  <c r="I253" i="39"/>
  <c r="F253" i="39"/>
  <c r="N243" i="39"/>
  <c r="K243" i="39"/>
  <c r="K512" i="39" s="1"/>
  <c r="H243" i="39"/>
  <c r="I512" i="39" s="1"/>
  <c r="E243" i="39"/>
  <c r="G512" i="39" s="1"/>
  <c r="O241" i="39"/>
  <c r="L241" i="39"/>
  <c r="I241" i="39"/>
  <c r="F241" i="39"/>
  <c r="N202" i="39"/>
  <c r="M509" i="39" s="1"/>
  <c r="K202" i="39"/>
  <c r="K509" i="39" s="1"/>
  <c r="H202" i="39"/>
  <c r="I509" i="39" s="1"/>
  <c r="E202" i="39"/>
  <c r="G509" i="39" s="1"/>
  <c r="O201" i="39"/>
  <c r="L201" i="39"/>
  <c r="I201" i="39"/>
  <c r="F201" i="39"/>
  <c r="N161" i="39"/>
  <c r="M506" i="39" s="1"/>
  <c r="K161" i="39"/>
  <c r="K506" i="39" s="1"/>
  <c r="H161" i="39"/>
  <c r="I506" i="39" s="1"/>
  <c r="E161" i="39"/>
  <c r="G506" i="39" s="1"/>
  <c r="O160" i="39"/>
  <c r="L160" i="39"/>
  <c r="I160" i="39"/>
  <c r="F160" i="39"/>
  <c r="N120" i="39"/>
  <c r="M503" i="39" s="1"/>
  <c r="K120" i="39"/>
  <c r="K503" i="39" s="1"/>
  <c r="H120" i="39"/>
  <c r="I503" i="39" s="1"/>
  <c r="E120" i="39"/>
  <c r="G503" i="39" s="1"/>
  <c r="O118" i="39"/>
  <c r="L118" i="39"/>
  <c r="I118" i="39"/>
  <c r="F118" i="39"/>
  <c r="N79" i="39"/>
  <c r="M500" i="39" s="1"/>
  <c r="K79" i="39"/>
  <c r="K500" i="39" s="1"/>
  <c r="H79" i="39"/>
  <c r="I500" i="39" s="1"/>
  <c r="E79" i="39"/>
  <c r="G500" i="39" s="1"/>
  <c r="O54" i="39"/>
  <c r="L54" i="39"/>
  <c r="I54" i="39"/>
  <c r="O53" i="39"/>
  <c r="L53" i="39"/>
  <c r="I53" i="39"/>
  <c r="F53" i="39"/>
  <c r="O52" i="39"/>
  <c r="L52" i="39"/>
  <c r="I52" i="39"/>
  <c r="F52" i="39"/>
  <c r="O51" i="39"/>
  <c r="L51" i="39"/>
  <c r="I51" i="39"/>
  <c r="F51" i="39"/>
  <c r="O50" i="39"/>
  <c r="L50" i="39"/>
  <c r="I50" i="39"/>
  <c r="F50" i="39"/>
  <c r="O49" i="39"/>
  <c r="L49" i="39"/>
  <c r="I49" i="39"/>
  <c r="F49" i="39"/>
  <c r="B45" i="39"/>
  <c r="B48" i="39" s="1"/>
  <c r="N38" i="39"/>
  <c r="M497" i="39" s="1"/>
  <c r="K38" i="39"/>
  <c r="K497" i="39" s="1"/>
  <c r="H38" i="39"/>
  <c r="I497" i="39" s="1"/>
  <c r="O36" i="39"/>
  <c r="L36" i="39"/>
  <c r="I36" i="39"/>
  <c r="F36" i="39"/>
  <c r="U23" i="39"/>
  <c r="U22" i="39"/>
  <c r="U21" i="39"/>
  <c r="U20" i="39"/>
  <c r="U18" i="39"/>
  <c r="U17" i="39"/>
  <c r="U16" i="39"/>
  <c r="U15" i="39"/>
  <c r="U14" i="39"/>
  <c r="U13" i="39"/>
  <c r="U12" i="39"/>
  <c r="U10" i="39"/>
  <c r="U9" i="39"/>
  <c r="U8" i="39"/>
  <c r="U7" i="39"/>
  <c r="O7" i="39"/>
  <c r="L7" i="39"/>
  <c r="I7" i="39"/>
  <c r="B7" i="39"/>
  <c r="B8" i="39" s="1"/>
  <c r="C8" i="39" s="1"/>
  <c r="U6" i="39"/>
  <c r="E4" i="39"/>
  <c r="O201" i="38"/>
  <c r="L201" i="38"/>
  <c r="I201" i="38"/>
  <c r="F201" i="38"/>
  <c r="I200" i="38"/>
  <c r="U20" i="38"/>
  <c r="U21" i="38"/>
  <c r="U22" i="38"/>
  <c r="U23" i="38"/>
  <c r="O9" i="38"/>
  <c r="L9" i="38"/>
  <c r="I9" i="38"/>
  <c r="O199" i="38"/>
  <c r="L199" i="38"/>
  <c r="I199" i="38"/>
  <c r="F199" i="38"/>
  <c r="O147" i="38"/>
  <c r="L147" i="38"/>
  <c r="F147" i="38"/>
  <c r="O364" i="38"/>
  <c r="L364" i="38"/>
  <c r="I364" i="38"/>
  <c r="O486" i="38"/>
  <c r="L486" i="38"/>
  <c r="F486" i="38"/>
  <c r="O241" i="38"/>
  <c r="L241" i="38"/>
  <c r="I241" i="38"/>
  <c r="F241" i="38"/>
  <c r="I67" i="38"/>
  <c r="I60" i="38"/>
  <c r="I53" i="38"/>
  <c r="I54" i="38"/>
  <c r="I55" i="38"/>
  <c r="I56" i="38"/>
  <c r="I49" i="38"/>
  <c r="O478" i="38"/>
  <c r="L478" i="38"/>
  <c r="O444" i="38"/>
  <c r="L444" i="38"/>
  <c r="O440" i="38"/>
  <c r="L440" i="38"/>
  <c r="O426" i="38"/>
  <c r="I426" i="38"/>
  <c r="O438" i="38"/>
  <c r="L438" i="38"/>
  <c r="K449" i="38" s="1"/>
  <c r="K528" i="38" s="1"/>
  <c r="I438" i="38"/>
  <c r="O405" i="38"/>
  <c r="I405" i="38"/>
  <c r="O323" i="38"/>
  <c r="L323" i="38"/>
  <c r="I323" i="38"/>
  <c r="O316" i="38"/>
  <c r="L316" i="38"/>
  <c r="I316" i="38"/>
  <c r="O296" i="38"/>
  <c r="L296" i="38"/>
  <c r="I296" i="38"/>
  <c r="O295" i="38"/>
  <c r="L295" i="38"/>
  <c r="I295" i="38"/>
  <c r="O282" i="38"/>
  <c r="L282" i="38"/>
  <c r="I282" i="38"/>
  <c r="L233" i="38"/>
  <c r="F233" i="38"/>
  <c r="F234" i="38"/>
  <c r="U14" i="38"/>
  <c r="U13" i="38"/>
  <c r="I160" i="38"/>
  <c r="O159" i="38"/>
  <c r="L159" i="38"/>
  <c r="I159" i="38"/>
  <c r="F159" i="38"/>
  <c r="O150" i="38"/>
  <c r="L150" i="38"/>
  <c r="I150" i="38"/>
  <c r="F150" i="38"/>
  <c r="O149" i="38"/>
  <c r="L149" i="38"/>
  <c r="I149" i="38"/>
  <c r="F149" i="38"/>
  <c r="I148" i="38"/>
  <c r="I147" i="38"/>
  <c r="O146" i="38"/>
  <c r="L146" i="38"/>
  <c r="I146" i="38"/>
  <c r="F146" i="38"/>
  <c r="O145" i="38"/>
  <c r="L145" i="38"/>
  <c r="I145" i="38"/>
  <c r="F145" i="38"/>
  <c r="O144" i="38"/>
  <c r="L144" i="38"/>
  <c r="I144" i="38"/>
  <c r="F144" i="38"/>
  <c r="O143" i="38"/>
  <c r="L143" i="38"/>
  <c r="I143" i="38"/>
  <c r="F143" i="38"/>
  <c r="O118" i="38"/>
  <c r="L118" i="38"/>
  <c r="I118" i="38"/>
  <c r="F118" i="38"/>
  <c r="O49" i="38"/>
  <c r="L49" i="38"/>
  <c r="F49" i="38"/>
  <c r="O52" i="38"/>
  <c r="L52" i="38"/>
  <c r="I52" i="38"/>
  <c r="F52" i="38"/>
  <c r="O36" i="38"/>
  <c r="L36" i="38"/>
  <c r="I36" i="38"/>
  <c r="F36" i="38"/>
  <c r="O35" i="38"/>
  <c r="L35" i="38"/>
  <c r="I35" i="38"/>
  <c r="F35" i="38"/>
  <c r="O77" i="38"/>
  <c r="L77" i="38"/>
  <c r="I77" i="38"/>
  <c r="F77" i="38"/>
  <c r="I78" i="38"/>
  <c r="I516" i="38"/>
  <c r="H490" i="38"/>
  <c r="I531" i="38" s="1"/>
  <c r="N489" i="38"/>
  <c r="M530" i="38" s="1"/>
  <c r="K489" i="38"/>
  <c r="K530" i="38" s="1"/>
  <c r="H489" i="38"/>
  <c r="I530" i="38" s="1"/>
  <c r="E489" i="38"/>
  <c r="G530" i="38" s="1"/>
  <c r="O488" i="38"/>
  <c r="L488" i="38"/>
  <c r="F488" i="38"/>
  <c r="O487" i="38"/>
  <c r="L487" i="38"/>
  <c r="F487" i="38"/>
  <c r="O484" i="38"/>
  <c r="L484" i="38"/>
  <c r="F484" i="38"/>
  <c r="O483" i="38"/>
  <c r="L483" i="38"/>
  <c r="F483" i="38"/>
  <c r="O482" i="38"/>
  <c r="L482" i="38"/>
  <c r="F482" i="38"/>
  <c r="O481" i="38"/>
  <c r="L481" i="38"/>
  <c r="O480" i="38"/>
  <c r="L480" i="38"/>
  <c r="O477" i="38"/>
  <c r="L477" i="38"/>
  <c r="O476" i="38"/>
  <c r="L476" i="38"/>
  <c r="O475" i="38"/>
  <c r="L475" i="38"/>
  <c r="O474" i="38"/>
  <c r="L474" i="38"/>
  <c r="O473" i="38"/>
  <c r="L473" i="38"/>
  <c r="O472" i="38"/>
  <c r="L472" i="38"/>
  <c r="O470" i="38"/>
  <c r="L470" i="38"/>
  <c r="O469" i="38"/>
  <c r="L469" i="38"/>
  <c r="O468" i="38"/>
  <c r="L468" i="38"/>
  <c r="O467" i="38"/>
  <c r="L467" i="38"/>
  <c r="O466" i="38"/>
  <c r="L466" i="38"/>
  <c r="O465" i="38"/>
  <c r="L465" i="38"/>
  <c r="O463" i="38"/>
  <c r="L463" i="38"/>
  <c r="O462" i="38"/>
  <c r="L462" i="38"/>
  <c r="O461" i="38"/>
  <c r="L461" i="38"/>
  <c r="O460" i="38"/>
  <c r="L460" i="38"/>
  <c r="O459" i="38"/>
  <c r="L459" i="38"/>
  <c r="O458" i="38"/>
  <c r="L458" i="38"/>
  <c r="E449" i="38"/>
  <c r="G528" i="38" s="1"/>
  <c r="N448" i="38"/>
  <c r="M527" i="38" s="1"/>
  <c r="K448" i="38"/>
  <c r="K527" i="38" s="1"/>
  <c r="H448" i="38"/>
  <c r="I527" i="38" s="1"/>
  <c r="E448" i="38"/>
  <c r="G527" i="38" s="1"/>
  <c r="O443" i="38"/>
  <c r="L443" i="38"/>
  <c r="O442" i="38"/>
  <c r="L442" i="38"/>
  <c r="O441" i="38"/>
  <c r="L441" i="38"/>
  <c r="O439" i="38"/>
  <c r="L439" i="38"/>
  <c r="I439" i="38"/>
  <c r="O436" i="38"/>
  <c r="L436" i="38"/>
  <c r="I436" i="38"/>
  <c r="O435" i="38"/>
  <c r="L435" i="38"/>
  <c r="I435" i="38"/>
  <c r="O434" i="38"/>
  <c r="L434" i="38"/>
  <c r="I434" i="38"/>
  <c r="O433" i="38"/>
  <c r="I433" i="38"/>
  <c r="O432" i="38"/>
  <c r="I432" i="38"/>
  <c r="O431" i="38"/>
  <c r="I431" i="38"/>
  <c r="O429" i="38"/>
  <c r="I429" i="38"/>
  <c r="O428" i="38"/>
  <c r="I428" i="38"/>
  <c r="O427" i="38"/>
  <c r="I427" i="38"/>
  <c r="O425" i="38"/>
  <c r="I425" i="38"/>
  <c r="O424" i="38"/>
  <c r="I424" i="38"/>
  <c r="O422" i="38"/>
  <c r="I422" i="38"/>
  <c r="O421" i="38"/>
  <c r="I421" i="38"/>
  <c r="O420" i="38"/>
  <c r="I420" i="38"/>
  <c r="O419" i="38"/>
  <c r="I419" i="38"/>
  <c r="O418" i="38"/>
  <c r="I418" i="38"/>
  <c r="O417" i="38"/>
  <c r="I417" i="38"/>
  <c r="E408" i="38"/>
  <c r="G525" i="38" s="1"/>
  <c r="N407" i="38"/>
  <c r="M524" i="38" s="1"/>
  <c r="K407" i="38"/>
  <c r="H407" i="38"/>
  <c r="I524" i="38" s="1"/>
  <c r="E407" i="38"/>
  <c r="G524" i="38" s="1"/>
  <c r="O404" i="38"/>
  <c r="L404" i="38"/>
  <c r="I404" i="38"/>
  <c r="O403" i="38"/>
  <c r="L403" i="38"/>
  <c r="I403" i="38"/>
  <c r="O402" i="38"/>
  <c r="L402" i="38"/>
  <c r="I402" i="38"/>
  <c r="O401" i="38"/>
  <c r="L401" i="38"/>
  <c r="I401" i="38"/>
  <c r="O400" i="38"/>
  <c r="L400" i="38"/>
  <c r="I400" i="38"/>
  <c r="O398" i="38"/>
  <c r="L398" i="38"/>
  <c r="I398" i="38"/>
  <c r="O397" i="38"/>
  <c r="L397" i="38"/>
  <c r="I397" i="38"/>
  <c r="O396" i="38"/>
  <c r="L396" i="38"/>
  <c r="I396" i="38"/>
  <c r="O395" i="38"/>
  <c r="L395" i="38"/>
  <c r="I395" i="38"/>
  <c r="O394" i="38"/>
  <c r="L394" i="38"/>
  <c r="I394" i="38"/>
  <c r="O393" i="38"/>
  <c r="L393" i="38"/>
  <c r="I393" i="38"/>
  <c r="O391" i="38"/>
  <c r="L391" i="38"/>
  <c r="I391" i="38"/>
  <c r="O390" i="38"/>
  <c r="L390" i="38"/>
  <c r="I390" i="38"/>
  <c r="O389" i="38"/>
  <c r="L389" i="38"/>
  <c r="I389" i="38"/>
  <c r="O388" i="38"/>
  <c r="L388" i="38"/>
  <c r="I388" i="38"/>
  <c r="O387" i="38"/>
  <c r="L387" i="38"/>
  <c r="I387" i="38"/>
  <c r="O386" i="38"/>
  <c r="L386" i="38"/>
  <c r="I386" i="38"/>
  <c r="O384" i="38"/>
  <c r="L384" i="38"/>
  <c r="I384" i="38"/>
  <c r="O383" i="38"/>
  <c r="L383" i="38"/>
  <c r="I383" i="38"/>
  <c r="O382" i="38"/>
  <c r="L382" i="38"/>
  <c r="I382" i="38"/>
  <c r="O381" i="38"/>
  <c r="L381" i="38"/>
  <c r="I381" i="38"/>
  <c r="O380" i="38"/>
  <c r="L380" i="38"/>
  <c r="I380" i="38"/>
  <c r="O379" i="38"/>
  <c r="L379" i="38"/>
  <c r="I379" i="38"/>
  <c r="O378" i="38"/>
  <c r="L378" i="38"/>
  <c r="I378" i="38"/>
  <c r="O377" i="38"/>
  <c r="L377" i="38"/>
  <c r="I377" i="38"/>
  <c r="E367" i="38"/>
  <c r="G522" i="38" s="1"/>
  <c r="N366" i="38"/>
  <c r="M521" i="38" s="1"/>
  <c r="K366" i="38"/>
  <c r="K521" i="38" s="1"/>
  <c r="H366" i="38"/>
  <c r="I521" i="38" s="1"/>
  <c r="E366" i="38"/>
  <c r="G521" i="38" s="1"/>
  <c r="O363" i="38"/>
  <c r="L363" i="38"/>
  <c r="I363" i="38"/>
  <c r="O362" i="38"/>
  <c r="L362" i="38"/>
  <c r="I362" i="38"/>
  <c r="O361" i="38"/>
  <c r="L361" i="38"/>
  <c r="I361" i="38"/>
  <c r="O360" i="38"/>
  <c r="L360" i="38"/>
  <c r="I360" i="38"/>
  <c r="O359" i="38"/>
  <c r="L359" i="38"/>
  <c r="I359" i="38"/>
  <c r="O358" i="38"/>
  <c r="L358" i="38"/>
  <c r="I358" i="38"/>
  <c r="O357" i="38"/>
  <c r="L357" i="38"/>
  <c r="I357" i="38"/>
  <c r="O356" i="38"/>
  <c r="L356" i="38"/>
  <c r="I356" i="38"/>
  <c r="O355" i="38"/>
  <c r="L355" i="38"/>
  <c r="I355" i="38"/>
  <c r="O353" i="38"/>
  <c r="L353" i="38"/>
  <c r="I353" i="38"/>
  <c r="O352" i="38"/>
  <c r="L352" i="38"/>
  <c r="I352" i="38"/>
  <c r="O351" i="38"/>
  <c r="L351" i="38"/>
  <c r="I351" i="38"/>
  <c r="O350" i="38"/>
  <c r="L350" i="38"/>
  <c r="I350" i="38"/>
  <c r="O349" i="38"/>
  <c r="L349" i="38"/>
  <c r="I349" i="38"/>
  <c r="O348" i="38"/>
  <c r="L348" i="38"/>
  <c r="I348" i="38"/>
  <c r="O346" i="38"/>
  <c r="L346" i="38"/>
  <c r="I346" i="38"/>
  <c r="O345" i="38"/>
  <c r="L345" i="38"/>
  <c r="I345" i="38"/>
  <c r="O344" i="38"/>
  <c r="L344" i="38"/>
  <c r="I344" i="38"/>
  <c r="O343" i="38"/>
  <c r="L343" i="38"/>
  <c r="I343" i="38"/>
  <c r="O342" i="38"/>
  <c r="L342" i="38"/>
  <c r="I342" i="38"/>
  <c r="O341" i="38"/>
  <c r="L341" i="38"/>
  <c r="I341" i="38"/>
  <c r="O339" i="38"/>
  <c r="L339" i="38"/>
  <c r="I339" i="38"/>
  <c r="O338" i="38"/>
  <c r="L338" i="38"/>
  <c r="I338" i="38"/>
  <c r="O337" i="38"/>
  <c r="L337" i="38"/>
  <c r="I337" i="38"/>
  <c r="O336" i="38"/>
  <c r="N367" i="38" s="1"/>
  <c r="M522" i="38" s="1"/>
  <c r="L336" i="38"/>
  <c r="I336" i="38"/>
  <c r="O335" i="38"/>
  <c r="L335" i="38"/>
  <c r="K367" i="38" s="1"/>
  <c r="K522" i="38" s="1"/>
  <c r="I335" i="38"/>
  <c r="E326" i="38"/>
  <c r="G519" i="38" s="1"/>
  <c r="N325" i="38"/>
  <c r="M518" i="38" s="1"/>
  <c r="K325" i="38"/>
  <c r="K518" i="38" s="1"/>
  <c r="H325" i="38"/>
  <c r="I518" i="38" s="1"/>
  <c r="E325" i="38"/>
  <c r="G518" i="38" s="1"/>
  <c r="O321" i="38"/>
  <c r="L321" i="38"/>
  <c r="I321" i="38"/>
  <c r="O320" i="38"/>
  <c r="L320" i="38"/>
  <c r="I320" i="38"/>
  <c r="O319" i="38"/>
  <c r="L319" i="38"/>
  <c r="I319" i="38"/>
  <c r="O318" i="38"/>
  <c r="L318" i="38"/>
  <c r="I318" i="38"/>
  <c r="O317" i="38"/>
  <c r="L317" i="38"/>
  <c r="I317" i="38"/>
  <c r="O314" i="38"/>
  <c r="L314" i="38"/>
  <c r="I314" i="38"/>
  <c r="O313" i="38"/>
  <c r="L313" i="38"/>
  <c r="I313" i="38"/>
  <c r="O312" i="38"/>
  <c r="L312" i="38"/>
  <c r="I312" i="38"/>
  <c r="O311" i="38"/>
  <c r="L311" i="38"/>
  <c r="I311" i="38"/>
  <c r="O310" i="38"/>
  <c r="L310" i="38"/>
  <c r="I310" i="38"/>
  <c r="O309" i="38"/>
  <c r="L309" i="38"/>
  <c r="I309" i="38"/>
  <c r="O307" i="38"/>
  <c r="L307" i="38"/>
  <c r="I307" i="38"/>
  <c r="O306" i="38"/>
  <c r="L306" i="38"/>
  <c r="I306" i="38"/>
  <c r="O305" i="38"/>
  <c r="L305" i="38"/>
  <c r="I305" i="38"/>
  <c r="O304" i="38"/>
  <c r="L304" i="38"/>
  <c r="I304" i="38"/>
  <c r="O303" i="38"/>
  <c r="L303" i="38"/>
  <c r="I303" i="38"/>
  <c r="O302" i="38"/>
  <c r="L302" i="38"/>
  <c r="I302" i="38"/>
  <c r="O300" i="38"/>
  <c r="L300" i="38"/>
  <c r="I300" i="38"/>
  <c r="O299" i="38"/>
  <c r="L299" i="38"/>
  <c r="I299" i="38"/>
  <c r="O298" i="38"/>
  <c r="L298" i="38"/>
  <c r="I298" i="38"/>
  <c r="O297" i="38"/>
  <c r="L297" i="38"/>
  <c r="I297" i="38"/>
  <c r="N284" i="38"/>
  <c r="M515" i="38" s="1"/>
  <c r="K284" i="38"/>
  <c r="K515" i="38" s="1"/>
  <c r="H284" i="38"/>
  <c r="I515" i="38" s="1"/>
  <c r="E284" i="38"/>
  <c r="O283" i="38"/>
  <c r="L283" i="38"/>
  <c r="I283" i="38"/>
  <c r="O281" i="38"/>
  <c r="L281" i="38"/>
  <c r="O280" i="38"/>
  <c r="L280" i="38"/>
  <c r="O279" i="38"/>
  <c r="L279" i="38"/>
  <c r="O278" i="38"/>
  <c r="L278" i="38"/>
  <c r="O276" i="38"/>
  <c r="L276" i="38"/>
  <c r="O275" i="38"/>
  <c r="L275" i="38"/>
  <c r="O274" i="38"/>
  <c r="L274" i="38"/>
  <c r="O273" i="38"/>
  <c r="L273" i="38"/>
  <c r="O272" i="38"/>
  <c r="L272" i="38"/>
  <c r="O271" i="38"/>
  <c r="L271" i="38"/>
  <c r="O269" i="38"/>
  <c r="L269" i="38"/>
  <c r="O268" i="38"/>
  <c r="L268" i="38"/>
  <c r="O267" i="38"/>
  <c r="L267" i="38"/>
  <c r="O266" i="38"/>
  <c r="L266" i="38"/>
  <c r="O265" i="38"/>
  <c r="L265" i="38"/>
  <c r="O264" i="38"/>
  <c r="L264" i="38"/>
  <c r="O262" i="38"/>
  <c r="L262" i="38"/>
  <c r="O261" i="38"/>
  <c r="L261" i="38"/>
  <c r="O260" i="38"/>
  <c r="L260" i="38"/>
  <c r="O259" i="38"/>
  <c r="L259" i="38"/>
  <c r="O258" i="38"/>
  <c r="L258" i="38"/>
  <c r="O257" i="38"/>
  <c r="L257" i="38"/>
  <c r="K285" i="38" s="1"/>
  <c r="K516" i="38" s="1"/>
  <c r="O255" i="38"/>
  <c r="L255" i="38"/>
  <c r="I255" i="38"/>
  <c r="F255" i="38"/>
  <c r="O254" i="38"/>
  <c r="L254" i="38"/>
  <c r="I254" i="38"/>
  <c r="F254" i="38"/>
  <c r="O253" i="38"/>
  <c r="L253" i="38"/>
  <c r="I253" i="38"/>
  <c r="F253" i="38"/>
  <c r="E285" i="38" s="1"/>
  <c r="G516" i="38" s="1"/>
  <c r="N243" i="38"/>
  <c r="M512" i="38" s="1"/>
  <c r="K243" i="38"/>
  <c r="K512" i="38" s="1"/>
  <c r="H243" i="38"/>
  <c r="I512" i="38" s="1"/>
  <c r="E243" i="38"/>
  <c r="G512" i="38" s="1"/>
  <c r="O240" i="38"/>
  <c r="L240" i="38"/>
  <c r="I240" i="38"/>
  <c r="F240" i="38"/>
  <c r="O239" i="38"/>
  <c r="L239" i="38"/>
  <c r="I239" i="38"/>
  <c r="F239" i="38"/>
  <c r="I238" i="38"/>
  <c r="O237" i="38"/>
  <c r="L237" i="38"/>
  <c r="I237" i="38"/>
  <c r="F237" i="38"/>
  <c r="O236" i="38"/>
  <c r="L236" i="38"/>
  <c r="I236" i="38"/>
  <c r="F236" i="38"/>
  <c r="O235" i="38"/>
  <c r="L235" i="38"/>
  <c r="I235" i="38"/>
  <c r="F235" i="38"/>
  <c r="O234" i="38"/>
  <c r="L234" i="38"/>
  <c r="I234" i="38"/>
  <c r="O233" i="38"/>
  <c r="I233" i="38"/>
  <c r="O232" i="38"/>
  <c r="L232" i="38"/>
  <c r="I232" i="38"/>
  <c r="F232" i="38"/>
  <c r="I231" i="38"/>
  <c r="O230" i="38"/>
  <c r="N244" i="38" s="1"/>
  <c r="M513" i="38" s="1"/>
  <c r="L230" i="38"/>
  <c r="I230" i="38"/>
  <c r="O229" i="38"/>
  <c r="L229" i="38"/>
  <c r="I229" i="38"/>
  <c r="O228" i="38"/>
  <c r="L228" i="38"/>
  <c r="I228" i="38"/>
  <c r="O227" i="38"/>
  <c r="L227" i="38"/>
  <c r="I227" i="38"/>
  <c r="F227" i="38"/>
  <c r="O226" i="38"/>
  <c r="L226" i="38"/>
  <c r="I226" i="38"/>
  <c r="F226" i="38"/>
  <c r="O225" i="38"/>
  <c r="L225" i="38"/>
  <c r="I225" i="38"/>
  <c r="F225" i="38"/>
  <c r="I224" i="38"/>
  <c r="O223" i="38"/>
  <c r="L223" i="38"/>
  <c r="I223" i="38"/>
  <c r="F223" i="38"/>
  <c r="O222" i="38"/>
  <c r="L222" i="38"/>
  <c r="I222" i="38"/>
  <c r="F222" i="38"/>
  <c r="O221" i="38"/>
  <c r="L221" i="38"/>
  <c r="I221" i="38"/>
  <c r="F221" i="38"/>
  <c r="O220" i="38"/>
  <c r="L220" i="38"/>
  <c r="I220" i="38"/>
  <c r="F220" i="38"/>
  <c r="O219" i="38"/>
  <c r="L219" i="38"/>
  <c r="I219" i="38"/>
  <c r="F219" i="38"/>
  <c r="O218" i="38"/>
  <c r="L218" i="38"/>
  <c r="I218" i="38"/>
  <c r="H244" i="38" s="1"/>
  <c r="I513" i="38" s="1"/>
  <c r="F218" i="38"/>
  <c r="I217" i="38"/>
  <c r="O216" i="38"/>
  <c r="L216" i="38"/>
  <c r="I216" i="38"/>
  <c r="F216" i="38"/>
  <c r="O215" i="38"/>
  <c r="L215" i="38"/>
  <c r="I215" i="38"/>
  <c r="F215" i="38"/>
  <c r="O214" i="38"/>
  <c r="L214" i="38"/>
  <c r="I214" i="38"/>
  <c r="F214" i="38"/>
  <c r="O213" i="38"/>
  <c r="L213" i="38"/>
  <c r="I213" i="38"/>
  <c r="F213" i="38"/>
  <c r="O212" i="38"/>
  <c r="L212" i="38"/>
  <c r="K244" i="38" s="1"/>
  <c r="K513" i="38" s="1"/>
  <c r="I212" i="38"/>
  <c r="F212" i="38"/>
  <c r="N202" i="38"/>
  <c r="M509" i="38" s="1"/>
  <c r="K202" i="38"/>
  <c r="K509" i="38" s="1"/>
  <c r="H202" i="38"/>
  <c r="I509" i="38"/>
  <c r="E202" i="38"/>
  <c r="G509" i="38" s="1"/>
  <c r="O198" i="38"/>
  <c r="L198" i="38"/>
  <c r="I198" i="38"/>
  <c r="F198" i="38"/>
  <c r="O197" i="38"/>
  <c r="L197" i="38"/>
  <c r="I197" i="38"/>
  <c r="O196" i="38"/>
  <c r="L196" i="38"/>
  <c r="I196" i="38"/>
  <c r="F196" i="38"/>
  <c r="O195" i="38"/>
  <c r="L195" i="38"/>
  <c r="I195" i="38"/>
  <c r="F195" i="38"/>
  <c r="O194" i="38"/>
  <c r="L194" i="38"/>
  <c r="I194" i="38"/>
  <c r="F194" i="38"/>
  <c r="O193" i="38"/>
  <c r="L193" i="38"/>
  <c r="I193" i="38"/>
  <c r="F193" i="38"/>
  <c r="O192" i="38"/>
  <c r="L192" i="38"/>
  <c r="I192" i="38"/>
  <c r="F192" i="38"/>
  <c r="O191" i="38"/>
  <c r="L191" i="38"/>
  <c r="I191" i="38"/>
  <c r="F191" i="38"/>
  <c r="O190" i="38"/>
  <c r="L190" i="38"/>
  <c r="I190" i="38"/>
  <c r="F190" i="38"/>
  <c r="O189" i="38"/>
  <c r="L189" i="38"/>
  <c r="I189" i="38"/>
  <c r="F189" i="38"/>
  <c r="O188" i="38"/>
  <c r="L188" i="38"/>
  <c r="I188" i="38"/>
  <c r="F188" i="38"/>
  <c r="O187" i="38"/>
  <c r="L187" i="38"/>
  <c r="I187" i="38"/>
  <c r="F187" i="38"/>
  <c r="O186" i="38"/>
  <c r="L186" i="38"/>
  <c r="I186" i="38"/>
  <c r="F186" i="38"/>
  <c r="O185" i="38"/>
  <c r="L185" i="38"/>
  <c r="I185" i="38"/>
  <c r="F185" i="38"/>
  <c r="O184" i="38"/>
  <c r="L184" i="38"/>
  <c r="I184" i="38"/>
  <c r="F184" i="38"/>
  <c r="O183" i="38"/>
  <c r="L183" i="38"/>
  <c r="I183" i="38"/>
  <c r="F183" i="38"/>
  <c r="O182" i="38"/>
  <c r="L182" i="38"/>
  <c r="I182" i="38"/>
  <c r="F182" i="38"/>
  <c r="O181" i="38"/>
  <c r="L181" i="38"/>
  <c r="I181" i="38"/>
  <c r="F181" i="38"/>
  <c r="O180" i="38"/>
  <c r="L180" i="38"/>
  <c r="I180" i="38"/>
  <c r="F180" i="38"/>
  <c r="O179" i="38"/>
  <c r="L179" i="38"/>
  <c r="I179" i="38"/>
  <c r="F179" i="38"/>
  <c r="O178" i="38"/>
  <c r="L178" i="38"/>
  <c r="I178" i="38"/>
  <c r="F178" i="38"/>
  <c r="O177" i="38"/>
  <c r="L177" i="38"/>
  <c r="I177" i="38"/>
  <c r="F177" i="38"/>
  <c r="O176" i="38"/>
  <c r="L176" i="38"/>
  <c r="K203" i="38" s="1"/>
  <c r="K510" i="38" s="1"/>
  <c r="I176" i="38"/>
  <c r="O175" i="38"/>
  <c r="L175" i="38"/>
  <c r="I175" i="38"/>
  <c r="F175" i="38"/>
  <c r="O174" i="38"/>
  <c r="L174" i="38"/>
  <c r="I174" i="38"/>
  <c r="F174" i="38"/>
  <c r="O173" i="38"/>
  <c r="L173" i="38"/>
  <c r="I173" i="38"/>
  <c r="F173" i="38"/>
  <c r="O172" i="38"/>
  <c r="L172" i="38"/>
  <c r="I172" i="38"/>
  <c r="F172" i="38"/>
  <c r="O171" i="38"/>
  <c r="L171" i="38"/>
  <c r="I171" i="38"/>
  <c r="F171" i="38"/>
  <c r="N161" i="38"/>
  <c r="M506" i="38" s="1"/>
  <c r="K161" i="38"/>
  <c r="K506" i="38" s="1"/>
  <c r="H161" i="38"/>
  <c r="I506" i="38" s="1"/>
  <c r="E161" i="38"/>
  <c r="G506" i="38" s="1"/>
  <c r="O160" i="38"/>
  <c r="L160" i="38"/>
  <c r="F160" i="38"/>
  <c r="O158" i="38"/>
  <c r="L158" i="38"/>
  <c r="I158" i="38"/>
  <c r="F158" i="38"/>
  <c r="O157" i="38"/>
  <c r="L157" i="38"/>
  <c r="I157" i="38"/>
  <c r="F157" i="38"/>
  <c r="O156" i="38"/>
  <c r="L156" i="38"/>
  <c r="I156" i="38"/>
  <c r="F156" i="38"/>
  <c r="O155" i="38"/>
  <c r="L155" i="38"/>
  <c r="I155" i="38"/>
  <c r="F155" i="38"/>
  <c r="O154" i="38"/>
  <c r="L154" i="38"/>
  <c r="I154" i="38"/>
  <c r="F154" i="38"/>
  <c r="O153" i="38"/>
  <c r="L153" i="38"/>
  <c r="I153" i="38"/>
  <c r="F153" i="38"/>
  <c r="O152" i="38"/>
  <c r="L152" i="38"/>
  <c r="I152" i="38"/>
  <c r="F152" i="38"/>
  <c r="O151" i="38"/>
  <c r="L151" i="38"/>
  <c r="I151" i="38"/>
  <c r="F151" i="38"/>
  <c r="O142" i="38"/>
  <c r="L142" i="38"/>
  <c r="I142" i="38"/>
  <c r="F142" i="38"/>
  <c r="I141" i="38"/>
  <c r="O140" i="38"/>
  <c r="L140" i="38"/>
  <c r="I140" i="38"/>
  <c r="F140" i="38"/>
  <c r="O139" i="38"/>
  <c r="L139" i="38"/>
  <c r="I139" i="38"/>
  <c r="O138" i="38"/>
  <c r="L138" i="38"/>
  <c r="I138" i="38"/>
  <c r="O137" i="38"/>
  <c r="L137" i="38"/>
  <c r="I137" i="38"/>
  <c r="F137" i="38"/>
  <c r="O136" i="38"/>
  <c r="L136" i="38"/>
  <c r="I136" i="38"/>
  <c r="F136" i="38"/>
  <c r="O135" i="38"/>
  <c r="L135" i="38"/>
  <c r="I135" i="38"/>
  <c r="F135" i="38"/>
  <c r="I134" i="38"/>
  <c r="O133" i="38"/>
  <c r="L133" i="38"/>
  <c r="I133" i="38"/>
  <c r="F133" i="38"/>
  <c r="O132" i="38"/>
  <c r="L132" i="38"/>
  <c r="I132" i="38"/>
  <c r="F132" i="38"/>
  <c r="O131" i="38"/>
  <c r="L131" i="38"/>
  <c r="I131" i="38"/>
  <c r="F131" i="38"/>
  <c r="O130" i="38"/>
  <c r="L130" i="38"/>
  <c r="I130" i="38"/>
  <c r="F130" i="38"/>
  <c r="N120" i="38"/>
  <c r="M503" i="38" s="1"/>
  <c r="K120" i="38"/>
  <c r="K503" i="38" s="1"/>
  <c r="H120" i="38"/>
  <c r="I503" i="38" s="1"/>
  <c r="E120" i="38"/>
  <c r="G503" i="38" s="1"/>
  <c r="O117" i="38"/>
  <c r="L117" i="38"/>
  <c r="I117" i="38"/>
  <c r="F117" i="38"/>
  <c r="I116" i="38"/>
  <c r="O115" i="38"/>
  <c r="L115" i="38"/>
  <c r="I115" i="38"/>
  <c r="F115" i="38"/>
  <c r="O114" i="38"/>
  <c r="L114" i="38"/>
  <c r="I114" i="38"/>
  <c r="O113" i="38"/>
  <c r="L113" i="38"/>
  <c r="I113" i="38"/>
  <c r="F113" i="38"/>
  <c r="O112" i="38"/>
  <c r="L112" i="38"/>
  <c r="I112" i="38"/>
  <c r="F112" i="38"/>
  <c r="O111" i="38"/>
  <c r="L111" i="38"/>
  <c r="I111" i="38"/>
  <c r="F111" i="38"/>
  <c r="O110" i="38"/>
  <c r="L110" i="38"/>
  <c r="I110" i="38"/>
  <c r="F110" i="38"/>
  <c r="I109" i="38"/>
  <c r="O108" i="38"/>
  <c r="L108" i="38"/>
  <c r="I108" i="38"/>
  <c r="F108" i="38"/>
  <c r="O107" i="38"/>
  <c r="L107" i="38"/>
  <c r="I107" i="38"/>
  <c r="F107" i="38"/>
  <c r="O106" i="38"/>
  <c r="L106" i="38"/>
  <c r="I106" i="38"/>
  <c r="F106" i="38"/>
  <c r="O105" i="38"/>
  <c r="L105" i="38"/>
  <c r="I105" i="38"/>
  <c r="F105" i="38"/>
  <c r="O104" i="38"/>
  <c r="L104" i="38"/>
  <c r="I104" i="38"/>
  <c r="F104" i="38"/>
  <c r="O103" i="38"/>
  <c r="L103" i="38"/>
  <c r="I103" i="38"/>
  <c r="F103" i="38"/>
  <c r="I102" i="38"/>
  <c r="O101" i="38"/>
  <c r="L101" i="38"/>
  <c r="I101" i="38"/>
  <c r="F101" i="38"/>
  <c r="O100" i="38"/>
  <c r="L100" i="38"/>
  <c r="I100" i="38"/>
  <c r="F100" i="38"/>
  <c r="O99" i="38"/>
  <c r="L99" i="38"/>
  <c r="I99" i="38"/>
  <c r="F99" i="38"/>
  <c r="O98" i="38"/>
  <c r="L98" i="38"/>
  <c r="I98" i="38"/>
  <c r="F98" i="38"/>
  <c r="O97" i="38"/>
  <c r="L97" i="38"/>
  <c r="I97" i="38"/>
  <c r="F97" i="38"/>
  <c r="O96" i="38"/>
  <c r="L96" i="38"/>
  <c r="I96" i="38"/>
  <c r="F96" i="38"/>
  <c r="I95" i="38"/>
  <c r="O94" i="38"/>
  <c r="L94" i="38"/>
  <c r="I94" i="38"/>
  <c r="F94" i="38"/>
  <c r="O93" i="38"/>
  <c r="L93" i="38"/>
  <c r="I93" i="38"/>
  <c r="O92" i="38"/>
  <c r="L92" i="38"/>
  <c r="I92" i="38"/>
  <c r="O91" i="38"/>
  <c r="L91" i="38"/>
  <c r="I91" i="38"/>
  <c r="F91" i="38"/>
  <c r="O90" i="38"/>
  <c r="L90" i="38"/>
  <c r="I90" i="38"/>
  <c r="F90" i="38"/>
  <c r="O89" i="38"/>
  <c r="L89" i="38"/>
  <c r="I89" i="38"/>
  <c r="F89" i="38"/>
  <c r="N79" i="38"/>
  <c r="M500" i="38" s="1"/>
  <c r="K79" i="38"/>
  <c r="K500" i="38" s="1"/>
  <c r="H79" i="38"/>
  <c r="I500" i="38" s="1"/>
  <c r="E79" i="38"/>
  <c r="G500" i="38" s="1"/>
  <c r="O76" i="38"/>
  <c r="L76" i="38"/>
  <c r="I76" i="38"/>
  <c r="F76" i="38"/>
  <c r="O75" i="38"/>
  <c r="L75" i="38"/>
  <c r="I75" i="38"/>
  <c r="F75" i="38"/>
  <c r="O74" i="38"/>
  <c r="L74" i="38"/>
  <c r="I74" i="38"/>
  <c r="F74" i="38"/>
  <c r="O73" i="38"/>
  <c r="L73" i="38"/>
  <c r="I73" i="38"/>
  <c r="F73" i="38"/>
  <c r="O72" i="38"/>
  <c r="L72" i="38"/>
  <c r="I72" i="38"/>
  <c r="F72" i="38"/>
  <c r="I71" i="38"/>
  <c r="O70" i="38"/>
  <c r="L70" i="38"/>
  <c r="I70" i="38"/>
  <c r="F70" i="38"/>
  <c r="O69" i="38"/>
  <c r="L69" i="38"/>
  <c r="I69" i="38"/>
  <c r="O68" i="38"/>
  <c r="L68" i="38"/>
  <c r="I68" i="38"/>
  <c r="F68" i="38"/>
  <c r="O67" i="38"/>
  <c r="L67" i="38"/>
  <c r="F67" i="38"/>
  <c r="O66" i="38"/>
  <c r="L66" i="38"/>
  <c r="I66" i="38"/>
  <c r="F66" i="38"/>
  <c r="O65" i="38"/>
  <c r="L65" i="38"/>
  <c r="I65" i="38"/>
  <c r="F65" i="38"/>
  <c r="I64" i="38"/>
  <c r="O63" i="38"/>
  <c r="L63" i="38"/>
  <c r="I63" i="38"/>
  <c r="F63" i="38"/>
  <c r="O62" i="38"/>
  <c r="L62" i="38"/>
  <c r="I62" i="38"/>
  <c r="F62" i="38"/>
  <c r="O61" i="38"/>
  <c r="L61" i="38"/>
  <c r="I61" i="38"/>
  <c r="F61" i="38"/>
  <c r="O60" i="38"/>
  <c r="L60" i="38"/>
  <c r="F60" i="38"/>
  <c r="O59" i="38"/>
  <c r="L59" i="38"/>
  <c r="I59" i="38"/>
  <c r="F59" i="38"/>
  <c r="O58" i="38"/>
  <c r="L58" i="38"/>
  <c r="I58" i="38"/>
  <c r="F58" i="38"/>
  <c r="I57" i="38"/>
  <c r="O56" i="38"/>
  <c r="L56" i="38"/>
  <c r="F56" i="38"/>
  <c r="O55" i="38"/>
  <c r="L55" i="38"/>
  <c r="F55" i="38"/>
  <c r="E80" i="38" s="1"/>
  <c r="G501" i="38" s="1"/>
  <c r="O54" i="38"/>
  <c r="L54" i="38"/>
  <c r="F54" i="38"/>
  <c r="O53" i="38"/>
  <c r="N80" i="38" s="1"/>
  <c r="M501" i="38" s="1"/>
  <c r="L53" i="38"/>
  <c r="F53" i="38"/>
  <c r="O51" i="38"/>
  <c r="L51" i="38"/>
  <c r="I51" i="38"/>
  <c r="F51" i="38"/>
  <c r="O50" i="38"/>
  <c r="L50" i="38"/>
  <c r="I50" i="38"/>
  <c r="F50" i="38"/>
  <c r="O48" i="38"/>
  <c r="L48" i="38"/>
  <c r="I48" i="38"/>
  <c r="F48" i="38"/>
  <c r="B45" i="38"/>
  <c r="B48" i="38" s="1"/>
  <c r="B49" i="38" s="1"/>
  <c r="N38" i="38"/>
  <c r="M497" i="38" s="1"/>
  <c r="K38" i="38"/>
  <c r="K497" i="38" s="1"/>
  <c r="H38" i="38"/>
  <c r="I497" i="38" s="1"/>
  <c r="E38" i="38"/>
  <c r="G497" i="38" s="1"/>
  <c r="O34" i="38"/>
  <c r="L34" i="38"/>
  <c r="I34" i="38"/>
  <c r="F34" i="38"/>
  <c r="O33" i="38"/>
  <c r="L33" i="38"/>
  <c r="I33" i="38"/>
  <c r="F33" i="38"/>
  <c r="I32" i="38"/>
  <c r="O31" i="38"/>
  <c r="L31" i="38"/>
  <c r="I31" i="38"/>
  <c r="F31" i="38"/>
  <c r="O30" i="38"/>
  <c r="L30" i="38"/>
  <c r="I30" i="38"/>
  <c r="F30" i="38"/>
  <c r="O29" i="38"/>
  <c r="L29" i="38"/>
  <c r="I29" i="38"/>
  <c r="F29" i="38"/>
  <c r="O28" i="38"/>
  <c r="L28" i="38"/>
  <c r="I28" i="38"/>
  <c r="F28" i="38"/>
  <c r="O27" i="38"/>
  <c r="L27" i="38"/>
  <c r="I27" i="38"/>
  <c r="F27" i="38"/>
  <c r="O26" i="38"/>
  <c r="L26" i="38"/>
  <c r="I26" i="38"/>
  <c r="F26" i="38"/>
  <c r="I25" i="38"/>
  <c r="O24" i="38"/>
  <c r="L24" i="38"/>
  <c r="I24" i="38"/>
  <c r="F24" i="38"/>
  <c r="O23" i="38"/>
  <c r="L23" i="38"/>
  <c r="I23" i="38"/>
  <c r="F23" i="38"/>
  <c r="O22" i="38"/>
  <c r="L22" i="38"/>
  <c r="I22" i="38"/>
  <c r="F22" i="38"/>
  <c r="O21" i="38"/>
  <c r="L21" i="38"/>
  <c r="I21" i="38"/>
  <c r="F21" i="38"/>
  <c r="O20" i="38"/>
  <c r="L20" i="38"/>
  <c r="I20" i="38"/>
  <c r="F20" i="38"/>
  <c r="O19" i="38"/>
  <c r="L19" i="38"/>
  <c r="I19" i="38"/>
  <c r="F19" i="38"/>
  <c r="U19" i="38"/>
  <c r="I18" i="38"/>
  <c r="U18" i="38"/>
  <c r="O17" i="38"/>
  <c r="L17" i="38"/>
  <c r="I17" i="38"/>
  <c r="F17" i="38"/>
  <c r="U17" i="38"/>
  <c r="O16" i="38"/>
  <c r="L16" i="38"/>
  <c r="I16" i="38"/>
  <c r="F16" i="38"/>
  <c r="U16" i="38"/>
  <c r="O15" i="38"/>
  <c r="L15" i="38"/>
  <c r="I15" i="38"/>
  <c r="F15" i="38"/>
  <c r="U15" i="38"/>
  <c r="O14" i="38"/>
  <c r="L14" i="38"/>
  <c r="I14" i="38"/>
  <c r="F14" i="38"/>
  <c r="O13" i="38"/>
  <c r="L13" i="38"/>
  <c r="I13" i="38"/>
  <c r="F13" i="38"/>
  <c r="O12" i="38"/>
  <c r="L12" i="38"/>
  <c r="I12" i="38"/>
  <c r="F12" i="38"/>
  <c r="U12" i="38"/>
  <c r="I11" i="38"/>
  <c r="O10" i="38"/>
  <c r="L10" i="38"/>
  <c r="I10" i="38"/>
  <c r="F10" i="38"/>
  <c r="U10" i="38"/>
  <c r="U9" i="38"/>
  <c r="O8" i="38"/>
  <c r="L8" i="38"/>
  <c r="I8" i="38"/>
  <c r="F8" i="38"/>
  <c r="U8" i="38"/>
  <c r="O7" i="38"/>
  <c r="L7" i="38"/>
  <c r="I7" i="38"/>
  <c r="F7" i="38"/>
  <c r="U7" i="38"/>
  <c r="B7" i="38"/>
  <c r="B8" i="38" s="1"/>
  <c r="C8" i="38" s="1"/>
  <c r="U6" i="38"/>
  <c r="E4" i="38"/>
  <c r="I441" i="37"/>
  <c r="I440" i="37"/>
  <c r="I443" i="37"/>
  <c r="I442" i="37"/>
  <c r="F178" i="37"/>
  <c r="I283" i="37"/>
  <c r="I201" i="37"/>
  <c r="F160" i="37"/>
  <c r="F159" i="37"/>
  <c r="F158" i="37"/>
  <c r="L435" i="37"/>
  <c r="I439" i="37"/>
  <c r="O478" i="37"/>
  <c r="L478" i="37"/>
  <c r="F487" i="37"/>
  <c r="O439" i="37"/>
  <c r="L439" i="37"/>
  <c r="O364" i="37"/>
  <c r="L364" i="37"/>
  <c r="I364" i="37"/>
  <c r="O241" i="37"/>
  <c r="L241" i="37"/>
  <c r="I241" i="37"/>
  <c r="F241" i="37"/>
  <c r="O234" i="37"/>
  <c r="L234" i="37"/>
  <c r="I234" i="37"/>
  <c r="F234" i="37"/>
  <c r="O158" i="37"/>
  <c r="L158" i="37"/>
  <c r="N79" i="37"/>
  <c r="M500" i="37" s="1"/>
  <c r="K79" i="37"/>
  <c r="K500" i="37" s="1"/>
  <c r="H79" i="37"/>
  <c r="I500" i="37" s="1"/>
  <c r="E79" i="37"/>
  <c r="G500" i="37" s="1"/>
  <c r="U21" i="37"/>
  <c r="U22" i="37"/>
  <c r="U11" i="37"/>
  <c r="U12" i="37"/>
  <c r="U13" i="37"/>
  <c r="U14" i="37"/>
  <c r="U15" i="37"/>
  <c r="U16" i="37"/>
  <c r="U17" i="37"/>
  <c r="U18" i="37"/>
  <c r="U19" i="37"/>
  <c r="U20" i="37"/>
  <c r="U6" i="37"/>
  <c r="U7" i="37"/>
  <c r="U8" i="37"/>
  <c r="U9" i="37"/>
  <c r="U10" i="37"/>
  <c r="F9" i="37"/>
  <c r="I516" i="37"/>
  <c r="H490" i="37"/>
  <c r="I531" i="37" s="1"/>
  <c r="N489" i="37"/>
  <c r="M530" i="37" s="1"/>
  <c r="K489" i="37"/>
  <c r="K530" i="37" s="1"/>
  <c r="H489" i="37"/>
  <c r="I530" i="37" s="1"/>
  <c r="E489" i="37"/>
  <c r="G530" i="37" s="1"/>
  <c r="O488" i="37"/>
  <c r="L488" i="37"/>
  <c r="F488" i="37"/>
  <c r="O485" i="37"/>
  <c r="L485" i="37"/>
  <c r="F485" i="37"/>
  <c r="O484" i="37"/>
  <c r="L484" i="37"/>
  <c r="F484" i="37"/>
  <c r="O483" i="37"/>
  <c r="L483" i="37"/>
  <c r="F483" i="37"/>
  <c r="O482" i="37"/>
  <c r="L482" i="37"/>
  <c r="F482" i="37"/>
  <c r="O481" i="37"/>
  <c r="L481" i="37"/>
  <c r="F481" i="37"/>
  <c r="E490" i="37" s="1"/>
  <c r="G531" i="37" s="1"/>
  <c r="O480" i="37"/>
  <c r="L480" i="37"/>
  <c r="F480" i="37"/>
  <c r="O477" i="37"/>
  <c r="L477" i="37"/>
  <c r="O476" i="37"/>
  <c r="L476" i="37"/>
  <c r="O475" i="37"/>
  <c r="L475" i="37"/>
  <c r="O474" i="37"/>
  <c r="L474" i="37"/>
  <c r="O473" i="37"/>
  <c r="L473" i="37"/>
  <c r="O471" i="37"/>
  <c r="L471" i="37"/>
  <c r="O470" i="37"/>
  <c r="L470" i="37"/>
  <c r="O469" i="37"/>
  <c r="L469" i="37"/>
  <c r="O468" i="37"/>
  <c r="L468" i="37"/>
  <c r="O467" i="37"/>
  <c r="L467" i="37"/>
  <c r="O466" i="37"/>
  <c r="L466" i="37"/>
  <c r="O464" i="37"/>
  <c r="L464" i="37"/>
  <c r="O463" i="37"/>
  <c r="L463" i="37"/>
  <c r="O462" i="37"/>
  <c r="L462" i="37"/>
  <c r="O461" i="37"/>
  <c r="L461" i="37"/>
  <c r="O460" i="37"/>
  <c r="L460" i="37"/>
  <c r="O459" i="37"/>
  <c r="L459" i="37"/>
  <c r="O487" i="37"/>
  <c r="L487" i="37"/>
  <c r="E449" i="37"/>
  <c r="G528" i="37" s="1"/>
  <c r="N448" i="37"/>
  <c r="M527" i="37" s="1"/>
  <c r="K448" i="37"/>
  <c r="K527" i="37" s="1"/>
  <c r="H448" i="37"/>
  <c r="I527" i="37" s="1"/>
  <c r="E448" i="37"/>
  <c r="G527" i="37" s="1"/>
  <c r="O443" i="37"/>
  <c r="L443" i="37"/>
  <c r="O442" i="37"/>
  <c r="L442" i="37"/>
  <c r="O441" i="37"/>
  <c r="L441" i="37"/>
  <c r="O440" i="37"/>
  <c r="L440" i="37"/>
  <c r="K449" i="37" s="1"/>
  <c r="K528" i="37" s="1"/>
  <c r="O437" i="37"/>
  <c r="L437" i="37"/>
  <c r="I437" i="37"/>
  <c r="O436" i="37"/>
  <c r="L436" i="37"/>
  <c r="I436" i="37"/>
  <c r="O435" i="37"/>
  <c r="L444" i="37"/>
  <c r="I435" i="37"/>
  <c r="O434" i="37"/>
  <c r="I434" i="37"/>
  <c r="O433" i="37"/>
  <c r="I433" i="37"/>
  <c r="O432" i="37"/>
  <c r="I432" i="37"/>
  <c r="O430" i="37"/>
  <c r="I430" i="37"/>
  <c r="O429" i="37"/>
  <c r="I429" i="37"/>
  <c r="O428" i="37"/>
  <c r="I428" i="37"/>
  <c r="O427" i="37"/>
  <c r="I426" i="37"/>
  <c r="O426" i="37"/>
  <c r="I427" i="37"/>
  <c r="O425" i="37"/>
  <c r="I425" i="37"/>
  <c r="O423" i="37"/>
  <c r="I423" i="37"/>
  <c r="O422" i="37"/>
  <c r="I422" i="37"/>
  <c r="O421" i="37"/>
  <c r="I421" i="37"/>
  <c r="O420" i="37"/>
  <c r="I420" i="37"/>
  <c r="O419" i="37"/>
  <c r="I419" i="37"/>
  <c r="O418" i="37"/>
  <c r="I418" i="37"/>
  <c r="O444" i="37"/>
  <c r="E408" i="37"/>
  <c r="G525" i="37" s="1"/>
  <c r="N407" i="37"/>
  <c r="M524" i="37" s="1"/>
  <c r="K407" i="37"/>
  <c r="K524" i="37" s="1"/>
  <c r="H407" i="37"/>
  <c r="I524" i="37" s="1"/>
  <c r="E407" i="37"/>
  <c r="G524" i="37" s="1"/>
  <c r="O406" i="37"/>
  <c r="I406" i="37"/>
  <c r="O404" i="37"/>
  <c r="L404" i="37"/>
  <c r="I404" i="37"/>
  <c r="O403" i="37"/>
  <c r="L403" i="37"/>
  <c r="I403" i="37"/>
  <c r="O402" i="37"/>
  <c r="L402" i="37"/>
  <c r="I402" i="37"/>
  <c r="O401" i="37"/>
  <c r="L401" i="37"/>
  <c r="I401" i="37"/>
  <c r="O399" i="37"/>
  <c r="L399" i="37"/>
  <c r="I399" i="37"/>
  <c r="O398" i="37"/>
  <c r="L398" i="37"/>
  <c r="I398" i="37"/>
  <c r="O397" i="37"/>
  <c r="L397" i="37"/>
  <c r="I397" i="37"/>
  <c r="O396" i="37"/>
  <c r="L396" i="37"/>
  <c r="I396" i="37"/>
  <c r="O395" i="37"/>
  <c r="L395" i="37"/>
  <c r="I395" i="37"/>
  <c r="O394" i="37"/>
  <c r="L394" i="37"/>
  <c r="I394" i="37"/>
  <c r="O392" i="37"/>
  <c r="L392" i="37"/>
  <c r="I392" i="37"/>
  <c r="O391" i="37"/>
  <c r="L391" i="37"/>
  <c r="I391" i="37"/>
  <c r="O390" i="37"/>
  <c r="L390" i="37"/>
  <c r="I390" i="37"/>
  <c r="O389" i="37"/>
  <c r="L389" i="37"/>
  <c r="I389" i="37"/>
  <c r="O388" i="37"/>
  <c r="L388" i="37"/>
  <c r="I388" i="37"/>
  <c r="O387" i="37"/>
  <c r="L387" i="37"/>
  <c r="I387" i="37"/>
  <c r="O405" i="37"/>
  <c r="L405" i="37"/>
  <c r="I405" i="37"/>
  <c r="O385" i="37"/>
  <c r="L385" i="37"/>
  <c r="I385" i="37"/>
  <c r="O384" i="37"/>
  <c r="L384" i="37"/>
  <c r="I384" i="37"/>
  <c r="O383" i="37"/>
  <c r="L383" i="37"/>
  <c r="I383" i="37"/>
  <c r="O382" i="37"/>
  <c r="L382" i="37"/>
  <c r="I382" i="37"/>
  <c r="O381" i="37"/>
  <c r="L381" i="37"/>
  <c r="I381" i="37"/>
  <c r="O380" i="37"/>
  <c r="L380" i="37"/>
  <c r="I380" i="37"/>
  <c r="O379" i="37"/>
  <c r="L379" i="37"/>
  <c r="I379" i="37"/>
  <c r="O378" i="37"/>
  <c r="L378" i="37"/>
  <c r="I378" i="37"/>
  <c r="O377" i="37"/>
  <c r="L377" i="37"/>
  <c r="I377" i="37"/>
  <c r="E367" i="37"/>
  <c r="G522" i="37" s="1"/>
  <c r="N366" i="37"/>
  <c r="M521" i="37" s="1"/>
  <c r="K366" i="37"/>
  <c r="K521" i="37" s="1"/>
  <c r="H366" i="37"/>
  <c r="I521" i="37" s="1"/>
  <c r="E366" i="37"/>
  <c r="G521" i="37" s="1"/>
  <c r="O363" i="37"/>
  <c r="L363" i="37"/>
  <c r="I363" i="37"/>
  <c r="O362" i="37"/>
  <c r="L362" i="37"/>
  <c r="I362" i="37"/>
  <c r="O361" i="37"/>
  <c r="L361" i="37"/>
  <c r="I361" i="37"/>
  <c r="O360" i="37"/>
  <c r="L360" i="37"/>
  <c r="I360" i="37"/>
  <c r="O359" i="37"/>
  <c r="L359" i="37"/>
  <c r="I359" i="37"/>
  <c r="O358" i="37"/>
  <c r="L358" i="37"/>
  <c r="I358" i="37"/>
  <c r="O357" i="37"/>
  <c r="L357" i="37"/>
  <c r="I357" i="37"/>
  <c r="O356" i="37"/>
  <c r="L356" i="37"/>
  <c r="I356" i="37"/>
  <c r="O354" i="37"/>
  <c r="L354" i="37"/>
  <c r="I354" i="37"/>
  <c r="O353" i="37"/>
  <c r="L353" i="37"/>
  <c r="I353" i="37"/>
  <c r="O352" i="37"/>
  <c r="L352" i="37"/>
  <c r="I352" i="37"/>
  <c r="O351" i="37"/>
  <c r="L351" i="37"/>
  <c r="I351" i="37"/>
  <c r="O350" i="37"/>
  <c r="L350" i="37"/>
  <c r="I350" i="37"/>
  <c r="O349" i="37"/>
  <c r="L349" i="37"/>
  <c r="I349" i="37"/>
  <c r="O347" i="37"/>
  <c r="L347" i="37"/>
  <c r="I347" i="37"/>
  <c r="O346" i="37"/>
  <c r="L346" i="37"/>
  <c r="I346" i="37"/>
  <c r="O345" i="37"/>
  <c r="L345" i="37"/>
  <c r="I345" i="37"/>
  <c r="O344" i="37"/>
  <c r="L344" i="37"/>
  <c r="I344" i="37"/>
  <c r="O343" i="37"/>
  <c r="L343" i="37"/>
  <c r="I343" i="37"/>
  <c r="O342" i="37"/>
  <c r="L342" i="37"/>
  <c r="I342" i="37"/>
  <c r="O340" i="37"/>
  <c r="L340" i="37"/>
  <c r="I340" i="37"/>
  <c r="O339" i="37"/>
  <c r="L339" i="37"/>
  <c r="I339" i="37"/>
  <c r="O338" i="37"/>
  <c r="L338" i="37"/>
  <c r="I338" i="37"/>
  <c r="O337" i="37"/>
  <c r="L337" i="37"/>
  <c r="I337" i="37"/>
  <c r="O336" i="37"/>
  <c r="L336" i="37"/>
  <c r="I336" i="37"/>
  <c r="O335" i="37"/>
  <c r="L335" i="37"/>
  <c r="I335" i="37"/>
  <c r="E326" i="37"/>
  <c r="G519" i="37" s="1"/>
  <c r="N325" i="37"/>
  <c r="M518" i="37" s="1"/>
  <c r="K325" i="37"/>
  <c r="K518" i="37" s="1"/>
  <c r="H325" i="37"/>
  <c r="I518" i="37" s="1"/>
  <c r="E325" i="37"/>
  <c r="G518" i="37" s="1"/>
  <c r="O322" i="37"/>
  <c r="L322" i="37"/>
  <c r="I322" i="37"/>
  <c r="O321" i="37"/>
  <c r="L321" i="37"/>
  <c r="I321" i="37"/>
  <c r="O320" i="37"/>
  <c r="L320" i="37"/>
  <c r="I320" i="37"/>
  <c r="O319" i="37"/>
  <c r="L319" i="37"/>
  <c r="I319" i="37"/>
  <c r="O318" i="37"/>
  <c r="L318" i="37"/>
  <c r="I318" i="37"/>
  <c r="O315" i="37"/>
  <c r="L315" i="37"/>
  <c r="I315" i="37"/>
  <c r="O316" i="37"/>
  <c r="L316" i="37"/>
  <c r="I316" i="37"/>
  <c r="O314" i="37"/>
  <c r="L314" i="37"/>
  <c r="I314" i="37"/>
  <c r="O313" i="37"/>
  <c r="L313" i="37"/>
  <c r="I313" i="37"/>
  <c r="O312" i="37"/>
  <c r="L312" i="37"/>
  <c r="I312" i="37"/>
  <c r="O311" i="37"/>
  <c r="L311" i="37"/>
  <c r="I311" i="37"/>
  <c r="O310" i="37"/>
  <c r="L310" i="37"/>
  <c r="I310" i="37"/>
  <c r="O308" i="37"/>
  <c r="L308" i="37"/>
  <c r="I308" i="37"/>
  <c r="O307" i="37"/>
  <c r="L307" i="37"/>
  <c r="I307" i="37"/>
  <c r="O306" i="37"/>
  <c r="L306" i="37"/>
  <c r="I306" i="37"/>
  <c r="O305" i="37"/>
  <c r="L305" i="37"/>
  <c r="I305" i="37"/>
  <c r="O304" i="37"/>
  <c r="L304" i="37"/>
  <c r="I304" i="37"/>
  <c r="O303" i="37"/>
  <c r="L303" i="37"/>
  <c r="I303" i="37"/>
  <c r="O301" i="37"/>
  <c r="L301" i="37"/>
  <c r="I301" i="37"/>
  <c r="O300" i="37"/>
  <c r="L300" i="37"/>
  <c r="I300" i="37"/>
  <c r="O299" i="37"/>
  <c r="L299" i="37"/>
  <c r="I299" i="37"/>
  <c r="O298" i="37"/>
  <c r="L298" i="37"/>
  <c r="I298" i="37"/>
  <c r="O297" i="37"/>
  <c r="L297" i="37"/>
  <c r="I297" i="37"/>
  <c r="O296" i="37"/>
  <c r="L296" i="37"/>
  <c r="I296" i="37"/>
  <c r="O294" i="37"/>
  <c r="L294" i="37"/>
  <c r="I294" i="37"/>
  <c r="N284" i="37"/>
  <c r="M515" i="37" s="1"/>
  <c r="K284" i="37"/>
  <c r="K515" i="37" s="1"/>
  <c r="H284" i="37"/>
  <c r="I515" i="37" s="1"/>
  <c r="E284" i="37"/>
  <c r="G515" i="37" s="1"/>
  <c r="O283" i="37"/>
  <c r="L283" i="37"/>
  <c r="O281" i="37"/>
  <c r="L281" i="37"/>
  <c r="O280" i="37"/>
  <c r="O279" i="37"/>
  <c r="L279" i="37"/>
  <c r="O277" i="37"/>
  <c r="L277" i="37"/>
  <c r="O276" i="37"/>
  <c r="L276" i="37"/>
  <c r="O275" i="37"/>
  <c r="L275" i="37"/>
  <c r="O274" i="37"/>
  <c r="L274" i="37"/>
  <c r="O273" i="37"/>
  <c r="L273" i="37"/>
  <c r="O272" i="37"/>
  <c r="L272" i="37"/>
  <c r="O270" i="37"/>
  <c r="L270" i="37"/>
  <c r="O269" i="37"/>
  <c r="L269" i="37"/>
  <c r="O268" i="37"/>
  <c r="L268" i="37"/>
  <c r="O267" i="37"/>
  <c r="L267" i="37"/>
  <c r="O266" i="37"/>
  <c r="L266" i="37"/>
  <c r="O265" i="37"/>
  <c r="L265" i="37"/>
  <c r="O263" i="37"/>
  <c r="L263" i="37"/>
  <c r="O262" i="37"/>
  <c r="L262" i="37"/>
  <c r="O261" i="37"/>
  <c r="L261" i="37"/>
  <c r="O260" i="37"/>
  <c r="L260" i="37"/>
  <c r="O259" i="37"/>
  <c r="L259" i="37"/>
  <c r="O258" i="37"/>
  <c r="L258" i="37"/>
  <c r="O256" i="37"/>
  <c r="L256" i="37"/>
  <c r="I256" i="37"/>
  <c r="F256" i="37"/>
  <c r="O255" i="37"/>
  <c r="L255" i="37"/>
  <c r="I255" i="37"/>
  <c r="F255" i="37"/>
  <c r="O254" i="37"/>
  <c r="L254" i="37"/>
  <c r="I254" i="37"/>
  <c r="F254" i="37"/>
  <c r="O253" i="37"/>
  <c r="L253" i="37"/>
  <c r="I253" i="37"/>
  <c r="F253" i="37"/>
  <c r="O282" i="37"/>
  <c r="L282" i="37"/>
  <c r="N243" i="37"/>
  <c r="M512" i="37" s="1"/>
  <c r="K243" i="37"/>
  <c r="K512" i="37" s="1"/>
  <c r="H243" i="37"/>
  <c r="I512" i="37"/>
  <c r="E243" i="37"/>
  <c r="G512" i="37" s="1"/>
  <c r="O240" i="37"/>
  <c r="L240" i="37"/>
  <c r="I240" i="37"/>
  <c r="F240" i="37"/>
  <c r="I239" i="37"/>
  <c r="O238" i="37"/>
  <c r="L238" i="37"/>
  <c r="I238" i="37"/>
  <c r="F238" i="37"/>
  <c r="O237" i="37"/>
  <c r="L237" i="37"/>
  <c r="I237" i="37"/>
  <c r="F237" i="37"/>
  <c r="O236" i="37"/>
  <c r="L236" i="37"/>
  <c r="I236" i="37"/>
  <c r="F236" i="37"/>
  <c r="O235" i="37"/>
  <c r="L235" i="37"/>
  <c r="I235" i="37"/>
  <c r="F235" i="37"/>
  <c r="O233" i="37"/>
  <c r="L233" i="37"/>
  <c r="I233" i="37"/>
  <c r="F233" i="37"/>
  <c r="I232" i="37"/>
  <c r="O231" i="37"/>
  <c r="L231" i="37"/>
  <c r="I231" i="37"/>
  <c r="O230" i="37"/>
  <c r="L230" i="37"/>
  <c r="I230" i="37"/>
  <c r="O229" i="37"/>
  <c r="L229" i="37"/>
  <c r="I229" i="37"/>
  <c r="O228" i="37"/>
  <c r="L228" i="37"/>
  <c r="I228" i="37"/>
  <c r="F228" i="37"/>
  <c r="O227" i="37"/>
  <c r="L227" i="37"/>
  <c r="I227" i="37"/>
  <c r="F227" i="37"/>
  <c r="O226" i="37"/>
  <c r="L226" i="37"/>
  <c r="I226" i="37"/>
  <c r="F226" i="37"/>
  <c r="I225" i="37"/>
  <c r="O224" i="37"/>
  <c r="L224" i="37"/>
  <c r="I224" i="37"/>
  <c r="F224" i="37"/>
  <c r="O223" i="37"/>
  <c r="L223" i="37"/>
  <c r="I223" i="37"/>
  <c r="F223" i="37"/>
  <c r="O222" i="37"/>
  <c r="L222" i="37"/>
  <c r="I222" i="37"/>
  <c r="F222" i="37"/>
  <c r="O221" i="37"/>
  <c r="L221" i="37"/>
  <c r="I221" i="37"/>
  <c r="F221" i="37"/>
  <c r="O220" i="37"/>
  <c r="L220" i="37"/>
  <c r="I220" i="37"/>
  <c r="F220" i="37"/>
  <c r="O219" i="37"/>
  <c r="L219" i="37"/>
  <c r="I219" i="37"/>
  <c r="F219" i="37"/>
  <c r="I218" i="37"/>
  <c r="O217" i="37"/>
  <c r="L217" i="37"/>
  <c r="I217" i="37"/>
  <c r="F217" i="37"/>
  <c r="O216" i="37"/>
  <c r="L216" i="37"/>
  <c r="I216" i="37"/>
  <c r="F216" i="37"/>
  <c r="O215" i="37"/>
  <c r="L215" i="37"/>
  <c r="I215" i="37"/>
  <c r="F215" i="37"/>
  <c r="O214" i="37"/>
  <c r="L214" i="37"/>
  <c r="I214" i="37"/>
  <c r="F214" i="37"/>
  <c r="O213" i="37"/>
  <c r="L213" i="37"/>
  <c r="I213" i="37"/>
  <c r="F213" i="37"/>
  <c r="O212" i="37"/>
  <c r="L212" i="37"/>
  <c r="I212" i="37"/>
  <c r="F212" i="37"/>
  <c r="N202" i="37"/>
  <c r="M509" i="37" s="1"/>
  <c r="K202" i="37"/>
  <c r="K509" i="37" s="1"/>
  <c r="H202" i="37"/>
  <c r="I509" i="37" s="1"/>
  <c r="E202" i="37"/>
  <c r="G509" i="37" s="1"/>
  <c r="O200" i="37"/>
  <c r="L200" i="37"/>
  <c r="I200" i="37"/>
  <c r="F200" i="37"/>
  <c r="O199" i="37"/>
  <c r="L199" i="37"/>
  <c r="I199" i="37"/>
  <c r="F199" i="37"/>
  <c r="O198" i="37"/>
  <c r="L198" i="37"/>
  <c r="I198" i="37"/>
  <c r="O197" i="37"/>
  <c r="L197" i="37"/>
  <c r="I197" i="37"/>
  <c r="F197" i="37"/>
  <c r="O196" i="37"/>
  <c r="L196" i="37"/>
  <c r="I196" i="37"/>
  <c r="F196" i="37"/>
  <c r="O195" i="37"/>
  <c r="L195" i="37"/>
  <c r="I195" i="37"/>
  <c r="F195" i="37"/>
  <c r="O194" i="37"/>
  <c r="L194" i="37"/>
  <c r="I194" i="37"/>
  <c r="F194" i="37"/>
  <c r="O193" i="37"/>
  <c r="L193" i="37"/>
  <c r="I193" i="37"/>
  <c r="F193" i="37"/>
  <c r="O192" i="37"/>
  <c r="L192" i="37"/>
  <c r="I192" i="37"/>
  <c r="F192" i="37"/>
  <c r="O191" i="37"/>
  <c r="L191" i="37"/>
  <c r="I191" i="37"/>
  <c r="F191" i="37"/>
  <c r="O190" i="37"/>
  <c r="L190" i="37"/>
  <c r="I190" i="37"/>
  <c r="F190" i="37"/>
  <c r="O189" i="37"/>
  <c r="L189" i="37"/>
  <c r="I189" i="37"/>
  <c r="F189" i="37"/>
  <c r="O188" i="37"/>
  <c r="L188" i="37"/>
  <c r="I188" i="37"/>
  <c r="F188" i="37"/>
  <c r="O187" i="37"/>
  <c r="L187" i="37"/>
  <c r="I187" i="37"/>
  <c r="F187" i="37"/>
  <c r="O186" i="37"/>
  <c r="L186" i="37"/>
  <c r="I186" i="37"/>
  <c r="F186" i="37"/>
  <c r="O185" i="37"/>
  <c r="L185" i="37"/>
  <c r="I185" i="37"/>
  <c r="F185" i="37"/>
  <c r="O184" i="37"/>
  <c r="L184" i="37"/>
  <c r="I184" i="37"/>
  <c r="F184" i="37"/>
  <c r="O183" i="37"/>
  <c r="L183" i="37"/>
  <c r="I183" i="37"/>
  <c r="F183" i="37"/>
  <c r="O182" i="37"/>
  <c r="L182" i="37"/>
  <c r="I182" i="37"/>
  <c r="F182" i="37"/>
  <c r="O181" i="37"/>
  <c r="L181" i="37"/>
  <c r="I181" i="37"/>
  <c r="F181" i="37"/>
  <c r="O180" i="37"/>
  <c r="L180" i="37"/>
  <c r="I180" i="37"/>
  <c r="F180" i="37"/>
  <c r="O179" i="37"/>
  <c r="L179" i="37"/>
  <c r="I179" i="37"/>
  <c r="F179" i="37"/>
  <c r="O178" i="37"/>
  <c r="L178" i="37"/>
  <c r="I178" i="37"/>
  <c r="O177" i="37"/>
  <c r="L177" i="37"/>
  <c r="I177" i="37"/>
  <c r="O176" i="37"/>
  <c r="L176" i="37"/>
  <c r="I176" i="37"/>
  <c r="F176" i="37"/>
  <c r="O175" i="37"/>
  <c r="L175" i="37"/>
  <c r="I175" i="37"/>
  <c r="F175" i="37"/>
  <c r="O174" i="37"/>
  <c r="L174" i="37"/>
  <c r="I174" i="37"/>
  <c r="F174" i="37"/>
  <c r="O173" i="37"/>
  <c r="L173" i="37"/>
  <c r="I173" i="37"/>
  <c r="F173" i="37"/>
  <c r="O172" i="37"/>
  <c r="L172" i="37"/>
  <c r="I172" i="37"/>
  <c r="F172" i="37"/>
  <c r="O171" i="37"/>
  <c r="L171" i="37"/>
  <c r="I171" i="37"/>
  <c r="F171" i="37"/>
  <c r="N161" i="37"/>
  <c r="M506" i="37" s="1"/>
  <c r="K161" i="37"/>
  <c r="K506" i="37" s="1"/>
  <c r="H161" i="37"/>
  <c r="I506" i="37" s="1"/>
  <c r="E161" i="37"/>
  <c r="G506" i="37" s="1"/>
  <c r="O160" i="37"/>
  <c r="L160" i="37"/>
  <c r="I158" i="37"/>
  <c r="O157" i="37"/>
  <c r="L157" i="37"/>
  <c r="I157" i="37"/>
  <c r="O156" i="37"/>
  <c r="L156" i="37"/>
  <c r="I156" i="37"/>
  <c r="F156" i="37"/>
  <c r="O155" i="37"/>
  <c r="L155" i="37"/>
  <c r="I155" i="37"/>
  <c r="F155" i="37"/>
  <c r="O154" i="37"/>
  <c r="L154" i="37"/>
  <c r="I154" i="37"/>
  <c r="F154" i="37"/>
  <c r="O153" i="37"/>
  <c r="L153" i="37"/>
  <c r="I153" i="37"/>
  <c r="F153" i="37"/>
  <c r="O152" i="37"/>
  <c r="L152" i="37"/>
  <c r="I152" i="37"/>
  <c r="F152" i="37"/>
  <c r="O151" i="37"/>
  <c r="L151" i="37"/>
  <c r="I151" i="37"/>
  <c r="O150" i="37"/>
  <c r="L150" i="37"/>
  <c r="I150" i="37"/>
  <c r="I149" i="37"/>
  <c r="O148" i="37"/>
  <c r="L148" i="37"/>
  <c r="I148" i="37"/>
  <c r="O147" i="37"/>
  <c r="L147" i="37"/>
  <c r="I147" i="37"/>
  <c r="O146" i="37"/>
  <c r="L146" i="37"/>
  <c r="I146" i="37"/>
  <c r="O145" i="37"/>
  <c r="L145" i="37"/>
  <c r="I145" i="37"/>
  <c r="O144" i="37"/>
  <c r="L144" i="37"/>
  <c r="I144" i="37"/>
  <c r="O143" i="37"/>
  <c r="L143" i="37"/>
  <c r="I143" i="37"/>
  <c r="F143" i="37"/>
  <c r="I142" i="37"/>
  <c r="O141" i="37"/>
  <c r="L141" i="37"/>
  <c r="I141" i="37"/>
  <c r="F141" i="37"/>
  <c r="O140" i="37"/>
  <c r="L140" i="37"/>
  <c r="I140" i="37"/>
  <c r="O139" i="37"/>
  <c r="L139" i="37"/>
  <c r="I139" i="37"/>
  <c r="O138" i="37"/>
  <c r="L138" i="37"/>
  <c r="I138" i="37"/>
  <c r="F138" i="37"/>
  <c r="O137" i="37"/>
  <c r="L137" i="37"/>
  <c r="I137" i="37"/>
  <c r="F137" i="37"/>
  <c r="O136" i="37"/>
  <c r="L136" i="37"/>
  <c r="I136" i="37"/>
  <c r="F136" i="37"/>
  <c r="I135" i="37"/>
  <c r="O134" i="37"/>
  <c r="L134" i="37"/>
  <c r="I134" i="37"/>
  <c r="F134" i="37"/>
  <c r="O133" i="37"/>
  <c r="L133" i="37"/>
  <c r="I133" i="37"/>
  <c r="F133" i="37"/>
  <c r="O132" i="37"/>
  <c r="L132" i="37"/>
  <c r="I132" i="37"/>
  <c r="F132" i="37"/>
  <c r="O131" i="37"/>
  <c r="L131" i="37"/>
  <c r="I131" i="37"/>
  <c r="F131" i="37"/>
  <c r="O130" i="37"/>
  <c r="L130" i="37"/>
  <c r="I130" i="37"/>
  <c r="F130" i="37"/>
  <c r="O159" i="37"/>
  <c r="L159" i="37"/>
  <c r="I159" i="37"/>
  <c r="F157" i="37"/>
  <c r="N120" i="37"/>
  <c r="M503" i="37" s="1"/>
  <c r="K120" i="37"/>
  <c r="K503" i="37" s="1"/>
  <c r="H120" i="37"/>
  <c r="I503" i="37" s="1"/>
  <c r="E120" i="37"/>
  <c r="G503" i="37" s="1"/>
  <c r="I117" i="37"/>
  <c r="O116" i="37"/>
  <c r="L116" i="37"/>
  <c r="I116" i="37"/>
  <c r="F116" i="37"/>
  <c r="O115" i="37"/>
  <c r="L115" i="37"/>
  <c r="I115" i="37"/>
  <c r="O114" i="37"/>
  <c r="L114" i="37"/>
  <c r="I114" i="37"/>
  <c r="F114" i="37"/>
  <c r="O113" i="37"/>
  <c r="L113" i="37"/>
  <c r="I113" i="37"/>
  <c r="F113" i="37"/>
  <c r="O112" i="37"/>
  <c r="L112" i="37"/>
  <c r="I112" i="37"/>
  <c r="F112" i="37"/>
  <c r="O111" i="37"/>
  <c r="L111" i="37"/>
  <c r="I111" i="37"/>
  <c r="F111" i="37"/>
  <c r="I110" i="37"/>
  <c r="O109" i="37"/>
  <c r="L109" i="37"/>
  <c r="I109" i="37"/>
  <c r="F109" i="37"/>
  <c r="O108" i="37"/>
  <c r="L108" i="37"/>
  <c r="I108" i="37"/>
  <c r="F108" i="37"/>
  <c r="O107" i="37"/>
  <c r="L107" i="37"/>
  <c r="I107" i="37"/>
  <c r="F107" i="37"/>
  <c r="O106" i="37"/>
  <c r="L106" i="37"/>
  <c r="I106" i="37"/>
  <c r="F106" i="37"/>
  <c r="O105" i="37"/>
  <c r="L105" i="37"/>
  <c r="I105" i="37"/>
  <c r="F105" i="37"/>
  <c r="O104" i="37"/>
  <c r="L104" i="37"/>
  <c r="I104" i="37"/>
  <c r="F104" i="37"/>
  <c r="I103" i="37"/>
  <c r="O102" i="37"/>
  <c r="L102" i="37"/>
  <c r="I102" i="37"/>
  <c r="F102" i="37"/>
  <c r="O101" i="37"/>
  <c r="L101" i="37"/>
  <c r="I101" i="37"/>
  <c r="F101" i="37"/>
  <c r="O100" i="37"/>
  <c r="L100" i="37"/>
  <c r="I100" i="37"/>
  <c r="F100" i="37"/>
  <c r="O99" i="37"/>
  <c r="L99" i="37"/>
  <c r="I99" i="37"/>
  <c r="F99" i="37"/>
  <c r="O98" i="37"/>
  <c r="L98" i="37"/>
  <c r="I98" i="37"/>
  <c r="F98" i="37"/>
  <c r="O97" i="37"/>
  <c r="L97" i="37"/>
  <c r="I97" i="37"/>
  <c r="F97" i="37"/>
  <c r="I96" i="37"/>
  <c r="O95" i="37"/>
  <c r="L95" i="37"/>
  <c r="I95" i="37"/>
  <c r="F95" i="37"/>
  <c r="O94" i="37"/>
  <c r="L94" i="37"/>
  <c r="I94" i="37"/>
  <c r="O93" i="37"/>
  <c r="L93" i="37"/>
  <c r="I93" i="37"/>
  <c r="O92" i="37"/>
  <c r="L92" i="37"/>
  <c r="I92" i="37"/>
  <c r="F92" i="37"/>
  <c r="O91" i="37"/>
  <c r="L91" i="37"/>
  <c r="I91" i="37"/>
  <c r="F91" i="37"/>
  <c r="O90" i="37"/>
  <c r="L90" i="37"/>
  <c r="I90" i="37"/>
  <c r="F90" i="37"/>
  <c r="I89" i="37"/>
  <c r="O118" i="37"/>
  <c r="L118" i="37"/>
  <c r="I118" i="37"/>
  <c r="F118" i="37"/>
  <c r="O77" i="37"/>
  <c r="L77" i="37"/>
  <c r="I77" i="37"/>
  <c r="F77" i="37"/>
  <c r="O76" i="37"/>
  <c r="L76" i="37"/>
  <c r="I76" i="37"/>
  <c r="F76" i="37"/>
  <c r="O75" i="37"/>
  <c r="L75" i="37"/>
  <c r="I75" i="37"/>
  <c r="F75" i="37"/>
  <c r="O74" i="37"/>
  <c r="L74" i="37"/>
  <c r="I74" i="37"/>
  <c r="F74" i="37"/>
  <c r="O73" i="37"/>
  <c r="L73" i="37"/>
  <c r="I73" i="37"/>
  <c r="F73" i="37"/>
  <c r="I72" i="37"/>
  <c r="O71" i="37"/>
  <c r="L71" i="37"/>
  <c r="I71" i="37"/>
  <c r="F71" i="37"/>
  <c r="O70" i="37"/>
  <c r="L70" i="37"/>
  <c r="I70" i="37"/>
  <c r="O69" i="37"/>
  <c r="L69" i="37"/>
  <c r="I69" i="37"/>
  <c r="F69" i="37"/>
  <c r="O68" i="37"/>
  <c r="L68" i="37"/>
  <c r="F68" i="37"/>
  <c r="O67" i="37"/>
  <c r="L67" i="37"/>
  <c r="I67" i="37"/>
  <c r="F67" i="37"/>
  <c r="O66" i="37"/>
  <c r="L66" i="37"/>
  <c r="I66" i="37"/>
  <c r="F66" i="37"/>
  <c r="I65" i="37"/>
  <c r="O64" i="37"/>
  <c r="L64" i="37"/>
  <c r="I64" i="37"/>
  <c r="F64" i="37"/>
  <c r="O63" i="37"/>
  <c r="L63" i="37"/>
  <c r="I63" i="37"/>
  <c r="F63" i="37"/>
  <c r="O62" i="37"/>
  <c r="L62" i="37"/>
  <c r="I62" i="37"/>
  <c r="F62" i="37"/>
  <c r="O61" i="37"/>
  <c r="L61" i="37"/>
  <c r="F61" i="37"/>
  <c r="O60" i="37"/>
  <c r="L60" i="37"/>
  <c r="I60" i="37"/>
  <c r="F60" i="37"/>
  <c r="O59" i="37"/>
  <c r="L59" i="37"/>
  <c r="I59" i="37"/>
  <c r="F59" i="37"/>
  <c r="I58" i="37"/>
  <c r="O57" i="37"/>
  <c r="L57" i="37"/>
  <c r="F57" i="37"/>
  <c r="O56" i="37"/>
  <c r="L56" i="37"/>
  <c r="I56" i="37"/>
  <c r="F56" i="37"/>
  <c r="O55" i="37"/>
  <c r="L55" i="37"/>
  <c r="I55" i="37"/>
  <c r="F55" i="37"/>
  <c r="O54" i="37"/>
  <c r="L54" i="37"/>
  <c r="F54" i="37"/>
  <c r="I53" i="37"/>
  <c r="O52" i="37"/>
  <c r="L52" i="37"/>
  <c r="I52" i="37"/>
  <c r="F52" i="37"/>
  <c r="O51" i="37"/>
  <c r="L51" i="37"/>
  <c r="I51" i="37"/>
  <c r="F51" i="37"/>
  <c r="O50" i="37"/>
  <c r="L50" i="37"/>
  <c r="I50" i="37"/>
  <c r="F50" i="37"/>
  <c r="O49" i="37"/>
  <c r="L49" i="37"/>
  <c r="I49" i="37"/>
  <c r="F49" i="37"/>
  <c r="O48" i="37"/>
  <c r="L48" i="37"/>
  <c r="I48" i="37"/>
  <c r="F48" i="37"/>
  <c r="O78" i="37"/>
  <c r="L78" i="37"/>
  <c r="I78" i="37"/>
  <c r="F78" i="37"/>
  <c r="B45" i="37"/>
  <c r="B48" i="37" s="1"/>
  <c r="N38" i="37"/>
  <c r="M497" i="37" s="1"/>
  <c r="K38" i="37"/>
  <c r="K497" i="37" s="1"/>
  <c r="H38" i="37"/>
  <c r="I497" i="37" s="1"/>
  <c r="E38" i="37"/>
  <c r="G497" i="37" s="1"/>
  <c r="O35" i="37"/>
  <c r="L35" i="37"/>
  <c r="I35" i="37"/>
  <c r="F35" i="37"/>
  <c r="O34" i="37"/>
  <c r="L34" i="37"/>
  <c r="I34" i="37"/>
  <c r="F34" i="37"/>
  <c r="I33" i="37"/>
  <c r="O32" i="37"/>
  <c r="L32" i="37"/>
  <c r="I32" i="37"/>
  <c r="F32" i="37"/>
  <c r="O31" i="37"/>
  <c r="L31" i="37"/>
  <c r="I31" i="37"/>
  <c r="F31" i="37"/>
  <c r="O30" i="37"/>
  <c r="L30" i="37"/>
  <c r="I30" i="37"/>
  <c r="F30" i="37"/>
  <c r="O29" i="37"/>
  <c r="L29" i="37"/>
  <c r="I29" i="37"/>
  <c r="F29" i="37"/>
  <c r="O28" i="37"/>
  <c r="L28" i="37"/>
  <c r="I28" i="37"/>
  <c r="F28" i="37"/>
  <c r="O27" i="37"/>
  <c r="L27" i="37"/>
  <c r="I27" i="37"/>
  <c r="F27" i="37"/>
  <c r="I26" i="37"/>
  <c r="O25" i="37"/>
  <c r="L25" i="37"/>
  <c r="I25" i="37"/>
  <c r="F25" i="37"/>
  <c r="O24" i="37"/>
  <c r="L24" i="37"/>
  <c r="I24" i="37"/>
  <c r="F24" i="37"/>
  <c r="O23" i="37"/>
  <c r="L23" i="37"/>
  <c r="I23" i="37"/>
  <c r="F23" i="37"/>
  <c r="O22" i="37"/>
  <c r="L22" i="37"/>
  <c r="I22" i="37"/>
  <c r="F22" i="37"/>
  <c r="O21" i="37"/>
  <c r="L21" i="37"/>
  <c r="I21" i="37"/>
  <c r="F21" i="37"/>
  <c r="O20" i="37"/>
  <c r="L20" i="37"/>
  <c r="I20" i="37"/>
  <c r="F20" i="37"/>
  <c r="I19" i="37"/>
  <c r="O18" i="37"/>
  <c r="L18" i="37"/>
  <c r="I18" i="37"/>
  <c r="F18" i="37"/>
  <c r="O17" i="37"/>
  <c r="L17" i="37"/>
  <c r="I17" i="37"/>
  <c r="F17" i="37"/>
  <c r="O16" i="37"/>
  <c r="L16" i="37"/>
  <c r="I16" i="37"/>
  <c r="F16" i="37"/>
  <c r="O15" i="37"/>
  <c r="L15" i="37"/>
  <c r="I15" i="37"/>
  <c r="F15" i="37"/>
  <c r="O14" i="37"/>
  <c r="L14" i="37"/>
  <c r="I14" i="37"/>
  <c r="F14" i="37"/>
  <c r="O13" i="37"/>
  <c r="L13" i="37"/>
  <c r="I13" i="37"/>
  <c r="F13" i="37"/>
  <c r="I12" i="37"/>
  <c r="O11" i="37"/>
  <c r="L11" i="37"/>
  <c r="I11" i="37"/>
  <c r="F11" i="37"/>
  <c r="O9" i="37"/>
  <c r="L9" i="37"/>
  <c r="I9" i="37"/>
  <c r="O8" i="37"/>
  <c r="L8" i="37"/>
  <c r="I8" i="37"/>
  <c r="F8" i="37"/>
  <c r="O7" i="37"/>
  <c r="L7" i="37"/>
  <c r="I7" i="37"/>
  <c r="F7" i="37"/>
  <c r="O36" i="37"/>
  <c r="L36" i="37"/>
  <c r="I36" i="37"/>
  <c r="F36" i="37"/>
  <c r="B7" i="37"/>
  <c r="B8" i="37" s="1"/>
  <c r="B9" i="37" s="1"/>
  <c r="E4" i="37"/>
  <c r="E38" i="35"/>
  <c r="G497" i="35" s="1"/>
  <c r="O195" i="35"/>
  <c r="L195" i="35"/>
  <c r="I195" i="35"/>
  <c r="F195" i="35"/>
  <c r="I54" i="35"/>
  <c r="F102" i="35"/>
  <c r="O426" i="35"/>
  <c r="I426" i="35"/>
  <c r="O380" i="35"/>
  <c r="L380" i="35"/>
  <c r="I380" i="35"/>
  <c r="O363" i="35"/>
  <c r="L363" i="35"/>
  <c r="I363" i="35"/>
  <c r="F225" i="35"/>
  <c r="F224" i="35"/>
  <c r="F223" i="35"/>
  <c r="L404" i="35"/>
  <c r="L403" i="35"/>
  <c r="L402" i="35"/>
  <c r="L400" i="35"/>
  <c r="L406" i="35"/>
  <c r="L405" i="35"/>
  <c r="L399" i="35"/>
  <c r="L398" i="35"/>
  <c r="L392" i="35"/>
  <c r="L391" i="35"/>
  <c r="L397" i="35"/>
  <c r="L396" i="35"/>
  <c r="L395" i="35"/>
  <c r="L393" i="35"/>
  <c r="L390" i="35"/>
  <c r="L389" i="35"/>
  <c r="L388" i="35"/>
  <c r="L386" i="35"/>
  <c r="L383" i="35"/>
  <c r="L385" i="35"/>
  <c r="L384" i="35"/>
  <c r="I294" i="35"/>
  <c r="K489" i="35"/>
  <c r="K530" i="35" s="1"/>
  <c r="O488" i="35"/>
  <c r="F488" i="35"/>
  <c r="L488" i="35"/>
  <c r="O439" i="35"/>
  <c r="L439" i="35"/>
  <c r="O405" i="35"/>
  <c r="I405" i="35"/>
  <c r="I406" i="35"/>
  <c r="I404" i="35"/>
  <c r="I382" i="35"/>
  <c r="I381" i="35"/>
  <c r="I379" i="35"/>
  <c r="L382" i="35"/>
  <c r="L381" i="35"/>
  <c r="O283" i="35"/>
  <c r="L283" i="35"/>
  <c r="O273" i="35"/>
  <c r="L273" i="35"/>
  <c r="O264" i="35"/>
  <c r="L264" i="35"/>
  <c r="O262" i="35"/>
  <c r="L262" i="35"/>
  <c r="I240" i="35"/>
  <c r="F241" i="35"/>
  <c r="I241" i="35"/>
  <c r="L241" i="35"/>
  <c r="O241" i="35"/>
  <c r="I234" i="35"/>
  <c r="O233" i="35"/>
  <c r="L233" i="35"/>
  <c r="I233" i="35"/>
  <c r="F182" i="35"/>
  <c r="F181" i="35"/>
  <c r="F142" i="35"/>
  <c r="F138" i="35"/>
  <c r="F137" i="35"/>
  <c r="F135" i="35"/>
  <c r="F134" i="35"/>
  <c r="F133" i="35"/>
  <c r="F132" i="35"/>
  <c r="F157" i="35"/>
  <c r="F156" i="35"/>
  <c r="E79" i="35"/>
  <c r="G500" i="35" s="1"/>
  <c r="K38" i="35"/>
  <c r="K497" i="35" s="1"/>
  <c r="N38" i="35"/>
  <c r="M497" i="35" s="1"/>
  <c r="O33" i="35"/>
  <c r="L36" i="35"/>
  <c r="L33" i="35"/>
  <c r="L35" i="35"/>
  <c r="F35" i="35"/>
  <c r="F33" i="35"/>
  <c r="O296" i="35"/>
  <c r="L296" i="35"/>
  <c r="I296" i="35"/>
  <c r="O281" i="35"/>
  <c r="L281" i="35"/>
  <c r="I253" i="35"/>
  <c r="F253" i="35"/>
  <c r="I118" i="35"/>
  <c r="O78" i="35"/>
  <c r="L78" i="35"/>
  <c r="I78" i="35"/>
  <c r="F78" i="35"/>
  <c r="O53" i="35"/>
  <c r="L53" i="35"/>
  <c r="I53" i="35"/>
  <c r="F53" i="35"/>
  <c r="O52" i="35"/>
  <c r="L52" i="35"/>
  <c r="I52" i="35"/>
  <c r="F52" i="35"/>
  <c r="O48" i="35"/>
  <c r="L48" i="35"/>
  <c r="I48" i="35"/>
  <c r="F48" i="35"/>
  <c r="I34" i="35"/>
  <c r="O8" i="35"/>
  <c r="L8" i="35"/>
  <c r="F8" i="35"/>
  <c r="B45" i="35"/>
  <c r="B48" i="35" s="1"/>
  <c r="B49" i="35" s="1"/>
  <c r="C49" i="35" s="1"/>
  <c r="L424" i="36"/>
  <c r="L423" i="36"/>
  <c r="L422" i="36"/>
  <c r="L421" i="36"/>
  <c r="L420" i="36"/>
  <c r="L419" i="36"/>
  <c r="L418" i="36"/>
  <c r="I516" i="36"/>
  <c r="H490" i="36"/>
  <c r="I531" i="36" s="1"/>
  <c r="N489" i="36"/>
  <c r="M530" i="36" s="1"/>
  <c r="K489" i="36"/>
  <c r="K530" i="36" s="1"/>
  <c r="H489" i="36"/>
  <c r="I530" i="36" s="1"/>
  <c r="E489" i="36"/>
  <c r="G530" i="36" s="1"/>
  <c r="O488" i="36"/>
  <c r="L488" i="36"/>
  <c r="F488" i="36"/>
  <c r="O487" i="36"/>
  <c r="L487" i="36"/>
  <c r="F487" i="36"/>
  <c r="O486" i="36"/>
  <c r="L486" i="36"/>
  <c r="F486" i="36"/>
  <c r="O485" i="36"/>
  <c r="L485" i="36"/>
  <c r="F485" i="36"/>
  <c r="O484" i="36"/>
  <c r="L484" i="36"/>
  <c r="F484" i="36"/>
  <c r="O482" i="36"/>
  <c r="L482" i="36"/>
  <c r="F482" i="36"/>
  <c r="O481" i="36"/>
  <c r="L481" i="36"/>
  <c r="O480" i="36"/>
  <c r="L480" i="36"/>
  <c r="O479" i="36"/>
  <c r="L479" i="36"/>
  <c r="O478" i="36"/>
  <c r="L478" i="36"/>
  <c r="O477" i="36"/>
  <c r="L477" i="36"/>
  <c r="O475" i="36"/>
  <c r="L475" i="36"/>
  <c r="O474" i="36"/>
  <c r="L474" i="36"/>
  <c r="O473" i="36"/>
  <c r="L473" i="36"/>
  <c r="O472" i="36"/>
  <c r="L472" i="36"/>
  <c r="O471" i="36"/>
  <c r="L471" i="36"/>
  <c r="O470" i="36"/>
  <c r="L470" i="36"/>
  <c r="O468" i="36"/>
  <c r="L468" i="36"/>
  <c r="O467" i="36"/>
  <c r="L467" i="36"/>
  <c r="O466" i="36"/>
  <c r="L466" i="36"/>
  <c r="O465" i="36"/>
  <c r="L465" i="36"/>
  <c r="O464" i="36"/>
  <c r="L464" i="36"/>
  <c r="O463" i="36"/>
  <c r="L463" i="36"/>
  <c r="O461" i="36"/>
  <c r="L461" i="36"/>
  <c r="O460" i="36"/>
  <c r="L460" i="36"/>
  <c r="O459" i="36"/>
  <c r="L459" i="36"/>
  <c r="O458" i="36"/>
  <c r="L458" i="36"/>
  <c r="E449" i="36"/>
  <c r="G528" i="36" s="1"/>
  <c r="N448" i="36"/>
  <c r="M527" i="36" s="1"/>
  <c r="K448" i="36"/>
  <c r="K527" i="36" s="1"/>
  <c r="H448" i="36"/>
  <c r="I527" i="36" s="1"/>
  <c r="E448" i="36"/>
  <c r="G527" i="36" s="1"/>
  <c r="O444" i="36"/>
  <c r="L444" i="36"/>
  <c r="O443" i="36"/>
  <c r="L443" i="36"/>
  <c r="O441" i="36"/>
  <c r="L441" i="36"/>
  <c r="O440" i="36"/>
  <c r="L440" i="36"/>
  <c r="I440" i="36"/>
  <c r="O439" i="36"/>
  <c r="L439" i="36"/>
  <c r="I439" i="36"/>
  <c r="O438" i="36"/>
  <c r="L438" i="36"/>
  <c r="I438" i="36"/>
  <c r="O437" i="36"/>
  <c r="L437" i="36"/>
  <c r="I437" i="36"/>
  <c r="O436" i="36"/>
  <c r="L436" i="36"/>
  <c r="I436" i="36"/>
  <c r="O434" i="36"/>
  <c r="L434" i="36"/>
  <c r="I434" i="36"/>
  <c r="O433" i="36"/>
  <c r="L433" i="36"/>
  <c r="I433" i="36"/>
  <c r="O432" i="36"/>
  <c r="L432" i="36"/>
  <c r="I432" i="36"/>
  <c r="O431" i="36"/>
  <c r="L431" i="36"/>
  <c r="I431" i="36"/>
  <c r="O430" i="36"/>
  <c r="L430" i="36"/>
  <c r="I430" i="36"/>
  <c r="O429" i="36"/>
  <c r="L429" i="36"/>
  <c r="I429" i="36"/>
  <c r="O427" i="36"/>
  <c r="L427" i="36"/>
  <c r="I427" i="36"/>
  <c r="O426" i="36"/>
  <c r="L426" i="36"/>
  <c r="I426" i="36"/>
  <c r="O425" i="36"/>
  <c r="L425" i="36"/>
  <c r="I425" i="36"/>
  <c r="O424" i="36"/>
  <c r="I424" i="36"/>
  <c r="O423" i="36"/>
  <c r="I423" i="36"/>
  <c r="O422" i="36"/>
  <c r="I422" i="36"/>
  <c r="O420" i="36"/>
  <c r="I420" i="36"/>
  <c r="O419" i="36"/>
  <c r="I419" i="36"/>
  <c r="O418" i="36"/>
  <c r="I418" i="36"/>
  <c r="O417" i="36"/>
  <c r="I417" i="36"/>
  <c r="E408" i="36"/>
  <c r="G525" i="36" s="1"/>
  <c r="N407" i="36"/>
  <c r="M524" i="36" s="1"/>
  <c r="K407" i="36"/>
  <c r="K524" i="36" s="1"/>
  <c r="H407" i="36"/>
  <c r="I524" i="36" s="1"/>
  <c r="E407" i="36"/>
  <c r="G524" i="36" s="1"/>
  <c r="O406" i="36"/>
  <c r="I406" i="36"/>
  <c r="O405" i="36"/>
  <c r="I405" i="36"/>
  <c r="O403" i="36"/>
  <c r="I403" i="36"/>
  <c r="O402" i="36"/>
  <c r="I402" i="36"/>
  <c r="O401" i="36"/>
  <c r="I401" i="36"/>
  <c r="O400" i="36"/>
  <c r="I400" i="36"/>
  <c r="O399" i="36"/>
  <c r="I399" i="36"/>
  <c r="O398" i="36"/>
  <c r="I398" i="36"/>
  <c r="O396" i="36"/>
  <c r="I396" i="36"/>
  <c r="O395" i="36"/>
  <c r="I395" i="36"/>
  <c r="O394" i="36"/>
  <c r="I394" i="36"/>
  <c r="O393" i="36"/>
  <c r="I393" i="36"/>
  <c r="O392" i="36"/>
  <c r="I392" i="36"/>
  <c r="O391" i="36"/>
  <c r="I391" i="36"/>
  <c r="O389" i="36"/>
  <c r="I389" i="36"/>
  <c r="O388" i="36"/>
  <c r="I388" i="36"/>
  <c r="O387" i="36"/>
  <c r="I387" i="36"/>
  <c r="O386" i="36"/>
  <c r="I386" i="36"/>
  <c r="O385" i="36"/>
  <c r="I385" i="36"/>
  <c r="O384" i="36"/>
  <c r="I384" i="36"/>
  <c r="O382" i="36"/>
  <c r="L382" i="36"/>
  <c r="I382" i="36"/>
  <c r="O381" i="36"/>
  <c r="L381" i="36"/>
  <c r="I381" i="36"/>
  <c r="O380" i="36"/>
  <c r="L380" i="36"/>
  <c r="I380" i="36"/>
  <c r="O379" i="36"/>
  <c r="L379" i="36"/>
  <c r="I379" i="36"/>
  <c r="O378" i="36"/>
  <c r="L378" i="36"/>
  <c r="I378" i="36"/>
  <c r="O377" i="36"/>
  <c r="L377" i="36"/>
  <c r="I377" i="36"/>
  <c r="E367" i="36"/>
  <c r="G522" i="36" s="1"/>
  <c r="N366" i="36"/>
  <c r="M521" i="36" s="1"/>
  <c r="K366" i="36"/>
  <c r="K521" i="36" s="1"/>
  <c r="H366" i="36"/>
  <c r="I521" i="36" s="1"/>
  <c r="E366" i="36"/>
  <c r="G521" i="36" s="1"/>
  <c r="O364" i="36"/>
  <c r="L364" i="36"/>
  <c r="I364" i="36"/>
  <c r="O363" i="36"/>
  <c r="L363" i="36"/>
  <c r="I363" i="36"/>
  <c r="O362" i="36"/>
  <c r="L362" i="36"/>
  <c r="I362" i="36"/>
  <c r="O361" i="36"/>
  <c r="L361" i="36"/>
  <c r="I361" i="36"/>
  <c r="O360" i="36"/>
  <c r="L360" i="36"/>
  <c r="I360" i="36"/>
  <c r="O359" i="36"/>
  <c r="L359" i="36"/>
  <c r="I359" i="36"/>
  <c r="O358" i="36"/>
  <c r="L358" i="36"/>
  <c r="I358" i="36"/>
  <c r="O357" i="36"/>
  <c r="L357" i="36"/>
  <c r="I357" i="36"/>
  <c r="O356" i="36"/>
  <c r="L356" i="36"/>
  <c r="I356" i="36"/>
  <c r="O355" i="36"/>
  <c r="L355" i="36"/>
  <c r="I355" i="36"/>
  <c r="O354" i="36"/>
  <c r="L354" i="36"/>
  <c r="I354" i="36"/>
  <c r="O353" i="36"/>
  <c r="L353" i="36"/>
  <c r="I353" i="36"/>
  <c r="O351" i="36"/>
  <c r="L351" i="36"/>
  <c r="I351" i="36"/>
  <c r="O350" i="36"/>
  <c r="L350" i="36"/>
  <c r="I350" i="36"/>
  <c r="O349" i="36"/>
  <c r="L349" i="36"/>
  <c r="I349" i="36"/>
  <c r="O348" i="36"/>
  <c r="L348" i="36"/>
  <c r="I348" i="36"/>
  <c r="O347" i="36"/>
  <c r="L347" i="36"/>
  <c r="I347" i="36"/>
  <c r="O346" i="36"/>
  <c r="L346" i="36"/>
  <c r="I346" i="36"/>
  <c r="O344" i="36"/>
  <c r="L344" i="36"/>
  <c r="I344" i="36"/>
  <c r="O343" i="36"/>
  <c r="L343" i="36"/>
  <c r="I343" i="36"/>
  <c r="O342" i="36"/>
  <c r="L342" i="36"/>
  <c r="I342" i="36"/>
  <c r="O341" i="36"/>
  <c r="L341" i="36"/>
  <c r="I341" i="36"/>
  <c r="O340" i="36"/>
  <c r="L340" i="36"/>
  <c r="I340" i="36"/>
  <c r="O339" i="36"/>
  <c r="L339" i="36"/>
  <c r="I339" i="36"/>
  <c r="O337" i="36"/>
  <c r="L337" i="36"/>
  <c r="I337" i="36"/>
  <c r="O336" i="36"/>
  <c r="L336" i="36"/>
  <c r="I336" i="36"/>
  <c r="O335" i="36"/>
  <c r="I335" i="36"/>
  <c r="E326" i="36"/>
  <c r="G519" i="36" s="1"/>
  <c r="N325" i="36"/>
  <c r="M518" i="36" s="1"/>
  <c r="K325" i="36"/>
  <c r="K518" i="36" s="1"/>
  <c r="H325" i="36"/>
  <c r="I518" i="36" s="1"/>
  <c r="E325" i="36"/>
  <c r="G518" i="36" s="1"/>
  <c r="O323" i="36"/>
  <c r="L323" i="36"/>
  <c r="I323" i="36"/>
  <c r="O322" i="36"/>
  <c r="L322" i="36"/>
  <c r="I322" i="36"/>
  <c r="O321" i="36"/>
  <c r="L321" i="36"/>
  <c r="I321" i="36"/>
  <c r="O319" i="36"/>
  <c r="L319" i="36"/>
  <c r="I319" i="36"/>
  <c r="O318" i="36"/>
  <c r="L318" i="36"/>
  <c r="I318" i="36"/>
  <c r="O317" i="36"/>
  <c r="L317" i="36"/>
  <c r="I317" i="36"/>
  <c r="O316" i="36"/>
  <c r="L316" i="36"/>
  <c r="I316" i="36"/>
  <c r="O315" i="36"/>
  <c r="L315" i="36"/>
  <c r="I315" i="36"/>
  <c r="O314" i="36"/>
  <c r="L314" i="36"/>
  <c r="I314" i="36"/>
  <c r="O312" i="36"/>
  <c r="L312" i="36"/>
  <c r="I312" i="36"/>
  <c r="O311" i="36"/>
  <c r="L311" i="36"/>
  <c r="I311" i="36"/>
  <c r="O310" i="36"/>
  <c r="L310" i="36"/>
  <c r="I310" i="36"/>
  <c r="O309" i="36"/>
  <c r="L309" i="36"/>
  <c r="I309" i="36"/>
  <c r="O308" i="36"/>
  <c r="L308" i="36"/>
  <c r="I308" i="36"/>
  <c r="O307" i="36"/>
  <c r="L307" i="36"/>
  <c r="I307" i="36"/>
  <c r="O305" i="36"/>
  <c r="L305" i="36"/>
  <c r="I305" i="36"/>
  <c r="O304" i="36"/>
  <c r="L304" i="36"/>
  <c r="I304" i="36"/>
  <c r="O303" i="36"/>
  <c r="L303" i="36"/>
  <c r="I303" i="36"/>
  <c r="O302" i="36"/>
  <c r="L302" i="36"/>
  <c r="I302" i="36"/>
  <c r="O301" i="36"/>
  <c r="L301" i="36"/>
  <c r="I301" i="36"/>
  <c r="O300" i="36"/>
  <c r="L300" i="36"/>
  <c r="I300" i="36"/>
  <c r="O298" i="36"/>
  <c r="L298" i="36"/>
  <c r="I298" i="36"/>
  <c r="O297" i="36"/>
  <c r="L297" i="36"/>
  <c r="I297" i="36"/>
  <c r="O296" i="36"/>
  <c r="L296" i="36"/>
  <c r="I296" i="36"/>
  <c r="O295" i="36"/>
  <c r="L295" i="36"/>
  <c r="O294" i="36"/>
  <c r="N284" i="36"/>
  <c r="K284" i="36"/>
  <c r="K515" i="36" s="1"/>
  <c r="H284" i="36"/>
  <c r="I515" i="36" s="1"/>
  <c r="E284" i="36"/>
  <c r="G515" i="36" s="1"/>
  <c r="O283" i="36"/>
  <c r="L283" i="36"/>
  <c r="O281" i="36"/>
  <c r="L281" i="36"/>
  <c r="O280" i="36"/>
  <c r="L280" i="36"/>
  <c r="O279" i="36"/>
  <c r="L279" i="36"/>
  <c r="O278" i="36"/>
  <c r="L278" i="36"/>
  <c r="O277" i="36"/>
  <c r="L277" i="36"/>
  <c r="O276" i="36"/>
  <c r="L276" i="36"/>
  <c r="O274" i="36"/>
  <c r="L274" i="36"/>
  <c r="O273" i="36"/>
  <c r="L273" i="36"/>
  <c r="O272" i="36"/>
  <c r="L272" i="36"/>
  <c r="O271" i="36"/>
  <c r="L271" i="36"/>
  <c r="O270" i="36"/>
  <c r="L270" i="36"/>
  <c r="O269" i="36"/>
  <c r="L269" i="36"/>
  <c r="O267" i="36"/>
  <c r="L267" i="36"/>
  <c r="O266" i="36"/>
  <c r="L266" i="36"/>
  <c r="O265" i="36"/>
  <c r="L265" i="36"/>
  <c r="O264" i="36"/>
  <c r="L264" i="36"/>
  <c r="O263" i="36"/>
  <c r="L263" i="36"/>
  <c r="O262" i="36"/>
  <c r="L262" i="36"/>
  <c r="O260" i="36"/>
  <c r="L260" i="36"/>
  <c r="I260" i="36"/>
  <c r="F260" i="36"/>
  <c r="O259" i="36"/>
  <c r="L259" i="36"/>
  <c r="I259" i="36"/>
  <c r="F259" i="36"/>
  <c r="O258" i="36"/>
  <c r="L258" i="36"/>
  <c r="I258" i="36"/>
  <c r="F258" i="36"/>
  <c r="O257" i="36"/>
  <c r="L257" i="36"/>
  <c r="I257" i="36"/>
  <c r="F257" i="36"/>
  <c r="O256" i="36"/>
  <c r="L256" i="36"/>
  <c r="I256" i="36"/>
  <c r="F256" i="36"/>
  <c r="O255" i="36"/>
  <c r="L255" i="36"/>
  <c r="I255" i="36"/>
  <c r="F255" i="36"/>
  <c r="I254" i="36"/>
  <c r="O253" i="36"/>
  <c r="L253" i="36"/>
  <c r="I253" i="36"/>
  <c r="F253" i="36"/>
  <c r="N243" i="36"/>
  <c r="M512" i="36" s="1"/>
  <c r="K243" i="36"/>
  <c r="K512" i="36" s="1"/>
  <c r="H243" i="36"/>
  <c r="I512" i="36" s="1"/>
  <c r="E243" i="36"/>
  <c r="G512" i="36" s="1"/>
  <c r="O241" i="36"/>
  <c r="L241" i="36"/>
  <c r="I241" i="36"/>
  <c r="F241" i="36"/>
  <c r="O240" i="36"/>
  <c r="L240" i="36"/>
  <c r="I240" i="36"/>
  <c r="F240" i="36"/>
  <c r="O239" i="36"/>
  <c r="L239" i="36"/>
  <c r="I239" i="36"/>
  <c r="F239" i="36"/>
  <c r="O238" i="36"/>
  <c r="L238" i="36"/>
  <c r="I238" i="36"/>
  <c r="F238" i="36"/>
  <c r="O237" i="36"/>
  <c r="L237" i="36"/>
  <c r="I237" i="36"/>
  <c r="F237" i="36"/>
  <c r="I236" i="36"/>
  <c r="O235" i="36"/>
  <c r="L235" i="36"/>
  <c r="I235" i="36"/>
  <c r="F235" i="36"/>
  <c r="O234" i="36"/>
  <c r="L234" i="36"/>
  <c r="I234" i="36"/>
  <c r="F234" i="36"/>
  <c r="O233" i="36"/>
  <c r="L233" i="36"/>
  <c r="I233" i="36"/>
  <c r="F233" i="36"/>
  <c r="O232" i="36"/>
  <c r="L232" i="36"/>
  <c r="I232" i="36"/>
  <c r="F232" i="36"/>
  <c r="O231" i="36"/>
  <c r="L231" i="36"/>
  <c r="I231" i="36"/>
  <c r="F231" i="36"/>
  <c r="O230" i="36"/>
  <c r="L230" i="36"/>
  <c r="I230" i="36"/>
  <c r="F230" i="36"/>
  <c r="I229" i="36"/>
  <c r="O228" i="36"/>
  <c r="L228" i="36"/>
  <c r="I228" i="36"/>
  <c r="F228" i="36"/>
  <c r="O227" i="36"/>
  <c r="L227" i="36"/>
  <c r="I227" i="36"/>
  <c r="F227" i="36"/>
  <c r="O226" i="36"/>
  <c r="L226" i="36"/>
  <c r="I226" i="36"/>
  <c r="F226" i="36"/>
  <c r="O225" i="36"/>
  <c r="L225" i="36"/>
  <c r="I225" i="36"/>
  <c r="F225" i="36"/>
  <c r="O224" i="36"/>
  <c r="L224" i="36"/>
  <c r="I224" i="36"/>
  <c r="F224" i="36"/>
  <c r="O223" i="36"/>
  <c r="L223" i="36"/>
  <c r="I223" i="36"/>
  <c r="F223" i="36"/>
  <c r="I222" i="36"/>
  <c r="O221" i="36"/>
  <c r="L221" i="36"/>
  <c r="I221" i="36"/>
  <c r="F221" i="36"/>
  <c r="O220" i="36"/>
  <c r="L220" i="36"/>
  <c r="I220" i="36"/>
  <c r="F220" i="36"/>
  <c r="O219" i="36"/>
  <c r="L219" i="36"/>
  <c r="I219" i="36"/>
  <c r="F219" i="36"/>
  <c r="O218" i="36"/>
  <c r="L218" i="36"/>
  <c r="I218" i="36"/>
  <c r="F218" i="36"/>
  <c r="O217" i="36"/>
  <c r="L217" i="36"/>
  <c r="I217" i="36"/>
  <c r="F217" i="36"/>
  <c r="O216" i="36"/>
  <c r="L216" i="36"/>
  <c r="I216" i="36"/>
  <c r="F216" i="36"/>
  <c r="I215" i="36"/>
  <c r="O214" i="36"/>
  <c r="L214" i="36"/>
  <c r="I214" i="36"/>
  <c r="F214" i="36"/>
  <c r="O213" i="36"/>
  <c r="L213" i="36"/>
  <c r="I213" i="36"/>
  <c r="F213" i="36"/>
  <c r="O212" i="36"/>
  <c r="L212" i="36"/>
  <c r="I212" i="36"/>
  <c r="H244" i="36" s="1"/>
  <c r="I513" i="36" s="1"/>
  <c r="F212" i="36"/>
  <c r="N202" i="36"/>
  <c r="M509" i="36" s="1"/>
  <c r="K202" i="36"/>
  <c r="K509" i="36" s="1"/>
  <c r="H202" i="36"/>
  <c r="I509" i="36" s="1"/>
  <c r="E202" i="36"/>
  <c r="G509" i="36" s="1"/>
  <c r="O201" i="36"/>
  <c r="L201" i="36"/>
  <c r="I201" i="36"/>
  <c r="F201" i="36"/>
  <c r="O200" i="36"/>
  <c r="L200" i="36"/>
  <c r="I200" i="36"/>
  <c r="F200" i="36"/>
  <c r="O199" i="36"/>
  <c r="L199" i="36"/>
  <c r="I199" i="36"/>
  <c r="F199" i="36"/>
  <c r="I198" i="36"/>
  <c r="O197" i="36"/>
  <c r="L197" i="36"/>
  <c r="I197" i="36"/>
  <c r="F197" i="36"/>
  <c r="O196" i="36"/>
  <c r="L196" i="36"/>
  <c r="I196" i="36"/>
  <c r="F196" i="36"/>
  <c r="O195" i="36"/>
  <c r="L195" i="36"/>
  <c r="I195" i="36"/>
  <c r="F195" i="36"/>
  <c r="O194" i="36"/>
  <c r="L194" i="36"/>
  <c r="I194" i="36"/>
  <c r="F194" i="36"/>
  <c r="O193" i="36"/>
  <c r="L193" i="36"/>
  <c r="I193" i="36"/>
  <c r="F193" i="36"/>
  <c r="O192" i="36"/>
  <c r="L192" i="36"/>
  <c r="I192" i="36"/>
  <c r="F192" i="36"/>
  <c r="O191" i="36"/>
  <c r="L191" i="36"/>
  <c r="I191" i="36"/>
  <c r="F191" i="36"/>
  <c r="O190" i="36"/>
  <c r="L190" i="36"/>
  <c r="I190" i="36"/>
  <c r="F190" i="36"/>
  <c r="O189" i="36"/>
  <c r="L189" i="36"/>
  <c r="I189" i="36"/>
  <c r="F189" i="36"/>
  <c r="O188" i="36"/>
  <c r="L188" i="36"/>
  <c r="I188" i="36"/>
  <c r="F188" i="36"/>
  <c r="O187" i="36"/>
  <c r="L187" i="36"/>
  <c r="I187" i="36"/>
  <c r="F187" i="36"/>
  <c r="O186" i="36"/>
  <c r="L186" i="36"/>
  <c r="I186" i="36"/>
  <c r="F186" i="36"/>
  <c r="O185" i="36"/>
  <c r="L185" i="36"/>
  <c r="I185" i="36"/>
  <c r="F185" i="36"/>
  <c r="O184" i="36"/>
  <c r="L184" i="36"/>
  <c r="I184" i="36"/>
  <c r="F184" i="36"/>
  <c r="O183" i="36"/>
  <c r="L183" i="36"/>
  <c r="I183" i="36"/>
  <c r="F183" i="36"/>
  <c r="O182" i="36"/>
  <c r="L182" i="36"/>
  <c r="I182" i="36"/>
  <c r="F182" i="36"/>
  <c r="O181" i="36"/>
  <c r="L181" i="36"/>
  <c r="I181" i="36"/>
  <c r="F181" i="36"/>
  <c r="O180" i="36"/>
  <c r="L180" i="36"/>
  <c r="I180" i="36"/>
  <c r="F180" i="36"/>
  <c r="O179" i="36"/>
  <c r="L179" i="36"/>
  <c r="I179" i="36"/>
  <c r="F179" i="36"/>
  <c r="O178" i="36"/>
  <c r="L178" i="36"/>
  <c r="I178" i="36"/>
  <c r="F178" i="36"/>
  <c r="O177" i="36"/>
  <c r="L177" i="36"/>
  <c r="I177" i="36"/>
  <c r="F177" i="36"/>
  <c r="O176" i="36"/>
  <c r="L176" i="36"/>
  <c r="I176" i="36"/>
  <c r="F176" i="36"/>
  <c r="O175" i="36"/>
  <c r="L175" i="36"/>
  <c r="I175" i="36"/>
  <c r="F175" i="36"/>
  <c r="O174" i="36"/>
  <c r="L174" i="36"/>
  <c r="I174" i="36"/>
  <c r="F174" i="36"/>
  <c r="O173" i="36"/>
  <c r="L173" i="36"/>
  <c r="I173" i="36"/>
  <c r="F173" i="36"/>
  <c r="O172" i="36"/>
  <c r="L172" i="36"/>
  <c r="I172" i="36"/>
  <c r="F172" i="36"/>
  <c r="O171" i="36"/>
  <c r="L171" i="36"/>
  <c r="I171" i="36"/>
  <c r="F171" i="36"/>
  <c r="N161" i="36"/>
  <c r="M506" i="36" s="1"/>
  <c r="K161" i="36"/>
  <c r="K506" i="36" s="1"/>
  <c r="H161" i="36"/>
  <c r="I506" i="36" s="1"/>
  <c r="E161" i="36"/>
  <c r="G506" i="36" s="1"/>
  <c r="O160" i="36"/>
  <c r="L160" i="36"/>
  <c r="F160" i="36"/>
  <c r="O159" i="36"/>
  <c r="L159" i="36"/>
  <c r="I159" i="36"/>
  <c r="F159" i="36"/>
  <c r="O158" i="36"/>
  <c r="L158" i="36"/>
  <c r="I158" i="36"/>
  <c r="F158" i="36"/>
  <c r="O157" i="36"/>
  <c r="L157" i="36"/>
  <c r="I157" i="36"/>
  <c r="F157" i="36"/>
  <c r="O156" i="36"/>
  <c r="L156" i="36"/>
  <c r="I156" i="36"/>
  <c r="F156" i="36"/>
  <c r="O155" i="36"/>
  <c r="L155" i="36"/>
  <c r="I155" i="36"/>
  <c r="F155" i="36"/>
  <c r="O154" i="36"/>
  <c r="L154" i="36"/>
  <c r="I154" i="36"/>
  <c r="F154" i="36"/>
  <c r="O153" i="36"/>
  <c r="L153" i="36"/>
  <c r="I153" i="36"/>
  <c r="F153" i="36"/>
  <c r="O152" i="36"/>
  <c r="L152" i="36"/>
  <c r="I152" i="36"/>
  <c r="F152" i="36"/>
  <c r="O151" i="36"/>
  <c r="L151" i="36"/>
  <c r="I151" i="36"/>
  <c r="F151" i="36"/>
  <c r="O150" i="36"/>
  <c r="L150" i="36"/>
  <c r="I150" i="36"/>
  <c r="F150" i="36"/>
  <c r="O149" i="36"/>
  <c r="L149" i="36"/>
  <c r="I149" i="36"/>
  <c r="F149" i="36"/>
  <c r="O148" i="36"/>
  <c r="L148" i="36"/>
  <c r="I148" i="36"/>
  <c r="F148" i="36"/>
  <c r="O147" i="36"/>
  <c r="L147" i="36"/>
  <c r="I147" i="36"/>
  <c r="F147" i="36"/>
  <c r="O145" i="36"/>
  <c r="L145" i="36"/>
  <c r="I145" i="36"/>
  <c r="F145" i="36"/>
  <c r="O144" i="36"/>
  <c r="L144" i="36"/>
  <c r="I144" i="36"/>
  <c r="F144" i="36"/>
  <c r="O143" i="36"/>
  <c r="L143" i="36"/>
  <c r="I143" i="36"/>
  <c r="F143" i="36"/>
  <c r="O142" i="36"/>
  <c r="L142" i="36"/>
  <c r="I142" i="36"/>
  <c r="F142" i="36"/>
  <c r="O141" i="36"/>
  <c r="L141" i="36"/>
  <c r="I141" i="36"/>
  <c r="F141" i="36"/>
  <c r="O140" i="36"/>
  <c r="L140" i="36"/>
  <c r="I140" i="36"/>
  <c r="F140" i="36"/>
  <c r="O138" i="36"/>
  <c r="L138" i="36"/>
  <c r="I138" i="36"/>
  <c r="F138" i="36"/>
  <c r="O137" i="36"/>
  <c r="L137" i="36"/>
  <c r="I137" i="36"/>
  <c r="F137" i="36"/>
  <c r="O136" i="36"/>
  <c r="L136" i="36"/>
  <c r="I136" i="36"/>
  <c r="F136" i="36"/>
  <c r="O135" i="36"/>
  <c r="L135" i="36"/>
  <c r="I135" i="36"/>
  <c r="F135" i="36"/>
  <c r="O134" i="36"/>
  <c r="L134" i="36"/>
  <c r="I134" i="36"/>
  <c r="F134" i="36"/>
  <c r="O133" i="36"/>
  <c r="L133" i="36"/>
  <c r="I133" i="36"/>
  <c r="F133" i="36"/>
  <c r="I132" i="36"/>
  <c r="O131" i="36"/>
  <c r="L131" i="36"/>
  <c r="I131" i="36"/>
  <c r="F131" i="36"/>
  <c r="O130" i="36"/>
  <c r="L130" i="36"/>
  <c r="K162" i="36" s="1"/>
  <c r="K507" i="36" s="1"/>
  <c r="I130" i="36"/>
  <c r="F130" i="36"/>
  <c r="N120" i="36"/>
  <c r="M503" i="36" s="1"/>
  <c r="K120" i="36"/>
  <c r="K503" i="36" s="1"/>
  <c r="H120" i="36"/>
  <c r="I503" i="36" s="1"/>
  <c r="E120" i="36"/>
  <c r="G503" i="36" s="1"/>
  <c r="O118" i="36"/>
  <c r="L118" i="36"/>
  <c r="I118" i="36"/>
  <c r="F118" i="36"/>
  <c r="O117" i="36"/>
  <c r="L117" i="36"/>
  <c r="I117" i="36"/>
  <c r="F117" i="36"/>
  <c r="O116" i="36"/>
  <c r="L116" i="36"/>
  <c r="I116" i="36"/>
  <c r="F116" i="36"/>
  <c r="O115" i="36"/>
  <c r="L115" i="36"/>
  <c r="I115" i="36"/>
  <c r="F115" i="36"/>
  <c r="I114" i="36"/>
  <c r="O113" i="36"/>
  <c r="L113" i="36"/>
  <c r="I113" i="36"/>
  <c r="F113" i="36"/>
  <c r="O112" i="36"/>
  <c r="L112" i="36"/>
  <c r="F112" i="36"/>
  <c r="O111" i="36"/>
  <c r="L111" i="36"/>
  <c r="I111" i="36"/>
  <c r="F111" i="36"/>
  <c r="O110" i="36"/>
  <c r="L110" i="36"/>
  <c r="I110" i="36"/>
  <c r="F110" i="36"/>
  <c r="O109" i="36"/>
  <c r="L109" i="36"/>
  <c r="I109" i="36"/>
  <c r="F109" i="36"/>
  <c r="O108" i="36"/>
  <c r="L108" i="36"/>
  <c r="I108" i="36"/>
  <c r="F108" i="36"/>
  <c r="I107" i="36"/>
  <c r="O106" i="36"/>
  <c r="L106" i="36"/>
  <c r="I106" i="36"/>
  <c r="F106" i="36"/>
  <c r="O105" i="36"/>
  <c r="L105" i="36"/>
  <c r="F105" i="36"/>
  <c r="O104" i="36"/>
  <c r="L104" i="36"/>
  <c r="I104" i="36"/>
  <c r="F104" i="36"/>
  <c r="O103" i="36"/>
  <c r="L103" i="36"/>
  <c r="I103" i="36"/>
  <c r="F103" i="36"/>
  <c r="O102" i="36"/>
  <c r="L102" i="36"/>
  <c r="I102" i="36"/>
  <c r="F102" i="36"/>
  <c r="O101" i="36"/>
  <c r="L101" i="36"/>
  <c r="I101" i="36"/>
  <c r="F101" i="36"/>
  <c r="I100" i="36"/>
  <c r="O99" i="36"/>
  <c r="L99" i="36"/>
  <c r="I99" i="36"/>
  <c r="F99" i="36"/>
  <c r="O98" i="36"/>
  <c r="L98" i="36"/>
  <c r="F98" i="36"/>
  <c r="O97" i="36"/>
  <c r="L97" i="36"/>
  <c r="I97" i="36"/>
  <c r="F97" i="36"/>
  <c r="O96" i="36"/>
  <c r="L96" i="36"/>
  <c r="I96" i="36"/>
  <c r="F96" i="36"/>
  <c r="O95" i="36"/>
  <c r="L95" i="36"/>
  <c r="I95" i="36"/>
  <c r="F95" i="36"/>
  <c r="O94" i="36"/>
  <c r="L94" i="36"/>
  <c r="I94" i="36"/>
  <c r="F94" i="36"/>
  <c r="I93" i="36"/>
  <c r="O92" i="36"/>
  <c r="L92" i="36"/>
  <c r="I92" i="36"/>
  <c r="F92" i="36"/>
  <c r="O91" i="36"/>
  <c r="L91" i="36"/>
  <c r="I91" i="36"/>
  <c r="F91" i="36"/>
  <c r="O90" i="36"/>
  <c r="L90" i="36"/>
  <c r="I90" i="36"/>
  <c r="F90" i="36"/>
  <c r="O89" i="36"/>
  <c r="L89" i="36"/>
  <c r="I89" i="36"/>
  <c r="F89" i="36"/>
  <c r="E121" i="36" s="1"/>
  <c r="G504" i="36" s="1"/>
  <c r="N79" i="36"/>
  <c r="M500" i="36" s="1"/>
  <c r="K79" i="36"/>
  <c r="K500" i="36" s="1"/>
  <c r="H79" i="36"/>
  <c r="I500" i="36" s="1"/>
  <c r="E79" i="36"/>
  <c r="G500" i="36" s="1"/>
  <c r="O78" i="36"/>
  <c r="L78" i="36"/>
  <c r="F78" i="36"/>
  <c r="O77" i="36"/>
  <c r="L77" i="36"/>
  <c r="I77" i="36"/>
  <c r="F77" i="36"/>
  <c r="I76" i="36"/>
  <c r="O75" i="36"/>
  <c r="L75" i="36"/>
  <c r="I75" i="36"/>
  <c r="F75" i="36"/>
  <c r="O74" i="36"/>
  <c r="L74" i="36"/>
  <c r="I74" i="36"/>
  <c r="F74" i="36"/>
  <c r="O73" i="36"/>
  <c r="L73" i="36"/>
  <c r="I73" i="36"/>
  <c r="F73" i="36"/>
  <c r="O72" i="36"/>
  <c r="L72" i="36"/>
  <c r="I72" i="36"/>
  <c r="F72" i="36"/>
  <c r="O71" i="36"/>
  <c r="L71" i="36"/>
  <c r="F71" i="36"/>
  <c r="O70" i="36"/>
  <c r="L70" i="36"/>
  <c r="I70" i="36"/>
  <c r="F70" i="36"/>
  <c r="I69" i="36"/>
  <c r="O68" i="36"/>
  <c r="L68" i="36"/>
  <c r="I68" i="36"/>
  <c r="F68" i="36"/>
  <c r="O67" i="36"/>
  <c r="L67" i="36"/>
  <c r="I67" i="36"/>
  <c r="F67" i="36"/>
  <c r="O66" i="36"/>
  <c r="L66" i="36"/>
  <c r="I66" i="36"/>
  <c r="F66" i="36"/>
  <c r="O65" i="36"/>
  <c r="L65" i="36"/>
  <c r="I65" i="36"/>
  <c r="F65" i="36"/>
  <c r="O64" i="36"/>
  <c r="L64" i="36"/>
  <c r="F64" i="36"/>
  <c r="O63" i="36"/>
  <c r="L63" i="36"/>
  <c r="I63" i="36"/>
  <c r="F63" i="36"/>
  <c r="I62" i="36"/>
  <c r="O61" i="36"/>
  <c r="L61" i="36"/>
  <c r="I61" i="36"/>
  <c r="F61" i="36"/>
  <c r="O60" i="36"/>
  <c r="L60" i="36"/>
  <c r="I60" i="36"/>
  <c r="F60" i="36"/>
  <c r="O59" i="36"/>
  <c r="L59" i="36"/>
  <c r="I59" i="36"/>
  <c r="F59" i="36"/>
  <c r="O58" i="36"/>
  <c r="L58" i="36"/>
  <c r="I58" i="36"/>
  <c r="F58" i="36"/>
  <c r="O57" i="36"/>
  <c r="L57" i="36"/>
  <c r="F57" i="36"/>
  <c r="O56" i="36"/>
  <c r="L56" i="36"/>
  <c r="I56" i="36"/>
  <c r="F56" i="36"/>
  <c r="I55" i="36"/>
  <c r="O54" i="36"/>
  <c r="L54" i="36"/>
  <c r="I54" i="36"/>
  <c r="F54" i="36"/>
  <c r="O53" i="36"/>
  <c r="L53" i="36"/>
  <c r="I53" i="36"/>
  <c r="F53" i="36"/>
  <c r="O52" i="36"/>
  <c r="L52" i="36"/>
  <c r="I52" i="36"/>
  <c r="F52" i="36"/>
  <c r="O51" i="36"/>
  <c r="L51" i="36"/>
  <c r="I51" i="36"/>
  <c r="F51" i="36"/>
  <c r="O50" i="36"/>
  <c r="L50" i="36"/>
  <c r="I50" i="36"/>
  <c r="F50" i="36"/>
  <c r="O49" i="36"/>
  <c r="L49" i="36"/>
  <c r="I49" i="36"/>
  <c r="F49" i="36"/>
  <c r="I48" i="36"/>
  <c r="B45" i="36"/>
  <c r="B86" i="36" s="1"/>
  <c r="N38" i="36"/>
  <c r="M497" i="36" s="1"/>
  <c r="K38" i="36"/>
  <c r="K497" i="36" s="1"/>
  <c r="H38" i="36"/>
  <c r="I497" i="36" s="1"/>
  <c r="E38" i="36"/>
  <c r="G497" i="36" s="1"/>
  <c r="O36" i="36"/>
  <c r="L36" i="36"/>
  <c r="I36" i="36"/>
  <c r="F36" i="36"/>
  <c r="O35" i="36"/>
  <c r="L35" i="36"/>
  <c r="I35" i="36"/>
  <c r="F35" i="36"/>
  <c r="O34" i="36"/>
  <c r="L34" i="36"/>
  <c r="I34" i="36"/>
  <c r="F34" i="36"/>
  <c r="O33" i="36"/>
  <c r="L33" i="36"/>
  <c r="I33" i="36"/>
  <c r="F33" i="36"/>
  <c r="O32" i="36"/>
  <c r="L32" i="36"/>
  <c r="I32" i="36"/>
  <c r="F32" i="36"/>
  <c r="O31" i="36"/>
  <c r="L31" i="36"/>
  <c r="I31" i="36"/>
  <c r="F31" i="36"/>
  <c r="O29" i="36"/>
  <c r="L29" i="36"/>
  <c r="I29" i="36"/>
  <c r="F29" i="36"/>
  <c r="O28" i="36"/>
  <c r="L28" i="36"/>
  <c r="I28" i="36"/>
  <c r="F28" i="36"/>
  <c r="O27" i="36"/>
  <c r="L27" i="36"/>
  <c r="I27" i="36"/>
  <c r="F27" i="36"/>
  <c r="O26" i="36"/>
  <c r="L26" i="36"/>
  <c r="I26" i="36"/>
  <c r="F26" i="36"/>
  <c r="O25" i="36"/>
  <c r="L25" i="36"/>
  <c r="I25" i="36"/>
  <c r="F25" i="36"/>
  <c r="O24" i="36"/>
  <c r="L24" i="36"/>
  <c r="I24" i="36"/>
  <c r="F24" i="36"/>
  <c r="U22" i="36"/>
  <c r="O22" i="36"/>
  <c r="L22" i="36"/>
  <c r="I22" i="36"/>
  <c r="F22" i="36"/>
  <c r="U21" i="36"/>
  <c r="O21" i="36"/>
  <c r="L21" i="36"/>
  <c r="I21" i="36"/>
  <c r="F21" i="36"/>
  <c r="U20" i="36"/>
  <c r="O20" i="36"/>
  <c r="L20" i="36"/>
  <c r="I20" i="36"/>
  <c r="F20" i="36"/>
  <c r="U19" i="36"/>
  <c r="O19" i="36"/>
  <c r="L19" i="36"/>
  <c r="I19" i="36"/>
  <c r="F19" i="36"/>
  <c r="U18" i="36"/>
  <c r="O18" i="36"/>
  <c r="L18" i="36"/>
  <c r="I18" i="36"/>
  <c r="F18" i="36"/>
  <c r="U17" i="36"/>
  <c r="O17" i="36"/>
  <c r="L17" i="36"/>
  <c r="I17" i="36"/>
  <c r="F17" i="36"/>
  <c r="U16" i="36"/>
  <c r="U15" i="36"/>
  <c r="O15" i="36"/>
  <c r="L15" i="36"/>
  <c r="I15" i="36"/>
  <c r="F15" i="36"/>
  <c r="U14" i="36"/>
  <c r="O14" i="36"/>
  <c r="L14" i="36"/>
  <c r="I14" i="36"/>
  <c r="U13" i="36"/>
  <c r="O13" i="36"/>
  <c r="L13" i="36"/>
  <c r="I13" i="36"/>
  <c r="F13" i="36"/>
  <c r="U12" i="36"/>
  <c r="O12" i="36"/>
  <c r="L12" i="36"/>
  <c r="I12" i="36"/>
  <c r="F12" i="36"/>
  <c r="U11" i="36"/>
  <c r="O11" i="36"/>
  <c r="L11" i="36"/>
  <c r="I11" i="36"/>
  <c r="F11" i="36"/>
  <c r="U10" i="36"/>
  <c r="O10" i="36"/>
  <c r="L10" i="36"/>
  <c r="I10" i="36"/>
  <c r="F10" i="36"/>
  <c r="U9" i="36"/>
  <c r="I9" i="36"/>
  <c r="U8" i="36"/>
  <c r="O8" i="36"/>
  <c r="L8" i="36"/>
  <c r="I8" i="36"/>
  <c r="F8" i="36"/>
  <c r="U7" i="36"/>
  <c r="O7" i="36"/>
  <c r="L7" i="36"/>
  <c r="I7" i="36"/>
  <c r="F7" i="36"/>
  <c r="B7" i="36"/>
  <c r="C7" i="36" s="1"/>
  <c r="U6" i="36"/>
  <c r="E4" i="36"/>
  <c r="I440" i="34"/>
  <c r="U26" i="34"/>
  <c r="I516" i="35"/>
  <c r="H490" i="35"/>
  <c r="I531" i="35" s="1"/>
  <c r="N489" i="35"/>
  <c r="M530" i="35" s="1"/>
  <c r="H489" i="35"/>
  <c r="I530" i="35" s="1"/>
  <c r="E489" i="35"/>
  <c r="G530" i="35" s="1"/>
  <c r="O486" i="35"/>
  <c r="L486" i="35"/>
  <c r="F486" i="35"/>
  <c r="O485" i="35"/>
  <c r="L485" i="35"/>
  <c r="F485" i="35"/>
  <c r="O484" i="35"/>
  <c r="L484" i="35"/>
  <c r="F484" i="35"/>
  <c r="O483" i="35"/>
  <c r="L483" i="35"/>
  <c r="F483" i="35"/>
  <c r="O482" i="35"/>
  <c r="L482" i="35"/>
  <c r="F482" i="35"/>
  <c r="O481" i="35"/>
  <c r="L481" i="35"/>
  <c r="F481" i="35"/>
  <c r="O479" i="35"/>
  <c r="L479" i="35"/>
  <c r="O478" i="35"/>
  <c r="L478" i="35"/>
  <c r="O477" i="35"/>
  <c r="L477" i="35"/>
  <c r="O476" i="35"/>
  <c r="L476" i="35"/>
  <c r="O475" i="35"/>
  <c r="L475" i="35"/>
  <c r="O474" i="35"/>
  <c r="L474" i="35"/>
  <c r="O472" i="35"/>
  <c r="L472" i="35"/>
  <c r="O471" i="35"/>
  <c r="L471" i="35"/>
  <c r="O470" i="35"/>
  <c r="L470" i="35"/>
  <c r="O469" i="35"/>
  <c r="L469" i="35"/>
  <c r="O468" i="35"/>
  <c r="L468" i="35"/>
  <c r="O467" i="35"/>
  <c r="L467" i="35"/>
  <c r="O465" i="35"/>
  <c r="L465" i="35"/>
  <c r="O464" i="35"/>
  <c r="L464" i="35"/>
  <c r="O463" i="35"/>
  <c r="L463" i="35"/>
  <c r="O462" i="35"/>
  <c r="L462" i="35"/>
  <c r="O461" i="35"/>
  <c r="L461" i="35"/>
  <c r="O460" i="35"/>
  <c r="L460" i="35"/>
  <c r="O458" i="35"/>
  <c r="L458" i="35"/>
  <c r="E449" i="35"/>
  <c r="G528" i="35" s="1"/>
  <c r="N448" i="35"/>
  <c r="M527" i="35" s="1"/>
  <c r="K448" i="35"/>
  <c r="K527" i="35" s="1"/>
  <c r="H448" i="35"/>
  <c r="I527" i="35" s="1"/>
  <c r="E448" i="35"/>
  <c r="G527" i="35" s="1"/>
  <c r="O443" i="35"/>
  <c r="L443" i="35"/>
  <c r="O442" i="35"/>
  <c r="L442" i="35"/>
  <c r="O441" i="35"/>
  <c r="L441" i="35"/>
  <c r="O438" i="35"/>
  <c r="L438" i="35"/>
  <c r="O437" i="35"/>
  <c r="L437" i="35"/>
  <c r="I437" i="35"/>
  <c r="O436" i="35"/>
  <c r="L436" i="35"/>
  <c r="I436" i="35"/>
  <c r="O435" i="35"/>
  <c r="I435" i="35"/>
  <c r="O434" i="35"/>
  <c r="I434" i="35"/>
  <c r="O433" i="35"/>
  <c r="I433" i="35"/>
  <c r="O431" i="35"/>
  <c r="I431" i="35"/>
  <c r="O430" i="35"/>
  <c r="I430" i="35"/>
  <c r="O429" i="35"/>
  <c r="I429" i="35"/>
  <c r="O428" i="35"/>
  <c r="I428" i="35"/>
  <c r="O427" i="35"/>
  <c r="I427" i="35"/>
  <c r="O424" i="35"/>
  <c r="I424" i="35"/>
  <c r="O423" i="35"/>
  <c r="I423" i="35"/>
  <c r="O422" i="35"/>
  <c r="L444" i="35"/>
  <c r="I422" i="35"/>
  <c r="O421" i="35"/>
  <c r="I421" i="35"/>
  <c r="O420" i="35"/>
  <c r="I420" i="35"/>
  <c r="O419" i="35"/>
  <c r="I419" i="35"/>
  <c r="O417" i="35"/>
  <c r="I417" i="35"/>
  <c r="I439" i="35"/>
  <c r="O444" i="35"/>
  <c r="I438" i="35"/>
  <c r="E408" i="35"/>
  <c r="G525" i="35" s="1"/>
  <c r="N407" i="35"/>
  <c r="M524" i="35" s="1"/>
  <c r="K407" i="35"/>
  <c r="K524" i="35" s="1"/>
  <c r="H407" i="35"/>
  <c r="I524" i="35" s="1"/>
  <c r="E407" i="35"/>
  <c r="G524" i="35" s="1"/>
  <c r="O406" i="35"/>
  <c r="O403" i="35"/>
  <c r="I403" i="35"/>
  <c r="O402" i="35"/>
  <c r="I402" i="35"/>
  <c r="O400" i="35"/>
  <c r="I400" i="35"/>
  <c r="O399" i="35"/>
  <c r="I399" i="35"/>
  <c r="O398" i="35"/>
  <c r="I398" i="35"/>
  <c r="O397" i="35"/>
  <c r="I397" i="35"/>
  <c r="O396" i="35"/>
  <c r="I396" i="35"/>
  <c r="O395" i="35"/>
  <c r="I395" i="35"/>
  <c r="O393" i="35"/>
  <c r="I393" i="35"/>
  <c r="O392" i="35"/>
  <c r="I392" i="35"/>
  <c r="O391" i="35"/>
  <c r="I391" i="35"/>
  <c r="O390" i="35"/>
  <c r="I390" i="35"/>
  <c r="O389" i="35"/>
  <c r="I389" i="35"/>
  <c r="O388" i="35"/>
  <c r="I388" i="35"/>
  <c r="O386" i="35"/>
  <c r="I386" i="35"/>
  <c r="O385" i="35"/>
  <c r="I385" i="35"/>
  <c r="O384" i="35"/>
  <c r="I384" i="35"/>
  <c r="O383" i="35"/>
  <c r="I383" i="35"/>
  <c r="O382" i="35"/>
  <c r="O381" i="35"/>
  <c r="O404" i="35"/>
  <c r="O379" i="35"/>
  <c r="L379" i="35"/>
  <c r="O378" i="35"/>
  <c r="L378" i="35"/>
  <c r="I378" i="35"/>
  <c r="O377" i="35"/>
  <c r="L377" i="35"/>
  <c r="I377" i="35"/>
  <c r="E367" i="35"/>
  <c r="G522" i="35" s="1"/>
  <c r="N366" i="35"/>
  <c r="M521" i="35" s="1"/>
  <c r="K366" i="35"/>
  <c r="K521" i="35" s="1"/>
  <c r="H366" i="35"/>
  <c r="I521" i="35" s="1"/>
  <c r="E366" i="35"/>
  <c r="G521" i="35" s="1"/>
  <c r="O362" i="35"/>
  <c r="L362" i="35"/>
  <c r="I362" i="35"/>
  <c r="O361" i="35"/>
  <c r="L361" i="35"/>
  <c r="I361" i="35"/>
  <c r="O360" i="35"/>
  <c r="L360" i="35"/>
  <c r="I360" i="35"/>
  <c r="O359" i="35"/>
  <c r="L359" i="35"/>
  <c r="I359" i="35"/>
  <c r="O358" i="35"/>
  <c r="L358" i="35"/>
  <c r="I358" i="35"/>
  <c r="O357" i="35"/>
  <c r="L357" i="35"/>
  <c r="I357" i="35"/>
  <c r="O355" i="35"/>
  <c r="L355" i="35"/>
  <c r="I355" i="35"/>
  <c r="O354" i="35"/>
  <c r="L354" i="35"/>
  <c r="I354" i="35"/>
  <c r="O353" i="35"/>
  <c r="L353" i="35"/>
  <c r="I353" i="35"/>
  <c r="O352" i="35"/>
  <c r="L352" i="35"/>
  <c r="I352" i="35"/>
  <c r="O351" i="35"/>
  <c r="L351" i="35"/>
  <c r="I351" i="35"/>
  <c r="O350" i="35"/>
  <c r="L350" i="35"/>
  <c r="I350" i="35"/>
  <c r="O348" i="35"/>
  <c r="L348" i="35"/>
  <c r="I348" i="35"/>
  <c r="O347" i="35"/>
  <c r="L347" i="35"/>
  <c r="I347" i="35"/>
  <c r="O346" i="35"/>
  <c r="L346" i="35"/>
  <c r="I346" i="35"/>
  <c r="O345" i="35"/>
  <c r="L345" i="35"/>
  <c r="I345" i="35"/>
  <c r="O344" i="35"/>
  <c r="L344" i="35"/>
  <c r="I344" i="35"/>
  <c r="O343" i="35"/>
  <c r="L343" i="35"/>
  <c r="I343" i="35"/>
  <c r="O341" i="35"/>
  <c r="L341" i="35"/>
  <c r="I341" i="35"/>
  <c r="O340" i="35"/>
  <c r="L340" i="35"/>
  <c r="I340" i="35"/>
  <c r="O339" i="35"/>
  <c r="L339" i="35"/>
  <c r="I339" i="35"/>
  <c r="O338" i="35"/>
  <c r="L338" i="35"/>
  <c r="I338" i="35"/>
  <c r="O337" i="35"/>
  <c r="L337" i="35"/>
  <c r="I337" i="35"/>
  <c r="O336" i="35"/>
  <c r="L336" i="35"/>
  <c r="I336" i="35"/>
  <c r="O364" i="35"/>
  <c r="L364" i="35"/>
  <c r="I364" i="35"/>
  <c r="E326" i="35"/>
  <c r="G519" i="35" s="1"/>
  <c r="N325" i="35"/>
  <c r="M518" i="35" s="1"/>
  <c r="K325" i="35"/>
  <c r="K518" i="35" s="1"/>
  <c r="H325" i="35"/>
  <c r="I518" i="35" s="1"/>
  <c r="E325" i="35"/>
  <c r="G518" i="35" s="1"/>
  <c r="O321" i="35"/>
  <c r="L321" i="35"/>
  <c r="I321" i="35"/>
  <c r="O320" i="35"/>
  <c r="L320" i="35"/>
  <c r="I320" i="35"/>
  <c r="O319" i="35"/>
  <c r="L319" i="35"/>
  <c r="I319" i="35"/>
  <c r="O318" i="35"/>
  <c r="L318" i="35"/>
  <c r="I318" i="35"/>
  <c r="O316" i="35"/>
  <c r="L316" i="35"/>
  <c r="I316" i="35"/>
  <c r="O315" i="35"/>
  <c r="L315" i="35"/>
  <c r="I315" i="35"/>
  <c r="O314" i="35"/>
  <c r="L314" i="35"/>
  <c r="I314" i="35"/>
  <c r="O313" i="35"/>
  <c r="L313" i="35"/>
  <c r="I313" i="35"/>
  <c r="O312" i="35"/>
  <c r="L312" i="35"/>
  <c r="I312" i="35"/>
  <c r="O311" i="35"/>
  <c r="L311" i="35"/>
  <c r="I311" i="35"/>
  <c r="O309" i="35"/>
  <c r="L309" i="35"/>
  <c r="I309" i="35"/>
  <c r="O308" i="35"/>
  <c r="L308" i="35"/>
  <c r="I308" i="35"/>
  <c r="O307" i="35"/>
  <c r="L307" i="35"/>
  <c r="I307" i="35"/>
  <c r="O306" i="35"/>
  <c r="L306" i="35"/>
  <c r="I306" i="35"/>
  <c r="O305" i="35"/>
  <c r="L305" i="35"/>
  <c r="I305" i="35"/>
  <c r="O304" i="35"/>
  <c r="L304" i="35"/>
  <c r="I304" i="35"/>
  <c r="O302" i="35"/>
  <c r="L302" i="35"/>
  <c r="I302" i="35"/>
  <c r="O301" i="35"/>
  <c r="L301" i="35"/>
  <c r="I301" i="35"/>
  <c r="O300" i="35"/>
  <c r="L300" i="35"/>
  <c r="I300" i="35"/>
  <c r="O299" i="35"/>
  <c r="L299" i="35"/>
  <c r="I299" i="35"/>
  <c r="O298" i="35"/>
  <c r="L298" i="35"/>
  <c r="I298" i="35"/>
  <c r="O295" i="35"/>
  <c r="L295" i="35"/>
  <c r="I295" i="35"/>
  <c r="O323" i="35"/>
  <c r="L323" i="35"/>
  <c r="I323" i="35"/>
  <c r="O322" i="35"/>
  <c r="L322" i="35"/>
  <c r="I322" i="35"/>
  <c r="O294" i="35"/>
  <c r="L294" i="35"/>
  <c r="N284" i="35"/>
  <c r="M515" i="35" s="1"/>
  <c r="K284" i="35"/>
  <c r="K515" i="35" s="1"/>
  <c r="H284" i="35"/>
  <c r="I515" i="35" s="1"/>
  <c r="E284" i="35"/>
  <c r="G515" i="35" s="1"/>
  <c r="O280" i="35"/>
  <c r="L280" i="35"/>
  <c r="O278" i="35"/>
  <c r="L278" i="35"/>
  <c r="O277" i="35"/>
  <c r="L277" i="35"/>
  <c r="O276" i="35"/>
  <c r="L276" i="35"/>
  <c r="O275" i="35"/>
  <c r="L275" i="35"/>
  <c r="O274" i="35"/>
  <c r="L274" i="35"/>
  <c r="O271" i="35"/>
  <c r="L271" i="35"/>
  <c r="O270" i="35"/>
  <c r="L270" i="35"/>
  <c r="O269" i="35"/>
  <c r="L269" i="35"/>
  <c r="O268" i="35"/>
  <c r="L268" i="35"/>
  <c r="O267" i="35"/>
  <c r="L267" i="35"/>
  <c r="O266" i="35"/>
  <c r="L266" i="35"/>
  <c r="O263" i="35"/>
  <c r="L263" i="35"/>
  <c r="O261" i="35"/>
  <c r="L261" i="35"/>
  <c r="O260" i="35"/>
  <c r="L260" i="35"/>
  <c r="O259" i="35"/>
  <c r="L259" i="35"/>
  <c r="O257" i="35"/>
  <c r="L257" i="35"/>
  <c r="O256" i="35"/>
  <c r="L256" i="35"/>
  <c r="K285" i="35" s="1"/>
  <c r="K516" i="35" s="1"/>
  <c r="O255" i="35"/>
  <c r="L255" i="35"/>
  <c r="I257" i="35"/>
  <c r="F257" i="35"/>
  <c r="O254" i="35"/>
  <c r="L254" i="35"/>
  <c r="I256" i="35"/>
  <c r="F256" i="35"/>
  <c r="O253" i="35"/>
  <c r="L253" i="35"/>
  <c r="I255" i="35"/>
  <c r="F255" i="35"/>
  <c r="O282" i="35"/>
  <c r="L282" i="35"/>
  <c r="I254" i="35"/>
  <c r="F254" i="35"/>
  <c r="E285" i="35" s="1"/>
  <c r="G516" i="35" s="1"/>
  <c r="N243" i="35"/>
  <c r="M512" i="35" s="1"/>
  <c r="K243" i="35"/>
  <c r="K512" i="35" s="1"/>
  <c r="H243" i="35"/>
  <c r="I512" i="35" s="1"/>
  <c r="E243" i="35"/>
  <c r="G512" i="35" s="1"/>
  <c r="O239" i="35"/>
  <c r="L239" i="35"/>
  <c r="I239" i="35"/>
  <c r="F239" i="35"/>
  <c r="O238" i="35"/>
  <c r="L238" i="35"/>
  <c r="I238" i="35"/>
  <c r="F238" i="35"/>
  <c r="O237" i="35"/>
  <c r="L237" i="35"/>
  <c r="I237" i="35"/>
  <c r="F237" i="35"/>
  <c r="O236" i="35"/>
  <c r="L236" i="35"/>
  <c r="I236" i="35"/>
  <c r="F236" i="35"/>
  <c r="O235" i="35"/>
  <c r="L235" i="35"/>
  <c r="I235" i="35"/>
  <c r="F235" i="35"/>
  <c r="O232" i="35"/>
  <c r="L232" i="35"/>
  <c r="I232" i="35"/>
  <c r="O231" i="35"/>
  <c r="L231" i="35"/>
  <c r="I231" i="35"/>
  <c r="O230" i="35"/>
  <c r="L230" i="35"/>
  <c r="I230" i="35"/>
  <c r="F230" i="35"/>
  <c r="O229" i="35"/>
  <c r="L229" i="35"/>
  <c r="I229" i="35"/>
  <c r="F229" i="35"/>
  <c r="O228" i="35"/>
  <c r="L228" i="35"/>
  <c r="I228" i="35"/>
  <c r="F228" i="35"/>
  <c r="O227" i="35"/>
  <c r="L227" i="35"/>
  <c r="I227" i="35"/>
  <c r="F227" i="35"/>
  <c r="I226" i="35"/>
  <c r="O225" i="35"/>
  <c r="L225" i="35"/>
  <c r="I225" i="35"/>
  <c r="O224" i="35"/>
  <c r="L224" i="35"/>
  <c r="I224" i="35"/>
  <c r="O223" i="35"/>
  <c r="L223" i="35"/>
  <c r="I223" i="35"/>
  <c r="O222" i="35"/>
  <c r="L222" i="35"/>
  <c r="I222" i="35"/>
  <c r="F222" i="35"/>
  <c r="O221" i="35"/>
  <c r="L221" i="35"/>
  <c r="I221" i="35"/>
  <c r="F221" i="35"/>
  <c r="O220" i="35"/>
  <c r="L220" i="35"/>
  <c r="I220" i="35"/>
  <c r="F220" i="35"/>
  <c r="I219" i="35"/>
  <c r="O218" i="35"/>
  <c r="L218" i="35"/>
  <c r="I218" i="35"/>
  <c r="F218" i="35"/>
  <c r="O217" i="35"/>
  <c r="L217" i="35"/>
  <c r="I217" i="35"/>
  <c r="F217" i="35"/>
  <c r="O216" i="35"/>
  <c r="L216" i="35"/>
  <c r="I216" i="35"/>
  <c r="F216" i="35"/>
  <c r="O215" i="35"/>
  <c r="L215" i="35"/>
  <c r="I215" i="35"/>
  <c r="F215" i="35"/>
  <c r="O214" i="35"/>
  <c r="L214" i="35"/>
  <c r="I214" i="35"/>
  <c r="F214" i="35"/>
  <c r="O213" i="35"/>
  <c r="L213" i="35"/>
  <c r="I213" i="35"/>
  <c r="F213" i="35"/>
  <c r="I212" i="35"/>
  <c r="N202" i="35"/>
  <c r="M509" i="35" s="1"/>
  <c r="K202" i="35"/>
  <c r="K509" i="35" s="1"/>
  <c r="H202" i="35"/>
  <c r="I509" i="35" s="1"/>
  <c r="E202" i="35"/>
  <c r="G509" i="35" s="1"/>
  <c r="O201" i="35"/>
  <c r="L201" i="35"/>
  <c r="I201" i="35"/>
  <c r="F201" i="35"/>
  <c r="O198" i="35"/>
  <c r="L198" i="35"/>
  <c r="I198" i="35"/>
  <c r="F198" i="35"/>
  <c r="O197" i="35"/>
  <c r="L197" i="35"/>
  <c r="I197" i="35"/>
  <c r="F197" i="35"/>
  <c r="O196" i="35"/>
  <c r="L196" i="35"/>
  <c r="I196" i="35"/>
  <c r="F196" i="35"/>
  <c r="O194" i="35"/>
  <c r="L194" i="35"/>
  <c r="I194" i="35"/>
  <c r="F194" i="35"/>
  <c r="O193" i="35"/>
  <c r="L193" i="35"/>
  <c r="I193" i="35"/>
  <c r="F193" i="35"/>
  <c r="O192" i="35"/>
  <c r="L192" i="35"/>
  <c r="I192" i="35"/>
  <c r="F192" i="35"/>
  <c r="O191" i="35"/>
  <c r="L191" i="35"/>
  <c r="I191" i="35"/>
  <c r="F191" i="35"/>
  <c r="O190" i="35"/>
  <c r="L190" i="35"/>
  <c r="I190" i="35"/>
  <c r="F190" i="35"/>
  <c r="O189" i="35"/>
  <c r="L189" i="35"/>
  <c r="I189" i="35"/>
  <c r="F189" i="35"/>
  <c r="O188" i="35"/>
  <c r="L188" i="35"/>
  <c r="I188" i="35"/>
  <c r="F188" i="35"/>
  <c r="O187" i="35"/>
  <c r="L187" i="35"/>
  <c r="I187" i="35"/>
  <c r="F187" i="35"/>
  <c r="O186" i="35"/>
  <c r="L186" i="35"/>
  <c r="I186" i="35"/>
  <c r="F186" i="35"/>
  <c r="O185" i="35"/>
  <c r="L185" i="35"/>
  <c r="I185" i="35"/>
  <c r="F185" i="35"/>
  <c r="O184" i="35"/>
  <c r="L184" i="35"/>
  <c r="I184" i="35"/>
  <c r="F184" i="35"/>
  <c r="O183" i="35"/>
  <c r="L183" i="35"/>
  <c r="I183" i="35"/>
  <c r="F183" i="35"/>
  <c r="O182" i="35"/>
  <c r="L182" i="35"/>
  <c r="I182" i="35"/>
  <c r="O181" i="35"/>
  <c r="L181" i="35"/>
  <c r="I181" i="35"/>
  <c r="O180" i="35"/>
  <c r="L180" i="35"/>
  <c r="I180" i="35"/>
  <c r="F180" i="35"/>
  <c r="O179" i="35"/>
  <c r="L179" i="35"/>
  <c r="I179" i="35"/>
  <c r="F179" i="35"/>
  <c r="O178" i="35"/>
  <c r="L178" i="35"/>
  <c r="I178" i="35"/>
  <c r="O177" i="35"/>
  <c r="L177" i="35"/>
  <c r="I177" i="35"/>
  <c r="F177" i="35"/>
  <c r="O176" i="35"/>
  <c r="L176" i="35"/>
  <c r="I176" i="35"/>
  <c r="F176" i="35"/>
  <c r="O175" i="35"/>
  <c r="L175" i="35"/>
  <c r="I175" i="35"/>
  <c r="F175" i="35"/>
  <c r="O174" i="35"/>
  <c r="L174" i="35"/>
  <c r="I174" i="35"/>
  <c r="F174" i="35"/>
  <c r="O173" i="35"/>
  <c r="L173" i="35"/>
  <c r="I173" i="35"/>
  <c r="F173" i="35"/>
  <c r="O172" i="35"/>
  <c r="L172" i="35"/>
  <c r="I172" i="35"/>
  <c r="F172" i="35"/>
  <c r="O171" i="35"/>
  <c r="L171" i="35"/>
  <c r="I171" i="35"/>
  <c r="F171" i="35"/>
  <c r="O200" i="35"/>
  <c r="L200" i="35"/>
  <c r="I200" i="35"/>
  <c r="F200" i="35"/>
  <c r="O199" i="35"/>
  <c r="L199" i="35"/>
  <c r="I199" i="35"/>
  <c r="F199" i="35"/>
  <c r="N161" i="35"/>
  <c r="M506" i="35" s="1"/>
  <c r="K161" i="35"/>
  <c r="K506" i="35" s="1"/>
  <c r="H161" i="35"/>
  <c r="I506" i="35" s="1"/>
  <c r="E161" i="35"/>
  <c r="G506" i="35" s="1"/>
  <c r="O160" i="35"/>
  <c r="L160" i="35"/>
  <c r="O157" i="35"/>
  <c r="L157" i="35"/>
  <c r="I157" i="35"/>
  <c r="O156" i="35"/>
  <c r="L156" i="35"/>
  <c r="I156" i="35"/>
  <c r="O155" i="35"/>
  <c r="L155" i="35"/>
  <c r="I155" i="35"/>
  <c r="F155" i="35"/>
  <c r="O154" i="35"/>
  <c r="L154" i="35"/>
  <c r="I154" i="35"/>
  <c r="F154" i="35"/>
  <c r="O153" i="35"/>
  <c r="L153" i="35"/>
  <c r="I153" i="35"/>
  <c r="F153" i="35"/>
  <c r="O152" i="35"/>
  <c r="L152" i="35"/>
  <c r="I152" i="35"/>
  <c r="O151" i="35"/>
  <c r="L151" i="35"/>
  <c r="I151" i="35"/>
  <c r="I150" i="35"/>
  <c r="O149" i="35"/>
  <c r="L149" i="35"/>
  <c r="I149" i="35"/>
  <c r="O148" i="35"/>
  <c r="L148" i="35"/>
  <c r="I148" i="35"/>
  <c r="O147" i="35"/>
  <c r="L147" i="35"/>
  <c r="I147" i="35"/>
  <c r="O146" i="35"/>
  <c r="L146" i="35"/>
  <c r="I146" i="35"/>
  <c r="O145" i="35"/>
  <c r="L145" i="35"/>
  <c r="I145" i="35"/>
  <c r="O144" i="35"/>
  <c r="L144" i="35"/>
  <c r="I144" i="35"/>
  <c r="F144" i="35"/>
  <c r="I143" i="35"/>
  <c r="O142" i="35"/>
  <c r="L142" i="35"/>
  <c r="I142" i="35"/>
  <c r="O141" i="35"/>
  <c r="L141" i="35"/>
  <c r="I141" i="35"/>
  <c r="F141" i="35"/>
  <c r="O140" i="35"/>
  <c r="L140" i="35"/>
  <c r="I140" i="35"/>
  <c r="F140" i="35"/>
  <c r="O139" i="35"/>
  <c r="L139" i="35"/>
  <c r="I139" i="35"/>
  <c r="F139" i="35"/>
  <c r="O138" i="35"/>
  <c r="L138" i="35"/>
  <c r="I138" i="35"/>
  <c r="O137" i="35"/>
  <c r="L137" i="35"/>
  <c r="I137" i="35"/>
  <c r="I136" i="35"/>
  <c r="O135" i="35"/>
  <c r="L135" i="35"/>
  <c r="I135" i="35"/>
  <c r="O134" i="35"/>
  <c r="L134" i="35"/>
  <c r="I134" i="35"/>
  <c r="O133" i="35"/>
  <c r="L133" i="35"/>
  <c r="I133" i="35"/>
  <c r="O132" i="35"/>
  <c r="L132" i="35"/>
  <c r="I132" i="35"/>
  <c r="O131" i="35"/>
  <c r="L131" i="35"/>
  <c r="I131" i="35"/>
  <c r="F131" i="35"/>
  <c r="O130" i="35"/>
  <c r="L130" i="35"/>
  <c r="I130" i="35"/>
  <c r="F130" i="35"/>
  <c r="I159" i="35"/>
  <c r="O158" i="35"/>
  <c r="L158" i="35"/>
  <c r="I158" i="35"/>
  <c r="N120" i="35"/>
  <c r="M503" i="35" s="1"/>
  <c r="K120" i="35"/>
  <c r="K503" i="35" s="1"/>
  <c r="H120" i="35"/>
  <c r="I503" i="35" s="1"/>
  <c r="E120" i="35"/>
  <c r="G503" i="35" s="1"/>
  <c r="O115" i="35"/>
  <c r="L115" i="35"/>
  <c r="I115" i="35"/>
  <c r="F115" i="35"/>
  <c r="O114" i="35"/>
  <c r="L114" i="35"/>
  <c r="I114" i="35"/>
  <c r="F114" i="35"/>
  <c r="O113" i="35"/>
  <c r="L113" i="35"/>
  <c r="I113" i="35"/>
  <c r="F113" i="35"/>
  <c r="O112" i="35"/>
  <c r="L112" i="35"/>
  <c r="I112" i="35"/>
  <c r="F112" i="35"/>
  <c r="I111" i="35"/>
  <c r="O110" i="35"/>
  <c r="L110" i="35"/>
  <c r="I110" i="35"/>
  <c r="F110" i="35"/>
  <c r="O109" i="35"/>
  <c r="L109" i="35"/>
  <c r="I109" i="35"/>
  <c r="F109" i="35"/>
  <c r="O108" i="35"/>
  <c r="L108" i="35"/>
  <c r="I108" i="35"/>
  <c r="F108" i="35"/>
  <c r="O107" i="35"/>
  <c r="L107" i="35"/>
  <c r="I107" i="35"/>
  <c r="F107" i="35"/>
  <c r="O106" i="35"/>
  <c r="L106" i="35"/>
  <c r="I106" i="35"/>
  <c r="F106" i="35"/>
  <c r="O105" i="35"/>
  <c r="L105" i="35"/>
  <c r="I105" i="35"/>
  <c r="F105" i="35"/>
  <c r="I104" i="35"/>
  <c r="O103" i="35"/>
  <c r="L103" i="35"/>
  <c r="I103" i="35"/>
  <c r="F103" i="35"/>
  <c r="O102" i="35"/>
  <c r="L102" i="35"/>
  <c r="I102" i="35"/>
  <c r="O101" i="35"/>
  <c r="L101" i="35"/>
  <c r="I101" i="35"/>
  <c r="F101" i="35"/>
  <c r="O100" i="35"/>
  <c r="L100" i="35"/>
  <c r="I100" i="35"/>
  <c r="F100" i="35"/>
  <c r="O99" i="35"/>
  <c r="L99" i="35"/>
  <c r="I99" i="35"/>
  <c r="F99" i="35"/>
  <c r="O98" i="35"/>
  <c r="L98" i="35"/>
  <c r="I98" i="35"/>
  <c r="F98" i="35"/>
  <c r="I97" i="35"/>
  <c r="O96" i="35"/>
  <c r="L96" i="35"/>
  <c r="I96" i="35"/>
  <c r="F96" i="35"/>
  <c r="O95" i="35"/>
  <c r="L95" i="35"/>
  <c r="I95" i="35"/>
  <c r="O94" i="35"/>
  <c r="L94" i="35"/>
  <c r="I94" i="35"/>
  <c r="O93" i="35"/>
  <c r="L93" i="35"/>
  <c r="I93" i="35"/>
  <c r="F93" i="35"/>
  <c r="O92" i="35"/>
  <c r="L92" i="35"/>
  <c r="I92" i="35"/>
  <c r="F92" i="35"/>
  <c r="O91" i="35"/>
  <c r="L91" i="35"/>
  <c r="I91" i="35"/>
  <c r="F91" i="35"/>
  <c r="I90" i="35"/>
  <c r="O89" i="35"/>
  <c r="L89" i="35"/>
  <c r="I89" i="35"/>
  <c r="F89" i="35"/>
  <c r="O117" i="35"/>
  <c r="L117" i="35"/>
  <c r="I117" i="35"/>
  <c r="F117" i="35"/>
  <c r="O116" i="35"/>
  <c r="L116" i="35"/>
  <c r="I116" i="35"/>
  <c r="N79" i="35"/>
  <c r="M500" i="35" s="1"/>
  <c r="K79" i="35"/>
  <c r="K500" i="35" s="1"/>
  <c r="H79" i="35"/>
  <c r="I500" i="35" s="1"/>
  <c r="O75" i="35"/>
  <c r="L75" i="35"/>
  <c r="I75" i="35"/>
  <c r="F75" i="35"/>
  <c r="O74" i="35"/>
  <c r="L74" i="35"/>
  <c r="I74" i="35"/>
  <c r="F74" i="35"/>
  <c r="I73" i="35"/>
  <c r="O72" i="35"/>
  <c r="L72" i="35"/>
  <c r="I72" i="35"/>
  <c r="F72" i="35"/>
  <c r="O71" i="35"/>
  <c r="L71" i="35"/>
  <c r="I71" i="35"/>
  <c r="O70" i="35"/>
  <c r="L70" i="35"/>
  <c r="I70" i="35"/>
  <c r="F70" i="35"/>
  <c r="O69" i="35"/>
  <c r="L69" i="35"/>
  <c r="F69" i="35"/>
  <c r="O68" i="35"/>
  <c r="L68" i="35"/>
  <c r="I68" i="35"/>
  <c r="F68" i="35"/>
  <c r="O67" i="35"/>
  <c r="L67" i="35"/>
  <c r="I67" i="35"/>
  <c r="F67" i="35"/>
  <c r="I66" i="35"/>
  <c r="O65" i="35"/>
  <c r="L65" i="35"/>
  <c r="I65" i="35"/>
  <c r="F65" i="35"/>
  <c r="O64" i="35"/>
  <c r="L64" i="35"/>
  <c r="I64" i="35"/>
  <c r="F64" i="35"/>
  <c r="O63" i="35"/>
  <c r="L63" i="35"/>
  <c r="I63" i="35"/>
  <c r="F63" i="35"/>
  <c r="O62" i="35"/>
  <c r="L62" i="35"/>
  <c r="F62" i="35"/>
  <c r="O61" i="35"/>
  <c r="L61" i="35"/>
  <c r="I61" i="35"/>
  <c r="F61" i="35"/>
  <c r="O60" i="35"/>
  <c r="L60" i="35"/>
  <c r="I60" i="35"/>
  <c r="F60" i="35"/>
  <c r="I59" i="35"/>
  <c r="O58" i="35"/>
  <c r="L58" i="35"/>
  <c r="F58" i="35"/>
  <c r="O57" i="35"/>
  <c r="L57" i="35"/>
  <c r="I57" i="35"/>
  <c r="F57" i="35"/>
  <c r="O56" i="35"/>
  <c r="L56" i="35"/>
  <c r="I56" i="35"/>
  <c r="F56" i="35"/>
  <c r="O55" i="35"/>
  <c r="L55" i="35"/>
  <c r="F55" i="35"/>
  <c r="O51" i="35"/>
  <c r="L51" i="35"/>
  <c r="I51" i="35"/>
  <c r="F51" i="35"/>
  <c r="O50" i="35"/>
  <c r="L50" i="35"/>
  <c r="I50" i="35"/>
  <c r="F50" i="35"/>
  <c r="O49" i="35"/>
  <c r="L49" i="35"/>
  <c r="I49" i="35"/>
  <c r="F49" i="35"/>
  <c r="O77" i="35"/>
  <c r="L77" i="35"/>
  <c r="I77" i="35"/>
  <c r="F77" i="35"/>
  <c r="O76" i="35"/>
  <c r="L76" i="35"/>
  <c r="I76" i="35"/>
  <c r="F76" i="35"/>
  <c r="H38" i="35"/>
  <c r="I497" i="35" s="1"/>
  <c r="I33" i="35"/>
  <c r="O32" i="35"/>
  <c r="L32" i="35"/>
  <c r="I32" i="35"/>
  <c r="F32" i="35"/>
  <c r="O31" i="35"/>
  <c r="L31" i="35"/>
  <c r="I31" i="35"/>
  <c r="F31" i="35"/>
  <c r="O30" i="35"/>
  <c r="L30" i="35"/>
  <c r="I30" i="35"/>
  <c r="F30" i="35"/>
  <c r="O29" i="35"/>
  <c r="L29" i="35"/>
  <c r="I29" i="35"/>
  <c r="F29" i="35"/>
  <c r="O28" i="35"/>
  <c r="L28" i="35"/>
  <c r="I28" i="35"/>
  <c r="F28" i="35"/>
  <c r="I27" i="35"/>
  <c r="O26" i="35"/>
  <c r="L26" i="35"/>
  <c r="I26" i="35"/>
  <c r="F26" i="35"/>
  <c r="O25" i="35"/>
  <c r="L25" i="35"/>
  <c r="I25" i="35"/>
  <c r="F25" i="35"/>
  <c r="O24" i="35"/>
  <c r="L24" i="35"/>
  <c r="I24" i="35"/>
  <c r="F24" i="35"/>
  <c r="O23" i="35"/>
  <c r="L23" i="35"/>
  <c r="I23" i="35"/>
  <c r="F23" i="35"/>
  <c r="O22" i="35"/>
  <c r="L22" i="35"/>
  <c r="I22" i="35"/>
  <c r="F22" i="35"/>
  <c r="O21" i="35"/>
  <c r="L21" i="35"/>
  <c r="I21" i="35"/>
  <c r="F21" i="35"/>
  <c r="U22" i="35"/>
  <c r="I20" i="35"/>
  <c r="U21" i="35"/>
  <c r="O19" i="35"/>
  <c r="L19" i="35"/>
  <c r="I19" i="35"/>
  <c r="F19" i="35"/>
  <c r="U20" i="35"/>
  <c r="O18" i="35"/>
  <c r="L18" i="35"/>
  <c r="I18" i="35"/>
  <c r="F18" i="35"/>
  <c r="U19" i="35"/>
  <c r="O17" i="35"/>
  <c r="L17" i="35"/>
  <c r="I17" i="35"/>
  <c r="F17" i="35"/>
  <c r="U18" i="35"/>
  <c r="O16" i="35"/>
  <c r="L16" i="35"/>
  <c r="I16" i="35"/>
  <c r="F16" i="35"/>
  <c r="U17" i="35"/>
  <c r="O15" i="35"/>
  <c r="L15" i="35"/>
  <c r="I15" i="35"/>
  <c r="F15" i="35"/>
  <c r="U16" i="35"/>
  <c r="O14" i="35"/>
  <c r="L14" i="35"/>
  <c r="I14" i="35"/>
  <c r="F14" i="35"/>
  <c r="U15" i="35"/>
  <c r="I13" i="35"/>
  <c r="U14" i="35"/>
  <c r="O12" i="35"/>
  <c r="L12" i="35"/>
  <c r="I12" i="35"/>
  <c r="F12" i="35"/>
  <c r="U13" i="35"/>
  <c r="O11" i="35"/>
  <c r="L11" i="35"/>
  <c r="I11" i="35"/>
  <c r="U12" i="35"/>
  <c r="O10" i="35"/>
  <c r="L10" i="35"/>
  <c r="I10" i="35"/>
  <c r="F10" i="35"/>
  <c r="U11" i="35"/>
  <c r="O36" i="35"/>
  <c r="I36" i="35"/>
  <c r="F36" i="35"/>
  <c r="U10" i="35"/>
  <c r="O35" i="35"/>
  <c r="I35" i="35"/>
  <c r="U9" i="35"/>
  <c r="O9" i="35"/>
  <c r="L9" i="35"/>
  <c r="I9" i="35"/>
  <c r="F9" i="35"/>
  <c r="U8" i="35"/>
  <c r="I8" i="35"/>
  <c r="U7" i="35"/>
  <c r="O7" i="35"/>
  <c r="L7" i="35"/>
  <c r="I7" i="35"/>
  <c r="F7" i="35"/>
  <c r="B7" i="35"/>
  <c r="U6" i="35"/>
  <c r="E4" i="35"/>
  <c r="E79" i="34"/>
  <c r="O380" i="34"/>
  <c r="O356" i="34"/>
  <c r="L273" i="34"/>
  <c r="L282" i="34"/>
  <c r="L280" i="34"/>
  <c r="O268" i="34"/>
  <c r="L268" i="34"/>
  <c r="O261" i="34"/>
  <c r="L261" i="34"/>
  <c r="O282" i="34"/>
  <c r="O280" i="34"/>
  <c r="O279" i="34"/>
  <c r="O274" i="34"/>
  <c r="O273" i="34"/>
  <c r="O272" i="34"/>
  <c r="F72" i="34"/>
  <c r="F7" i="34"/>
  <c r="O21" i="34"/>
  <c r="L21" i="34"/>
  <c r="I21" i="34"/>
  <c r="F21" i="34"/>
  <c r="O23" i="34"/>
  <c r="L23" i="34"/>
  <c r="I23" i="34"/>
  <c r="F23" i="34"/>
  <c r="O28" i="34"/>
  <c r="L28" i="34"/>
  <c r="I28" i="34"/>
  <c r="F28" i="34"/>
  <c r="O30" i="34"/>
  <c r="L30" i="34"/>
  <c r="I30" i="34"/>
  <c r="F30" i="34"/>
  <c r="O14" i="34"/>
  <c r="L14" i="34"/>
  <c r="I14" i="34"/>
  <c r="F14" i="34"/>
  <c r="O483" i="34"/>
  <c r="L483" i="34"/>
  <c r="F483" i="34"/>
  <c r="O480" i="34"/>
  <c r="L480" i="34"/>
  <c r="O479" i="34"/>
  <c r="L479" i="34"/>
  <c r="O478" i="34"/>
  <c r="L478" i="34"/>
  <c r="O477" i="34"/>
  <c r="L477" i="34"/>
  <c r="O476" i="34"/>
  <c r="L476" i="34"/>
  <c r="O475" i="34"/>
  <c r="L475" i="34"/>
  <c r="O473" i="34"/>
  <c r="L473" i="34"/>
  <c r="O472" i="34"/>
  <c r="L472" i="34"/>
  <c r="O471" i="34"/>
  <c r="L471" i="34"/>
  <c r="O469" i="34"/>
  <c r="L469" i="34"/>
  <c r="O468" i="34"/>
  <c r="L468" i="34"/>
  <c r="O466" i="34"/>
  <c r="L466" i="34"/>
  <c r="O465" i="34"/>
  <c r="L465" i="34"/>
  <c r="O464" i="34"/>
  <c r="L464" i="34"/>
  <c r="O445" i="34"/>
  <c r="L445" i="34"/>
  <c r="O462" i="34"/>
  <c r="L462" i="34"/>
  <c r="O458" i="34"/>
  <c r="L458" i="34"/>
  <c r="O459" i="34"/>
  <c r="L459" i="34"/>
  <c r="O442" i="34"/>
  <c r="L442" i="34"/>
  <c r="O440" i="34"/>
  <c r="L440" i="34"/>
  <c r="O439" i="34"/>
  <c r="L439" i="34"/>
  <c r="I439" i="34"/>
  <c r="O438" i="34"/>
  <c r="L438" i="34"/>
  <c r="I438" i="34"/>
  <c r="O437" i="34"/>
  <c r="L437" i="34"/>
  <c r="I437" i="34"/>
  <c r="O436" i="34"/>
  <c r="L436" i="34"/>
  <c r="I436" i="34"/>
  <c r="O435" i="34"/>
  <c r="L435" i="34"/>
  <c r="I435" i="34"/>
  <c r="O433" i="34"/>
  <c r="L433" i="34"/>
  <c r="I433" i="34"/>
  <c r="O432" i="34"/>
  <c r="L432" i="34"/>
  <c r="I432" i="34"/>
  <c r="O431" i="34"/>
  <c r="L431" i="34"/>
  <c r="I431" i="34"/>
  <c r="O426" i="34"/>
  <c r="L426" i="34"/>
  <c r="I426" i="34"/>
  <c r="O424" i="34"/>
  <c r="L424" i="34"/>
  <c r="I424" i="34"/>
  <c r="O423" i="34"/>
  <c r="O422" i="34"/>
  <c r="O421" i="34"/>
  <c r="O419" i="34"/>
  <c r="O418" i="34"/>
  <c r="O417" i="34"/>
  <c r="I423" i="34"/>
  <c r="I422" i="34"/>
  <c r="I421" i="34"/>
  <c r="I419" i="34"/>
  <c r="I418" i="34"/>
  <c r="I417" i="34"/>
  <c r="O404" i="34"/>
  <c r="I404" i="34"/>
  <c r="O402" i="34"/>
  <c r="I402" i="34"/>
  <c r="O401" i="34"/>
  <c r="I401" i="34"/>
  <c r="O400" i="34"/>
  <c r="I400" i="34"/>
  <c r="O399" i="34"/>
  <c r="I399" i="34"/>
  <c r="O398" i="34"/>
  <c r="I398" i="34"/>
  <c r="O397" i="34"/>
  <c r="I397" i="34"/>
  <c r="O395" i="34"/>
  <c r="I395" i="34"/>
  <c r="O394" i="34"/>
  <c r="I394" i="34"/>
  <c r="O393" i="34"/>
  <c r="I393" i="34"/>
  <c r="O390" i="34"/>
  <c r="I390" i="34"/>
  <c r="O387" i="34"/>
  <c r="I387" i="34"/>
  <c r="O386" i="34"/>
  <c r="I386" i="34"/>
  <c r="O383" i="34"/>
  <c r="I383" i="34"/>
  <c r="O357" i="34"/>
  <c r="L357" i="34"/>
  <c r="I357" i="34"/>
  <c r="O355" i="34"/>
  <c r="L355" i="34"/>
  <c r="I355" i="34"/>
  <c r="O354" i="34"/>
  <c r="L354" i="34"/>
  <c r="I354" i="34"/>
  <c r="O353" i="34"/>
  <c r="L353" i="34"/>
  <c r="I353" i="34"/>
  <c r="O352" i="34"/>
  <c r="L352" i="34"/>
  <c r="I352" i="34"/>
  <c r="O350" i="34"/>
  <c r="L350" i="34"/>
  <c r="I350" i="34"/>
  <c r="O349" i="34"/>
  <c r="L349" i="34"/>
  <c r="I349" i="34"/>
  <c r="O348" i="34"/>
  <c r="L348" i="34"/>
  <c r="I348" i="34"/>
  <c r="O347" i="34"/>
  <c r="L347" i="34"/>
  <c r="I347" i="34"/>
  <c r="O346" i="34"/>
  <c r="L346" i="34"/>
  <c r="I346" i="34"/>
  <c r="O345" i="34"/>
  <c r="L345" i="34"/>
  <c r="I345" i="34"/>
  <c r="O343" i="34"/>
  <c r="L343" i="34"/>
  <c r="I343" i="34"/>
  <c r="O342" i="34"/>
  <c r="L342" i="34"/>
  <c r="I342" i="34"/>
  <c r="O341" i="34"/>
  <c r="L341" i="34"/>
  <c r="I341" i="34"/>
  <c r="O340" i="34"/>
  <c r="L340" i="34"/>
  <c r="I340" i="34"/>
  <c r="O339" i="34"/>
  <c r="L339" i="34"/>
  <c r="I339" i="34"/>
  <c r="O338" i="34"/>
  <c r="L338" i="34"/>
  <c r="I338" i="34"/>
  <c r="O336" i="34"/>
  <c r="L336" i="34"/>
  <c r="I336" i="34"/>
  <c r="O335" i="34"/>
  <c r="L335" i="34"/>
  <c r="I335" i="34"/>
  <c r="O323" i="34"/>
  <c r="L323" i="34"/>
  <c r="I323" i="34"/>
  <c r="O316" i="34"/>
  <c r="L316" i="34"/>
  <c r="I316" i="34"/>
  <c r="O322" i="34"/>
  <c r="L322" i="34"/>
  <c r="I322" i="34"/>
  <c r="O321" i="34"/>
  <c r="L321" i="34"/>
  <c r="I321" i="34"/>
  <c r="O320" i="34"/>
  <c r="L320" i="34"/>
  <c r="I320" i="34"/>
  <c r="O318" i="34"/>
  <c r="L318" i="34"/>
  <c r="I318" i="34"/>
  <c r="O317" i="34"/>
  <c r="L317" i="34"/>
  <c r="I317" i="34"/>
  <c r="O315" i="34"/>
  <c r="L315" i="34"/>
  <c r="I315" i="34"/>
  <c r="O314" i="34"/>
  <c r="L314" i="34"/>
  <c r="I314" i="34"/>
  <c r="O313" i="34"/>
  <c r="L313" i="34"/>
  <c r="I313" i="34"/>
  <c r="O311" i="34"/>
  <c r="L311" i="34"/>
  <c r="I311" i="34"/>
  <c r="O310" i="34"/>
  <c r="L310" i="34"/>
  <c r="I310" i="34"/>
  <c r="O309" i="34"/>
  <c r="L309" i="34"/>
  <c r="I309" i="34"/>
  <c r="O306" i="34"/>
  <c r="L306" i="34"/>
  <c r="I306" i="34"/>
  <c r="O304" i="34"/>
  <c r="L304" i="34"/>
  <c r="I304" i="34"/>
  <c r="O303" i="34"/>
  <c r="L303" i="34"/>
  <c r="I303" i="34"/>
  <c r="O302" i="34"/>
  <c r="L302" i="34"/>
  <c r="I302" i="34"/>
  <c r="O299" i="34"/>
  <c r="L299" i="34"/>
  <c r="I299" i="34"/>
  <c r="O295" i="34"/>
  <c r="L295" i="34"/>
  <c r="I295" i="34"/>
  <c r="O259" i="34"/>
  <c r="L259" i="34"/>
  <c r="I259" i="34"/>
  <c r="F259" i="34"/>
  <c r="O258" i="34"/>
  <c r="L258" i="34"/>
  <c r="I258" i="34"/>
  <c r="F258" i="34"/>
  <c r="O257" i="34"/>
  <c r="L257" i="34"/>
  <c r="I257" i="34"/>
  <c r="F257" i="34"/>
  <c r="O256" i="34"/>
  <c r="L256" i="34"/>
  <c r="I256" i="34"/>
  <c r="F256" i="34"/>
  <c r="O255" i="34"/>
  <c r="L255" i="34"/>
  <c r="I255" i="34"/>
  <c r="F255" i="34"/>
  <c r="O254" i="34"/>
  <c r="L254" i="34"/>
  <c r="I254" i="34"/>
  <c r="F254" i="34"/>
  <c r="I253" i="34"/>
  <c r="O234" i="34"/>
  <c r="L234" i="34"/>
  <c r="I234" i="34"/>
  <c r="F234" i="34"/>
  <c r="O227" i="34"/>
  <c r="L227" i="34"/>
  <c r="I227" i="34"/>
  <c r="O241" i="34"/>
  <c r="L241" i="34"/>
  <c r="I241" i="34"/>
  <c r="F241" i="34"/>
  <c r="O240" i="34"/>
  <c r="L240" i="34"/>
  <c r="I240" i="34"/>
  <c r="F240" i="34"/>
  <c r="O239" i="34"/>
  <c r="L239" i="34"/>
  <c r="I239" i="34"/>
  <c r="F239" i="34"/>
  <c r="O238" i="34"/>
  <c r="L238" i="34"/>
  <c r="I238" i="34"/>
  <c r="F238" i="34"/>
  <c r="O237" i="34"/>
  <c r="L237" i="34"/>
  <c r="I237" i="34"/>
  <c r="F237" i="34"/>
  <c r="O236" i="34"/>
  <c r="L236" i="34"/>
  <c r="I236" i="34"/>
  <c r="F236" i="34"/>
  <c r="I235" i="34"/>
  <c r="O233" i="34"/>
  <c r="L233" i="34"/>
  <c r="I233" i="34"/>
  <c r="F233" i="34"/>
  <c r="O232" i="34"/>
  <c r="L232" i="34"/>
  <c r="I232" i="34"/>
  <c r="F232" i="34"/>
  <c r="O231" i="34"/>
  <c r="L231" i="34"/>
  <c r="I231" i="34"/>
  <c r="F231" i="34"/>
  <c r="O230" i="34"/>
  <c r="L230" i="34"/>
  <c r="I230" i="34"/>
  <c r="F230" i="34"/>
  <c r="O229" i="34"/>
  <c r="L229" i="34"/>
  <c r="I229" i="34"/>
  <c r="F229" i="34"/>
  <c r="I228" i="34"/>
  <c r="O226" i="34"/>
  <c r="L226" i="34"/>
  <c r="I226" i="34"/>
  <c r="O225" i="34"/>
  <c r="L225" i="34"/>
  <c r="I225" i="34"/>
  <c r="O224" i="34"/>
  <c r="L224" i="34"/>
  <c r="I224" i="34"/>
  <c r="F224" i="34"/>
  <c r="O223" i="34"/>
  <c r="L223" i="34"/>
  <c r="I223" i="34"/>
  <c r="F223" i="34"/>
  <c r="O222" i="34"/>
  <c r="L222" i="34"/>
  <c r="I222" i="34"/>
  <c r="F222" i="34"/>
  <c r="I221" i="34"/>
  <c r="O220" i="34"/>
  <c r="L220" i="34"/>
  <c r="I220" i="34"/>
  <c r="F220" i="34"/>
  <c r="O219" i="34"/>
  <c r="L219" i="34"/>
  <c r="I219" i="34"/>
  <c r="F219" i="34"/>
  <c r="O215" i="34"/>
  <c r="L215" i="34"/>
  <c r="I215" i="34"/>
  <c r="F215" i="34"/>
  <c r="I214" i="34"/>
  <c r="O213" i="34"/>
  <c r="L213" i="34"/>
  <c r="I213" i="34"/>
  <c r="F213" i="34"/>
  <c r="O218" i="34"/>
  <c r="L218" i="34"/>
  <c r="I218" i="34"/>
  <c r="F218" i="34"/>
  <c r="O212" i="34"/>
  <c r="L212" i="34"/>
  <c r="I212" i="34"/>
  <c r="F212" i="34"/>
  <c r="O201" i="34"/>
  <c r="L201" i="34"/>
  <c r="I201" i="34"/>
  <c r="F201" i="34"/>
  <c r="I197" i="34"/>
  <c r="I152" i="34"/>
  <c r="O198" i="34"/>
  <c r="L198" i="34"/>
  <c r="I198" i="34"/>
  <c r="F198" i="34"/>
  <c r="O196" i="34"/>
  <c r="L196" i="34"/>
  <c r="I196" i="34"/>
  <c r="F196" i="34"/>
  <c r="O157" i="34"/>
  <c r="L157" i="34"/>
  <c r="I157" i="34"/>
  <c r="F157" i="34"/>
  <c r="O156" i="34"/>
  <c r="L156" i="34"/>
  <c r="I156" i="34"/>
  <c r="F156" i="34"/>
  <c r="O155" i="34"/>
  <c r="L155" i="34"/>
  <c r="I155" i="34"/>
  <c r="F155" i="34"/>
  <c r="O154" i="34"/>
  <c r="L154" i="34"/>
  <c r="I154" i="34"/>
  <c r="F154" i="34"/>
  <c r="O153" i="34"/>
  <c r="L153" i="34"/>
  <c r="I153" i="34"/>
  <c r="F153" i="34"/>
  <c r="O150" i="34"/>
  <c r="L150" i="34"/>
  <c r="I150" i="34"/>
  <c r="O149" i="34"/>
  <c r="L149" i="34"/>
  <c r="I149" i="34"/>
  <c r="O143" i="34"/>
  <c r="L143" i="34"/>
  <c r="I143" i="34"/>
  <c r="F143" i="34"/>
  <c r="O142" i="34"/>
  <c r="L142" i="34"/>
  <c r="I142" i="34"/>
  <c r="F142" i="34"/>
  <c r="O136" i="34"/>
  <c r="L136" i="34"/>
  <c r="I136" i="34"/>
  <c r="O135" i="34"/>
  <c r="L135" i="34"/>
  <c r="I135" i="34"/>
  <c r="O118" i="34"/>
  <c r="L118" i="34"/>
  <c r="I118" i="34"/>
  <c r="O117" i="34"/>
  <c r="L117" i="34"/>
  <c r="I117" i="34"/>
  <c r="F117" i="34"/>
  <c r="O111" i="34"/>
  <c r="L111" i="34"/>
  <c r="I111" i="34"/>
  <c r="F111" i="34"/>
  <c r="O110" i="34"/>
  <c r="L110" i="34"/>
  <c r="I110" i="34"/>
  <c r="F110" i="34"/>
  <c r="O104" i="34"/>
  <c r="L104" i="34"/>
  <c r="I104" i="34"/>
  <c r="F104" i="34"/>
  <c r="O103" i="34"/>
  <c r="L103" i="34"/>
  <c r="I103" i="34"/>
  <c r="F103" i="34"/>
  <c r="O97" i="34"/>
  <c r="L97" i="34"/>
  <c r="I97" i="34"/>
  <c r="F97" i="34"/>
  <c r="O96" i="34"/>
  <c r="L96" i="34"/>
  <c r="I96" i="34"/>
  <c r="F96" i="34"/>
  <c r="O73" i="34"/>
  <c r="L73" i="34"/>
  <c r="I73" i="34"/>
  <c r="O72" i="34"/>
  <c r="L72" i="34"/>
  <c r="I72" i="34"/>
  <c r="O90" i="34"/>
  <c r="L90" i="34"/>
  <c r="I90" i="34"/>
  <c r="F90" i="34"/>
  <c r="O89" i="34"/>
  <c r="L89" i="34"/>
  <c r="I89" i="34"/>
  <c r="F89" i="34"/>
  <c r="O66" i="34"/>
  <c r="L66" i="34"/>
  <c r="I66" i="34"/>
  <c r="F66" i="34"/>
  <c r="O65" i="34"/>
  <c r="L65" i="34"/>
  <c r="I65" i="34"/>
  <c r="F65" i="34"/>
  <c r="O59" i="34"/>
  <c r="L59" i="34"/>
  <c r="I59" i="34"/>
  <c r="F59" i="34"/>
  <c r="O58" i="34"/>
  <c r="L58" i="34"/>
  <c r="I58" i="34"/>
  <c r="F58" i="34"/>
  <c r="O34" i="34"/>
  <c r="L34" i="34"/>
  <c r="I34" i="34"/>
  <c r="F34" i="34"/>
  <c r="O33" i="34"/>
  <c r="L33" i="34"/>
  <c r="I33" i="34"/>
  <c r="F33" i="34"/>
  <c r="O27" i="34"/>
  <c r="L27" i="34"/>
  <c r="I27" i="34"/>
  <c r="F27" i="34"/>
  <c r="O26" i="34"/>
  <c r="L26" i="34"/>
  <c r="I26" i="34"/>
  <c r="F26" i="34"/>
  <c r="O20" i="34"/>
  <c r="L20" i="34"/>
  <c r="I20" i="34"/>
  <c r="F20" i="34"/>
  <c r="O19" i="34"/>
  <c r="L19" i="34"/>
  <c r="I19" i="34"/>
  <c r="F19" i="34"/>
  <c r="O60" i="34"/>
  <c r="L60" i="34"/>
  <c r="F60" i="34"/>
  <c r="O151" i="34"/>
  <c r="L151" i="34"/>
  <c r="I151" i="34"/>
  <c r="F151" i="34"/>
  <c r="O137" i="34"/>
  <c r="L137" i="34"/>
  <c r="I137" i="34"/>
  <c r="O130" i="34"/>
  <c r="L130" i="34"/>
  <c r="I130" i="34"/>
  <c r="I138" i="34"/>
  <c r="I139" i="34"/>
  <c r="I140" i="34"/>
  <c r="F130" i="34"/>
  <c r="O112" i="34"/>
  <c r="L112" i="34"/>
  <c r="I112" i="34"/>
  <c r="F112" i="34"/>
  <c r="O105" i="34"/>
  <c r="L105" i="34"/>
  <c r="I105" i="34"/>
  <c r="F105" i="34"/>
  <c r="O98" i="34"/>
  <c r="L98" i="34"/>
  <c r="I98" i="34"/>
  <c r="F98" i="34"/>
  <c r="O91" i="34"/>
  <c r="L91" i="34"/>
  <c r="I91" i="34"/>
  <c r="F91" i="34"/>
  <c r="O74" i="34"/>
  <c r="L74" i="34"/>
  <c r="I74" i="34"/>
  <c r="F74" i="34"/>
  <c r="O67" i="34"/>
  <c r="L67" i="34"/>
  <c r="I67" i="34"/>
  <c r="F67" i="34"/>
  <c r="O53" i="34"/>
  <c r="L53" i="34"/>
  <c r="I53" i="34"/>
  <c r="F53" i="34"/>
  <c r="O52" i="34"/>
  <c r="L52" i="34"/>
  <c r="I52" i="34"/>
  <c r="F52" i="34"/>
  <c r="O51" i="34"/>
  <c r="L51" i="34"/>
  <c r="I51" i="34"/>
  <c r="F51" i="34"/>
  <c r="O50" i="34"/>
  <c r="L50" i="34"/>
  <c r="I50" i="34"/>
  <c r="F50" i="34"/>
  <c r="O49" i="34"/>
  <c r="L49" i="34"/>
  <c r="I49" i="34"/>
  <c r="F49" i="34"/>
  <c r="O48" i="34"/>
  <c r="L48" i="34"/>
  <c r="I48" i="34"/>
  <c r="F48" i="34"/>
  <c r="U19" i="34"/>
  <c r="U9" i="34"/>
  <c r="U8" i="34"/>
  <c r="U7" i="34"/>
  <c r="O146" i="34"/>
  <c r="L146" i="34"/>
  <c r="I146" i="34"/>
  <c r="F146" i="34"/>
  <c r="I145" i="34"/>
  <c r="O139" i="34"/>
  <c r="L139" i="34"/>
  <c r="O132" i="34"/>
  <c r="L132" i="34"/>
  <c r="I132" i="34"/>
  <c r="F132" i="34"/>
  <c r="I131" i="34"/>
  <c r="O114" i="34"/>
  <c r="L114" i="34"/>
  <c r="I114" i="34"/>
  <c r="F114" i="34"/>
  <c r="I113" i="34"/>
  <c r="O107" i="34"/>
  <c r="L107" i="34"/>
  <c r="I107" i="34"/>
  <c r="F107" i="34"/>
  <c r="I106" i="34"/>
  <c r="O100" i="34"/>
  <c r="L100" i="34"/>
  <c r="I100" i="34"/>
  <c r="F100" i="34"/>
  <c r="I99" i="34"/>
  <c r="O93" i="34"/>
  <c r="L93" i="34"/>
  <c r="I93" i="34"/>
  <c r="F93" i="34"/>
  <c r="I92" i="34"/>
  <c r="O76" i="34"/>
  <c r="L76" i="34"/>
  <c r="I76" i="34"/>
  <c r="F76" i="34"/>
  <c r="I75" i="34"/>
  <c r="O69" i="34"/>
  <c r="L69" i="34"/>
  <c r="I69" i="34"/>
  <c r="F69" i="34"/>
  <c r="I68" i="34"/>
  <c r="O62" i="34"/>
  <c r="L62" i="34"/>
  <c r="I62" i="34"/>
  <c r="F62" i="34"/>
  <c r="I61" i="34"/>
  <c r="O55" i="34"/>
  <c r="L55" i="34"/>
  <c r="I55" i="34"/>
  <c r="F55" i="34"/>
  <c r="I54" i="34"/>
  <c r="I29" i="34"/>
  <c r="I22" i="34"/>
  <c r="O16" i="34"/>
  <c r="L16" i="34"/>
  <c r="I16" i="34"/>
  <c r="F16" i="34"/>
  <c r="I15" i="34"/>
  <c r="O9" i="34"/>
  <c r="L9" i="34"/>
  <c r="I9" i="34"/>
  <c r="F9" i="34"/>
  <c r="I8" i="34"/>
  <c r="I516" i="34"/>
  <c r="H490" i="34"/>
  <c r="I531" i="34" s="1"/>
  <c r="N489" i="34"/>
  <c r="M530" i="34" s="1"/>
  <c r="K489" i="34"/>
  <c r="K530" i="34" s="1"/>
  <c r="H489" i="34"/>
  <c r="I530" i="34" s="1"/>
  <c r="E489" i="34"/>
  <c r="G530" i="34" s="1"/>
  <c r="O487" i="34"/>
  <c r="L487" i="34"/>
  <c r="F487" i="34"/>
  <c r="O486" i="34"/>
  <c r="L486" i="34"/>
  <c r="F486" i="34"/>
  <c r="O485" i="34"/>
  <c r="L485" i="34"/>
  <c r="F485" i="34"/>
  <c r="O484" i="34"/>
  <c r="L484" i="34"/>
  <c r="F484" i="34"/>
  <c r="O482" i="34"/>
  <c r="L482" i="34"/>
  <c r="F482" i="34"/>
  <c r="O470" i="34"/>
  <c r="L470" i="34"/>
  <c r="O463" i="34"/>
  <c r="L463" i="34"/>
  <c r="O461" i="34"/>
  <c r="L461" i="34"/>
  <c r="E449" i="34"/>
  <c r="G528" i="34" s="1"/>
  <c r="N448" i="34"/>
  <c r="M527" i="34" s="1"/>
  <c r="K448" i="34"/>
  <c r="K527" i="34" s="1"/>
  <c r="H448" i="34"/>
  <c r="I527" i="34" s="1"/>
  <c r="E448" i="34"/>
  <c r="G527" i="34" s="1"/>
  <c r="O444" i="34"/>
  <c r="L444" i="34"/>
  <c r="O443" i="34"/>
  <c r="L443" i="34"/>
  <c r="O430" i="34"/>
  <c r="L430" i="34"/>
  <c r="I430" i="34"/>
  <c r="O429" i="34"/>
  <c r="L429" i="34"/>
  <c r="I429" i="34"/>
  <c r="O427" i="34"/>
  <c r="L427" i="34"/>
  <c r="I427" i="34"/>
  <c r="O425" i="34"/>
  <c r="L425" i="34"/>
  <c r="I425" i="34"/>
  <c r="E408" i="34"/>
  <c r="G525" i="34" s="1"/>
  <c r="N407" i="34"/>
  <c r="M524" i="34" s="1"/>
  <c r="K407" i="34"/>
  <c r="K524" i="34" s="1"/>
  <c r="H407" i="34"/>
  <c r="I524" i="34" s="1"/>
  <c r="E407" i="34"/>
  <c r="G524" i="34" s="1"/>
  <c r="O406" i="34"/>
  <c r="I406" i="34"/>
  <c r="O405" i="34"/>
  <c r="I405" i="34"/>
  <c r="O392" i="34"/>
  <c r="I392" i="34"/>
  <c r="O391" i="34"/>
  <c r="I391" i="34"/>
  <c r="O388" i="34"/>
  <c r="I388" i="34"/>
  <c r="O385" i="34"/>
  <c r="I385" i="34"/>
  <c r="O384" i="34"/>
  <c r="I384" i="34"/>
  <c r="O381" i="34"/>
  <c r="L381" i="34"/>
  <c r="I381" i="34"/>
  <c r="L380" i="34"/>
  <c r="I380" i="34"/>
  <c r="O379" i="34"/>
  <c r="L379" i="34"/>
  <c r="I379" i="34"/>
  <c r="O378" i="34"/>
  <c r="L378" i="34"/>
  <c r="I378" i="34"/>
  <c r="O377" i="34"/>
  <c r="L377" i="34"/>
  <c r="I377" i="34"/>
  <c r="E367" i="34"/>
  <c r="G522" i="34" s="1"/>
  <c r="N366" i="34"/>
  <c r="M521" i="34" s="1"/>
  <c r="K366" i="34"/>
  <c r="K521" i="34" s="1"/>
  <c r="H366" i="34"/>
  <c r="I521" i="34" s="1"/>
  <c r="E366" i="34"/>
  <c r="G521" i="34" s="1"/>
  <c r="O364" i="34"/>
  <c r="L364" i="34"/>
  <c r="I364" i="34"/>
  <c r="O363" i="34"/>
  <c r="L363" i="34"/>
  <c r="I363" i="34"/>
  <c r="O362" i="34"/>
  <c r="L362" i="34"/>
  <c r="I362" i="34"/>
  <c r="O361" i="34"/>
  <c r="L361" i="34"/>
  <c r="I361" i="34"/>
  <c r="O360" i="34"/>
  <c r="L360" i="34"/>
  <c r="I360" i="34"/>
  <c r="O359" i="34"/>
  <c r="L359" i="34"/>
  <c r="I359" i="34"/>
  <c r="L356" i="34"/>
  <c r="I356" i="34"/>
  <c r="E326" i="34"/>
  <c r="G519" i="34" s="1"/>
  <c r="N325" i="34"/>
  <c r="M518" i="34" s="1"/>
  <c r="K325" i="34"/>
  <c r="K518" i="34" s="1"/>
  <c r="H325" i="34"/>
  <c r="I518" i="34" s="1"/>
  <c r="E325" i="34"/>
  <c r="G518" i="34" s="1"/>
  <c r="O308" i="34"/>
  <c r="L308" i="34"/>
  <c r="I308" i="34"/>
  <c r="O307" i="34"/>
  <c r="L307" i="34"/>
  <c r="I307" i="34"/>
  <c r="O301" i="34"/>
  <c r="L301" i="34"/>
  <c r="I301" i="34"/>
  <c r="O300" i="34"/>
  <c r="L300" i="34"/>
  <c r="I300" i="34"/>
  <c r="O297" i="34"/>
  <c r="L297" i="34"/>
  <c r="I297" i="34"/>
  <c r="O296" i="34"/>
  <c r="L296" i="34"/>
  <c r="I296" i="34"/>
  <c r="O294" i="34"/>
  <c r="L294" i="34"/>
  <c r="N284" i="34"/>
  <c r="M515" i="34" s="1"/>
  <c r="K284" i="34"/>
  <c r="K515" i="34" s="1"/>
  <c r="H284" i="34"/>
  <c r="I515" i="34" s="1"/>
  <c r="E284" i="34"/>
  <c r="G515" i="34" s="1"/>
  <c r="O283" i="34"/>
  <c r="L283" i="34"/>
  <c r="L279" i="34"/>
  <c r="O278" i="34"/>
  <c r="L278" i="34"/>
  <c r="O277" i="34"/>
  <c r="L277" i="34"/>
  <c r="O276" i="34"/>
  <c r="L276" i="34"/>
  <c r="L274" i="34"/>
  <c r="L272" i="34"/>
  <c r="O271" i="34"/>
  <c r="L271" i="34"/>
  <c r="O270" i="34"/>
  <c r="L270" i="34"/>
  <c r="O269" i="34"/>
  <c r="L269" i="34"/>
  <c r="O266" i="34"/>
  <c r="L266" i="34"/>
  <c r="O265" i="34"/>
  <c r="L265" i="34"/>
  <c r="O264" i="34"/>
  <c r="L264" i="34"/>
  <c r="O263" i="34"/>
  <c r="L263" i="34"/>
  <c r="O262" i="34"/>
  <c r="L262" i="34"/>
  <c r="N243" i="34"/>
  <c r="M512" i="34" s="1"/>
  <c r="K243" i="34"/>
  <c r="K512" i="34" s="1"/>
  <c r="H243" i="34"/>
  <c r="I512" i="34" s="1"/>
  <c r="E243" i="34"/>
  <c r="G512" i="34" s="1"/>
  <c r="O217" i="34"/>
  <c r="L217" i="34"/>
  <c r="I217" i="34"/>
  <c r="F217" i="34"/>
  <c r="O216" i="34"/>
  <c r="L216" i="34"/>
  <c r="I216" i="34"/>
  <c r="F216" i="34"/>
  <c r="N202" i="34"/>
  <c r="M509" i="34" s="1"/>
  <c r="K202" i="34"/>
  <c r="K509" i="34" s="1"/>
  <c r="H202" i="34"/>
  <c r="I509" i="34" s="1"/>
  <c r="E202" i="34"/>
  <c r="G509" i="34" s="1"/>
  <c r="O200" i="34"/>
  <c r="L200" i="34"/>
  <c r="I200" i="34"/>
  <c r="F200" i="34"/>
  <c r="O199" i="34"/>
  <c r="L199" i="34"/>
  <c r="I199" i="34"/>
  <c r="F199" i="34"/>
  <c r="O195" i="34"/>
  <c r="L195" i="34"/>
  <c r="I195" i="34"/>
  <c r="F195" i="34"/>
  <c r="O194" i="34"/>
  <c r="L194" i="34"/>
  <c r="I194" i="34"/>
  <c r="F194" i="34"/>
  <c r="O193" i="34"/>
  <c r="L193" i="34"/>
  <c r="I193" i="34"/>
  <c r="F193" i="34"/>
  <c r="O192" i="34"/>
  <c r="L192" i="34"/>
  <c r="I192" i="34"/>
  <c r="F192" i="34"/>
  <c r="O191" i="34"/>
  <c r="L191" i="34"/>
  <c r="I191" i="34"/>
  <c r="F191" i="34"/>
  <c r="O190" i="34"/>
  <c r="L190" i="34"/>
  <c r="I190" i="34"/>
  <c r="F190" i="34"/>
  <c r="O189" i="34"/>
  <c r="L189" i="34"/>
  <c r="I189" i="34"/>
  <c r="F189" i="34"/>
  <c r="O188" i="34"/>
  <c r="L188" i="34"/>
  <c r="I188" i="34"/>
  <c r="F188" i="34"/>
  <c r="O187" i="34"/>
  <c r="L187" i="34"/>
  <c r="I187" i="34"/>
  <c r="F187" i="34"/>
  <c r="O186" i="34"/>
  <c r="L186" i="34"/>
  <c r="I186" i="34"/>
  <c r="F186" i="34"/>
  <c r="O185" i="34"/>
  <c r="L185" i="34"/>
  <c r="I185" i="34"/>
  <c r="F185" i="34"/>
  <c r="O184" i="34"/>
  <c r="L184" i="34"/>
  <c r="I184" i="34"/>
  <c r="F184" i="34"/>
  <c r="O183" i="34"/>
  <c r="L183" i="34"/>
  <c r="I183" i="34"/>
  <c r="F183" i="34"/>
  <c r="O182" i="34"/>
  <c r="L182" i="34"/>
  <c r="I182" i="34"/>
  <c r="F182" i="34"/>
  <c r="O181" i="34"/>
  <c r="L181" i="34"/>
  <c r="I181" i="34"/>
  <c r="F181" i="34"/>
  <c r="O180" i="34"/>
  <c r="L180" i="34"/>
  <c r="I180" i="34"/>
  <c r="F180" i="34"/>
  <c r="O179" i="34"/>
  <c r="L179" i="34"/>
  <c r="I179" i="34"/>
  <c r="F179" i="34"/>
  <c r="O178" i="34"/>
  <c r="L178" i="34"/>
  <c r="I178" i="34"/>
  <c r="F178" i="34"/>
  <c r="O177" i="34"/>
  <c r="L177" i="34"/>
  <c r="I177" i="34"/>
  <c r="F177" i="34"/>
  <c r="O176" i="34"/>
  <c r="L176" i="34"/>
  <c r="I176" i="34"/>
  <c r="F176" i="34"/>
  <c r="O175" i="34"/>
  <c r="L175" i="34"/>
  <c r="I175" i="34"/>
  <c r="F175" i="34"/>
  <c r="O174" i="34"/>
  <c r="L174" i="34"/>
  <c r="I174" i="34"/>
  <c r="F174" i="34"/>
  <c r="O173" i="34"/>
  <c r="L173" i="34"/>
  <c r="I173" i="34"/>
  <c r="F173" i="34"/>
  <c r="O172" i="34"/>
  <c r="L172" i="34"/>
  <c r="I172" i="34"/>
  <c r="F172" i="34"/>
  <c r="O171" i="34"/>
  <c r="L171" i="34"/>
  <c r="I171" i="34"/>
  <c r="F171" i="34"/>
  <c r="N161" i="34"/>
  <c r="M506" i="34" s="1"/>
  <c r="K161" i="34"/>
  <c r="K506" i="34" s="1"/>
  <c r="H161" i="34"/>
  <c r="I506" i="34" s="1"/>
  <c r="E161" i="34"/>
  <c r="G506" i="34" s="1"/>
  <c r="O160" i="34"/>
  <c r="L160" i="34"/>
  <c r="O159" i="34"/>
  <c r="L159" i="34"/>
  <c r="I159" i="34"/>
  <c r="O158" i="34"/>
  <c r="L158" i="34"/>
  <c r="I158" i="34"/>
  <c r="O148" i="34"/>
  <c r="L148" i="34"/>
  <c r="I148" i="34"/>
  <c r="O147" i="34"/>
  <c r="L147" i="34"/>
  <c r="I147" i="34"/>
  <c r="F147" i="34"/>
  <c r="O144" i="34"/>
  <c r="L144" i="34"/>
  <c r="I144" i="34"/>
  <c r="F144" i="34"/>
  <c r="O141" i="34"/>
  <c r="L141" i="34"/>
  <c r="I141" i="34"/>
  <c r="F141" i="34"/>
  <c r="O140" i="34"/>
  <c r="L140" i="34"/>
  <c r="O134" i="34"/>
  <c r="L134" i="34"/>
  <c r="I134" i="34"/>
  <c r="O133" i="34"/>
  <c r="L133" i="34"/>
  <c r="I133" i="34"/>
  <c r="F133" i="34"/>
  <c r="N120" i="34"/>
  <c r="M503" i="34" s="1"/>
  <c r="K120" i="34"/>
  <c r="K503" i="34" s="1"/>
  <c r="H120" i="34"/>
  <c r="I503" i="34" s="1"/>
  <c r="E120" i="34"/>
  <c r="G503" i="34" s="1"/>
  <c r="O116" i="34"/>
  <c r="L116" i="34"/>
  <c r="I116" i="34"/>
  <c r="F116" i="34"/>
  <c r="O115" i="34"/>
  <c r="L115" i="34"/>
  <c r="I115" i="34"/>
  <c r="F115" i="34"/>
  <c r="O109" i="34"/>
  <c r="L109" i="34"/>
  <c r="I109" i="34"/>
  <c r="F109" i="34"/>
  <c r="O108" i="34"/>
  <c r="L108" i="34"/>
  <c r="I108" i="34"/>
  <c r="F108" i="34"/>
  <c r="O102" i="34"/>
  <c r="L102" i="34"/>
  <c r="I102" i="34"/>
  <c r="F102" i="34"/>
  <c r="O101" i="34"/>
  <c r="L101" i="34"/>
  <c r="I101" i="34"/>
  <c r="F101" i="34"/>
  <c r="O95" i="34"/>
  <c r="L95" i="34"/>
  <c r="I95" i="34"/>
  <c r="F95" i="34"/>
  <c r="O94" i="34"/>
  <c r="L94" i="34"/>
  <c r="I94" i="34"/>
  <c r="F94" i="34"/>
  <c r="N79" i="34"/>
  <c r="M500" i="34" s="1"/>
  <c r="K79" i="34"/>
  <c r="H79" i="34"/>
  <c r="I500" i="34" s="1"/>
  <c r="O78" i="34"/>
  <c r="L78" i="34"/>
  <c r="F78" i="34"/>
  <c r="O77" i="34"/>
  <c r="L77" i="34"/>
  <c r="I77" i="34"/>
  <c r="F77" i="34"/>
  <c r="O71" i="34"/>
  <c r="L71" i="34"/>
  <c r="F71" i="34"/>
  <c r="O70" i="34"/>
  <c r="L70" i="34"/>
  <c r="I70" i="34"/>
  <c r="F70" i="34"/>
  <c r="O64" i="34"/>
  <c r="L64" i="34"/>
  <c r="F64" i="34"/>
  <c r="O63" i="34"/>
  <c r="L63" i="34"/>
  <c r="I63" i="34"/>
  <c r="F63" i="34"/>
  <c r="O57" i="34"/>
  <c r="L57" i="34"/>
  <c r="F57" i="34"/>
  <c r="O56" i="34"/>
  <c r="L56" i="34"/>
  <c r="I56" i="34"/>
  <c r="F56" i="34"/>
  <c r="B45" i="34"/>
  <c r="E45" i="34" s="1"/>
  <c r="N38" i="34"/>
  <c r="M497" i="34" s="1"/>
  <c r="K38" i="34"/>
  <c r="K497" i="34" s="1"/>
  <c r="H38" i="34"/>
  <c r="I497" i="34" s="1"/>
  <c r="E38" i="34"/>
  <c r="G497" i="34" s="1"/>
  <c r="O36" i="34"/>
  <c r="L36" i="34"/>
  <c r="I36" i="34"/>
  <c r="F36" i="34"/>
  <c r="O35" i="34"/>
  <c r="L35" i="34"/>
  <c r="I35" i="34"/>
  <c r="F35" i="34"/>
  <c r="O32" i="34"/>
  <c r="L32" i="34"/>
  <c r="I32" i="34"/>
  <c r="F32" i="34"/>
  <c r="O31" i="34"/>
  <c r="L31" i="34"/>
  <c r="I31" i="34"/>
  <c r="F31" i="34"/>
  <c r="O25" i="34"/>
  <c r="L25" i="34"/>
  <c r="I25" i="34"/>
  <c r="F25" i="34"/>
  <c r="O24" i="34"/>
  <c r="L24" i="34"/>
  <c r="I24" i="34"/>
  <c r="F24" i="34"/>
  <c r="U25" i="34"/>
  <c r="U24" i="34"/>
  <c r="U23" i="34"/>
  <c r="U22" i="34"/>
  <c r="O18" i="34"/>
  <c r="L18" i="34"/>
  <c r="I18" i="34"/>
  <c r="F18" i="34"/>
  <c r="U21" i="34"/>
  <c r="O17" i="34"/>
  <c r="L17" i="34"/>
  <c r="I17" i="34"/>
  <c r="F17" i="34"/>
  <c r="U20" i="34"/>
  <c r="U18" i="34"/>
  <c r="U17" i="34"/>
  <c r="U16" i="34"/>
  <c r="O13" i="34"/>
  <c r="O7" i="34"/>
  <c r="L13" i="34"/>
  <c r="I13" i="34"/>
  <c r="U15" i="34"/>
  <c r="O12" i="34"/>
  <c r="L12" i="34"/>
  <c r="I12" i="34"/>
  <c r="F12" i="34"/>
  <c r="U14" i="34"/>
  <c r="O11" i="34"/>
  <c r="L11" i="34"/>
  <c r="I11" i="34"/>
  <c r="F11" i="34"/>
  <c r="U13" i="34"/>
  <c r="O10" i="34"/>
  <c r="L10" i="34"/>
  <c r="I10" i="34"/>
  <c r="F10" i="34"/>
  <c r="U12" i="34"/>
  <c r="U11" i="34"/>
  <c r="U10" i="34"/>
  <c r="L7" i="34"/>
  <c r="I7" i="34"/>
  <c r="B7" i="34"/>
  <c r="U6" i="34"/>
  <c r="E4" i="34"/>
  <c r="O390" i="33"/>
  <c r="I390" i="33"/>
  <c r="O356" i="33"/>
  <c r="L356" i="33"/>
  <c r="I356" i="33"/>
  <c r="O355" i="33"/>
  <c r="L355" i="33"/>
  <c r="I355" i="33"/>
  <c r="O354" i="33"/>
  <c r="L354" i="33"/>
  <c r="I354" i="33"/>
  <c r="O352" i="33"/>
  <c r="L352" i="33"/>
  <c r="I352" i="33"/>
  <c r="O351" i="33"/>
  <c r="L351" i="33"/>
  <c r="I351" i="33"/>
  <c r="O350" i="33"/>
  <c r="L350" i="33"/>
  <c r="I350" i="33"/>
  <c r="O349" i="33"/>
  <c r="L349" i="33"/>
  <c r="I349" i="33"/>
  <c r="O348" i="33"/>
  <c r="L348" i="33"/>
  <c r="I348" i="33"/>
  <c r="O347" i="33"/>
  <c r="L347" i="33"/>
  <c r="I347" i="33"/>
  <c r="O345" i="33"/>
  <c r="L345" i="33"/>
  <c r="I345" i="33"/>
  <c r="O344" i="33"/>
  <c r="L344" i="33"/>
  <c r="I344" i="33"/>
  <c r="O343" i="33"/>
  <c r="L343" i="33"/>
  <c r="I343" i="33"/>
  <c r="O342" i="33"/>
  <c r="L342" i="33"/>
  <c r="I342" i="33"/>
  <c r="O336" i="33"/>
  <c r="L336" i="33"/>
  <c r="I336" i="33"/>
  <c r="O337" i="33"/>
  <c r="L337" i="33"/>
  <c r="I337" i="33"/>
  <c r="O335" i="33"/>
  <c r="L335" i="33"/>
  <c r="I335" i="33"/>
  <c r="O338" i="33"/>
  <c r="L338" i="33"/>
  <c r="I338" i="33"/>
  <c r="K120" i="33"/>
  <c r="K503" i="33" s="1"/>
  <c r="O10" i="33"/>
  <c r="L10" i="33"/>
  <c r="I10" i="33"/>
  <c r="F10" i="33"/>
  <c r="O241" i="33"/>
  <c r="L241" i="33"/>
  <c r="I241" i="33"/>
  <c r="F241" i="33"/>
  <c r="O240" i="33"/>
  <c r="L240" i="33"/>
  <c r="I240" i="33"/>
  <c r="F240" i="33"/>
  <c r="O239" i="33"/>
  <c r="L239" i="33"/>
  <c r="I239" i="33"/>
  <c r="F239" i="33"/>
  <c r="O238" i="33"/>
  <c r="L238" i="33"/>
  <c r="I238" i="33"/>
  <c r="F238" i="33"/>
  <c r="I237" i="33"/>
  <c r="O236" i="33"/>
  <c r="L236" i="33"/>
  <c r="I236" i="33"/>
  <c r="F236" i="33"/>
  <c r="O235" i="33"/>
  <c r="L235" i="33"/>
  <c r="I235" i="33"/>
  <c r="F235" i="33"/>
  <c r="O234" i="33"/>
  <c r="L234" i="33"/>
  <c r="I234" i="33"/>
  <c r="F234" i="33"/>
  <c r="O233" i="33"/>
  <c r="L233" i="33"/>
  <c r="I233" i="33"/>
  <c r="F233" i="33"/>
  <c r="O232" i="33"/>
  <c r="L232" i="33"/>
  <c r="I232" i="33"/>
  <c r="F232" i="33"/>
  <c r="O231" i="33"/>
  <c r="L231" i="33"/>
  <c r="I231" i="33"/>
  <c r="F231" i="33"/>
  <c r="I230" i="33"/>
  <c r="O229" i="33"/>
  <c r="L229" i="33"/>
  <c r="I229" i="33"/>
  <c r="F229" i="33"/>
  <c r="O228" i="33"/>
  <c r="L228" i="33"/>
  <c r="I228" i="33"/>
  <c r="F228" i="33"/>
  <c r="O227" i="33"/>
  <c r="L227" i="33"/>
  <c r="I227" i="33"/>
  <c r="F227" i="33"/>
  <c r="O226" i="33"/>
  <c r="L226" i="33"/>
  <c r="I226" i="33"/>
  <c r="F226" i="33"/>
  <c r="O225" i="33"/>
  <c r="L225" i="33"/>
  <c r="I225" i="33"/>
  <c r="F225" i="33"/>
  <c r="O224" i="33"/>
  <c r="L224" i="33"/>
  <c r="I224" i="33"/>
  <c r="F224" i="33"/>
  <c r="I223" i="33"/>
  <c r="O222" i="33"/>
  <c r="L222" i="33"/>
  <c r="I222" i="33"/>
  <c r="F222" i="33"/>
  <c r="O221" i="33"/>
  <c r="L221" i="33"/>
  <c r="I221" i="33"/>
  <c r="F221" i="33"/>
  <c r="O220" i="33"/>
  <c r="L220" i="33"/>
  <c r="I220" i="33"/>
  <c r="F220" i="33"/>
  <c r="O219" i="33"/>
  <c r="L219" i="33"/>
  <c r="I219" i="33"/>
  <c r="F219" i="33"/>
  <c r="O218" i="33"/>
  <c r="L218" i="33"/>
  <c r="I218" i="33"/>
  <c r="F218" i="33"/>
  <c r="O217" i="33"/>
  <c r="L217" i="33"/>
  <c r="I217" i="33"/>
  <c r="F217" i="33"/>
  <c r="I216" i="33"/>
  <c r="O215" i="33"/>
  <c r="L215" i="33"/>
  <c r="I215" i="33"/>
  <c r="F215" i="33"/>
  <c r="O214" i="33"/>
  <c r="L214" i="33"/>
  <c r="I214" i="33"/>
  <c r="F214" i="33"/>
  <c r="O213" i="33"/>
  <c r="L213" i="33"/>
  <c r="I213" i="33"/>
  <c r="F213" i="33"/>
  <c r="E243" i="33"/>
  <c r="G512" i="33" s="1"/>
  <c r="N243" i="33"/>
  <c r="M512" i="33" s="1"/>
  <c r="K243" i="33"/>
  <c r="K512" i="33" s="1"/>
  <c r="H243" i="33"/>
  <c r="I512" i="33" s="1"/>
  <c r="F15" i="33"/>
  <c r="L459" i="33"/>
  <c r="O459" i="33"/>
  <c r="L460" i="33"/>
  <c r="O460" i="33"/>
  <c r="L461" i="33"/>
  <c r="O461" i="33"/>
  <c r="L462" i="33"/>
  <c r="O462" i="33"/>
  <c r="L464" i="33"/>
  <c r="O464" i="33"/>
  <c r="L465" i="33"/>
  <c r="O465" i="33"/>
  <c r="L466" i="33"/>
  <c r="O466" i="33"/>
  <c r="L467" i="33"/>
  <c r="O467" i="33"/>
  <c r="L468" i="33"/>
  <c r="O468" i="33"/>
  <c r="L469" i="33"/>
  <c r="O469" i="33"/>
  <c r="L471" i="33"/>
  <c r="O471" i="33"/>
  <c r="L472" i="33"/>
  <c r="O472" i="33"/>
  <c r="L473" i="33"/>
  <c r="O473" i="33"/>
  <c r="L474" i="33"/>
  <c r="O474" i="33"/>
  <c r="L475" i="33"/>
  <c r="O475" i="33"/>
  <c r="L476" i="33"/>
  <c r="O476" i="33"/>
  <c r="L478" i="33"/>
  <c r="O478" i="33"/>
  <c r="L479" i="33"/>
  <c r="O479" i="33"/>
  <c r="L480" i="33"/>
  <c r="O480" i="33"/>
  <c r="L481" i="33"/>
  <c r="O481" i="33"/>
  <c r="L482" i="33"/>
  <c r="O482" i="33"/>
  <c r="F483" i="33"/>
  <c r="L483" i="33"/>
  <c r="O483" i="33"/>
  <c r="F485" i="33"/>
  <c r="L485" i="33"/>
  <c r="O485" i="33"/>
  <c r="F486" i="33"/>
  <c r="L486" i="33"/>
  <c r="O486" i="33"/>
  <c r="F487" i="33"/>
  <c r="L487" i="33"/>
  <c r="O487" i="33"/>
  <c r="F488" i="33"/>
  <c r="L488" i="33"/>
  <c r="O488" i="33"/>
  <c r="I418" i="33"/>
  <c r="O418" i="33"/>
  <c r="I419" i="33"/>
  <c r="O419" i="33"/>
  <c r="I420" i="33"/>
  <c r="O420" i="33"/>
  <c r="I421" i="33"/>
  <c r="O421" i="33"/>
  <c r="I423" i="33"/>
  <c r="O423" i="33"/>
  <c r="I424" i="33"/>
  <c r="O424" i="33"/>
  <c r="I425" i="33"/>
  <c r="O425" i="33"/>
  <c r="I426" i="33"/>
  <c r="L426" i="33"/>
  <c r="O426" i="33"/>
  <c r="I427" i="33"/>
  <c r="L427" i="33"/>
  <c r="O427" i="33"/>
  <c r="I428" i="33"/>
  <c r="L428" i="33"/>
  <c r="O428" i="33"/>
  <c r="I430" i="33"/>
  <c r="L430" i="33"/>
  <c r="O430" i="33"/>
  <c r="I431" i="33"/>
  <c r="L431" i="33"/>
  <c r="O431" i="33"/>
  <c r="I432" i="33"/>
  <c r="L432" i="33"/>
  <c r="O432" i="33"/>
  <c r="I433" i="33"/>
  <c r="L433" i="33"/>
  <c r="O433" i="33"/>
  <c r="I434" i="33"/>
  <c r="L434" i="33"/>
  <c r="O434" i="33"/>
  <c r="I435" i="33"/>
  <c r="L435" i="33"/>
  <c r="O435" i="33"/>
  <c r="I437" i="33"/>
  <c r="L437" i="33"/>
  <c r="O437" i="33"/>
  <c r="I438" i="33"/>
  <c r="L438" i="33"/>
  <c r="O438" i="33"/>
  <c r="I439" i="33"/>
  <c r="L439" i="33"/>
  <c r="O439" i="33"/>
  <c r="I440" i="33"/>
  <c r="L440" i="33"/>
  <c r="O440" i="33"/>
  <c r="I441" i="33"/>
  <c r="L441" i="33"/>
  <c r="O441" i="33"/>
  <c r="L442" i="33"/>
  <c r="O442" i="33"/>
  <c r="L444" i="33"/>
  <c r="O444" i="33"/>
  <c r="I378" i="33"/>
  <c r="L378" i="33"/>
  <c r="O378" i="33"/>
  <c r="I379" i="33"/>
  <c r="L379" i="33"/>
  <c r="O379" i="33"/>
  <c r="I380" i="33"/>
  <c r="L380" i="33"/>
  <c r="O380" i="33"/>
  <c r="I381" i="33"/>
  <c r="L381" i="33"/>
  <c r="O381" i="33"/>
  <c r="I382" i="33"/>
  <c r="L382" i="33"/>
  <c r="O382" i="33"/>
  <c r="I383" i="33"/>
  <c r="L383" i="33"/>
  <c r="O383" i="33"/>
  <c r="I385" i="33"/>
  <c r="O385" i="33"/>
  <c r="I386" i="33"/>
  <c r="O386" i="33"/>
  <c r="I387" i="33"/>
  <c r="O387" i="33"/>
  <c r="I388" i="33"/>
  <c r="O388" i="33"/>
  <c r="I389" i="33"/>
  <c r="O389" i="33"/>
  <c r="I392" i="33"/>
  <c r="O392" i="33"/>
  <c r="I393" i="33"/>
  <c r="O393" i="33"/>
  <c r="I394" i="33"/>
  <c r="O394" i="33"/>
  <c r="I395" i="33"/>
  <c r="O395" i="33"/>
  <c r="I396" i="33"/>
  <c r="O396" i="33"/>
  <c r="I397" i="33"/>
  <c r="O397" i="33"/>
  <c r="I399" i="33"/>
  <c r="O399" i="33"/>
  <c r="I400" i="33"/>
  <c r="O400" i="33"/>
  <c r="I401" i="33"/>
  <c r="O401" i="33"/>
  <c r="I402" i="33"/>
  <c r="O402" i="33"/>
  <c r="I403" i="33"/>
  <c r="O403" i="33"/>
  <c r="I404" i="33"/>
  <c r="O404" i="33"/>
  <c r="I406" i="33"/>
  <c r="O406" i="33"/>
  <c r="L295" i="33"/>
  <c r="O295" i="33"/>
  <c r="L296" i="33"/>
  <c r="O296" i="33"/>
  <c r="L297" i="33"/>
  <c r="O297" i="33"/>
  <c r="L298" i="33"/>
  <c r="O298" i="33"/>
  <c r="L299" i="33"/>
  <c r="O299" i="33"/>
  <c r="L301" i="33"/>
  <c r="O301" i="33"/>
  <c r="L302" i="33"/>
  <c r="O302" i="33"/>
  <c r="L303" i="33"/>
  <c r="O303" i="33"/>
  <c r="I304" i="33"/>
  <c r="L304" i="33"/>
  <c r="O304" i="33"/>
  <c r="I305" i="33"/>
  <c r="L305" i="33"/>
  <c r="O305" i="33"/>
  <c r="I306" i="33"/>
  <c r="L306" i="33"/>
  <c r="O306" i="33"/>
  <c r="I308" i="33"/>
  <c r="L308" i="33"/>
  <c r="O308" i="33"/>
  <c r="I309" i="33"/>
  <c r="L309" i="33"/>
  <c r="O309" i="33"/>
  <c r="I310" i="33"/>
  <c r="L310" i="33"/>
  <c r="O310" i="33"/>
  <c r="I311" i="33"/>
  <c r="L311" i="33"/>
  <c r="O311" i="33"/>
  <c r="I312" i="33"/>
  <c r="L312" i="33"/>
  <c r="O312" i="33"/>
  <c r="I313" i="33"/>
  <c r="L313" i="33"/>
  <c r="O313" i="33"/>
  <c r="I315" i="33"/>
  <c r="L315" i="33"/>
  <c r="O315" i="33"/>
  <c r="I316" i="33"/>
  <c r="L316" i="33"/>
  <c r="O316" i="33"/>
  <c r="I317" i="33"/>
  <c r="L317" i="33"/>
  <c r="O317" i="33"/>
  <c r="I318" i="33"/>
  <c r="L318" i="33"/>
  <c r="O318" i="33"/>
  <c r="I319" i="33"/>
  <c r="L319" i="33"/>
  <c r="O319" i="33"/>
  <c r="I320" i="33"/>
  <c r="L320" i="33"/>
  <c r="O320" i="33"/>
  <c r="I322" i="33"/>
  <c r="L322" i="33"/>
  <c r="O322" i="33"/>
  <c r="I323" i="33"/>
  <c r="L323" i="33"/>
  <c r="O323" i="33"/>
  <c r="F254" i="33"/>
  <c r="I254" i="33"/>
  <c r="L254" i="33"/>
  <c r="O254" i="33"/>
  <c r="I255" i="33"/>
  <c r="I256" i="33"/>
  <c r="L256" i="33"/>
  <c r="O256" i="33"/>
  <c r="I257" i="33"/>
  <c r="L257" i="33"/>
  <c r="O257" i="33"/>
  <c r="I258" i="33"/>
  <c r="L258" i="33"/>
  <c r="O258" i="33"/>
  <c r="I259" i="33"/>
  <c r="L259" i="33"/>
  <c r="O259" i="33"/>
  <c r="I260" i="33"/>
  <c r="L260" i="33"/>
  <c r="O260" i="33"/>
  <c r="I261" i="33"/>
  <c r="L261" i="33"/>
  <c r="O261" i="33"/>
  <c r="L263" i="33"/>
  <c r="O263" i="33"/>
  <c r="L264" i="33"/>
  <c r="O264" i="33"/>
  <c r="L265" i="33"/>
  <c r="O265" i="33"/>
  <c r="L266" i="33"/>
  <c r="O266" i="33"/>
  <c r="L267" i="33"/>
  <c r="O267" i="33"/>
  <c r="L268" i="33"/>
  <c r="O268" i="33"/>
  <c r="L270" i="33"/>
  <c r="O270" i="33"/>
  <c r="L271" i="33"/>
  <c r="O271" i="33"/>
  <c r="L272" i="33"/>
  <c r="O272" i="33"/>
  <c r="L273" i="33"/>
  <c r="O273" i="33"/>
  <c r="L274" i="33"/>
  <c r="O274" i="33"/>
  <c r="L275" i="33"/>
  <c r="O275" i="33"/>
  <c r="L277" i="33"/>
  <c r="O277" i="33"/>
  <c r="L278" i="33"/>
  <c r="O278" i="33"/>
  <c r="L279" i="33"/>
  <c r="O279" i="33"/>
  <c r="L280" i="33"/>
  <c r="O280" i="33"/>
  <c r="L281" i="33"/>
  <c r="O281" i="33"/>
  <c r="L282" i="33"/>
  <c r="O282" i="33"/>
  <c r="F172" i="33"/>
  <c r="I172" i="33"/>
  <c r="L172" i="33"/>
  <c r="O172" i="33"/>
  <c r="F173" i="33"/>
  <c r="I173" i="33"/>
  <c r="L173" i="33"/>
  <c r="O173" i="33"/>
  <c r="F174" i="33"/>
  <c r="I174" i="33"/>
  <c r="L174" i="33"/>
  <c r="O174" i="33"/>
  <c r="F175" i="33"/>
  <c r="I175" i="33"/>
  <c r="L175" i="33"/>
  <c r="O175" i="33"/>
  <c r="F176" i="33"/>
  <c r="I176" i="33"/>
  <c r="L176" i="33"/>
  <c r="O176" i="33"/>
  <c r="F177" i="33"/>
  <c r="I177" i="33"/>
  <c r="L177" i="33"/>
  <c r="O177" i="33"/>
  <c r="F178" i="33"/>
  <c r="I178" i="33"/>
  <c r="L178" i="33"/>
  <c r="O178" i="33"/>
  <c r="F179" i="33"/>
  <c r="I179" i="33"/>
  <c r="L179" i="33"/>
  <c r="O179" i="33"/>
  <c r="F180" i="33"/>
  <c r="I180" i="33"/>
  <c r="L180" i="33"/>
  <c r="O180" i="33"/>
  <c r="F181" i="33"/>
  <c r="I181" i="33"/>
  <c r="L181" i="33"/>
  <c r="O181" i="33"/>
  <c r="F182" i="33"/>
  <c r="I182" i="33"/>
  <c r="L182" i="33"/>
  <c r="O182" i="33"/>
  <c r="F183" i="33"/>
  <c r="I183" i="33"/>
  <c r="L183" i="33"/>
  <c r="O183" i="33"/>
  <c r="F184" i="33"/>
  <c r="I184" i="33"/>
  <c r="L184" i="33"/>
  <c r="O184" i="33"/>
  <c r="F185" i="33"/>
  <c r="I185" i="33"/>
  <c r="L185" i="33"/>
  <c r="O185" i="33"/>
  <c r="F186" i="33"/>
  <c r="I186" i="33"/>
  <c r="L186" i="33"/>
  <c r="O186" i="33"/>
  <c r="F187" i="33"/>
  <c r="I187" i="33"/>
  <c r="L187" i="33"/>
  <c r="O187" i="33"/>
  <c r="F188" i="33"/>
  <c r="I188" i="33"/>
  <c r="L188" i="33"/>
  <c r="O188" i="33"/>
  <c r="F189" i="33"/>
  <c r="I189" i="33"/>
  <c r="L189" i="33"/>
  <c r="O189" i="33"/>
  <c r="F190" i="33"/>
  <c r="I190" i="33"/>
  <c r="L190" i="33"/>
  <c r="O190" i="33"/>
  <c r="F191" i="33"/>
  <c r="I191" i="33"/>
  <c r="L191" i="33"/>
  <c r="O191" i="33"/>
  <c r="F192" i="33"/>
  <c r="I192" i="33"/>
  <c r="L192" i="33"/>
  <c r="O192" i="33"/>
  <c r="F193" i="33"/>
  <c r="I193" i="33"/>
  <c r="L193" i="33"/>
  <c r="O193" i="33"/>
  <c r="F194" i="33"/>
  <c r="I194" i="33"/>
  <c r="L194" i="33"/>
  <c r="O194" i="33"/>
  <c r="F195" i="33"/>
  <c r="I195" i="33"/>
  <c r="L195" i="33"/>
  <c r="O195" i="33"/>
  <c r="F196" i="33"/>
  <c r="I196" i="33"/>
  <c r="L196" i="33"/>
  <c r="O196" i="33"/>
  <c r="F197" i="33"/>
  <c r="I197" i="33"/>
  <c r="L197" i="33"/>
  <c r="O197" i="33"/>
  <c r="F198" i="33"/>
  <c r="I198" i="33"/>
  <c r="L198" i="33"/>
  <c r="O198" i="33"/>
  <c r="I199" i="33"/>
  <c r="F200" i="33"/>
  <c r="I200" i="33"/>
  <c r="L200" i="33"/>
  <c r="O200" i="33"/>
  <c r="F201" i="33"/>
  <c r="I201" i="33"/>
  <c r="L201" i="33"/>
  <c r="O201" i="33"/>
  <c r="U21" i="33"/>
  <c r="U20" i="33"/>
  <c r="U19" i="33"/>
  <c r="U18" i="33"/>
  <c r="U17" i="33"/>
  <c r="U16" i="33"/>
  <c r="U15" i="33"/>
  <c r="U14" i="33"/>
  <c r="U13" i="33"/>
  <c r="U12" i="33"/>
  <c r="U11" i="33"/>
  <c r="U10" i="33"/>
  <c r="U9" i="33"/>
  <c r="U8" i="33"/>
  <c r="U7" i="33"/>
  <c r="U6" i="33"/>
  <c r="O130" i="33"/>
  <c r="L130" i="33"/>
  <c r="I130" i="33"/>
  <c r="F130" i="33"/>
  <c r="F131" i="33"/>
  <c r="I131" i="33"/>
  <c r="L131" i="33"/>
  <c r="O131" i="33"/>
  <c r="F132" i="33"/>
  <c r="I132" i="33"/>
  <c r="L132" i="33"/>
  <c r="O132" i="33"/>
  <c r="I133" i="33"/>
  <c r="F134" i="33"/>
  <c r="I134" i="33"/>
  <c r="L134" i="33"/>
  <c r="O134" i="33"/>
  <c r="F135" i="33"/>
  <c r="I135" i="33"/>
  <c r="L135" i="33"/>
  <c r="O135" i="33"/>
  <c r="F136" i="33"/>
  <c r="I136" i="33"/>
  <c r="L136" i="33"/>
  <c r="O136" i="33"/>
  <c r="F137" i="33"/>
  <c r="I137" i="33"/>
  <c r="L137" i="33"/>
  <c r="O137" i="33"/>
  <c r="F138" i="33"/>
  <c r="I138" i="33"/>
  <c r="L138" i="33"/>
  <c r="O138" i="33"/>
  <c r="F139" i="33"/>
  <c r="I139" i="33"/>
  <c r="L139" i="33"/>
  <c r="O139" i="33"/>
  <c r="F141" i="33"/>
  <c r="I141" i="33"/>
  <c r="L141" i="33"/>
  <c r="O141" i="33"/>
  <c r="F142" i="33"/>
  <c r="I142" i="33"/>
  <c r="L142" i="33"/>
  <c r="O142" i="33"/>
  <c r="F143" i="33"/>
  <c r="I143" i="33"/>
  <c r="L143" i="33"/>
  <c r="O143" i="33"/>
  <c r="F144" i="33"/>
  <c r="I144" i="33"/>
  <c r="L144" i="33"/>
  <c r="O144" i="33"/>
  <c r="F145" i="33"/>
  <c r="I145" i="33"/>
  <c r="L145" i="33"/>
  <c r="O145" i="33"/>
  <c r="F146" i="33"/>
  <c r="I146" i="33"/>
  <c r="L146" i="33"/>
  <c r="O146" i="33"/>
  <c r="F148" i="33"/>
  <c r="I148" i="33"/>
  <c r="L148" i="33"/>
  <c r="O148" i="33"/>
  <c r="F149" i="33"/>
  <c r="I149" i="33"/>
  <c r="L149" i="33"/>
  <c r="O149" i="33"/>
  <c r="F150" i="33"/>
  <c r="I150" i="33"/>
  <c r="L150" i="33"/>
  <c r="O150" i="33"/>
  <c r="F151" i="33"/>
  <c r="I151" i="33"/>
  <c r="L151" i="33"/>
  <c r="O151" i="33"/>
  <c r="F152" i="33"/>
  <c r="I152" i="33"/>
  <c r="L152" i="33"/>
  <c r="O152" i="33"/>
  <c r="F153" i="33"/>
  <c r="I153" i="33"/>
  <c r="L153" i="33"/>
  <c r="O153" i="33"/>
  <c r="F154" i="33"/>
  <c r="I154" i="33"/>
  <c r="L154" i="33"/>
  <c r="O154" i="33"/>
  <c r="F155" i="33"/>
  <c r="I155" i="33"/>
  <c r="L155" i="33"/>
  <c r="O155" i="33"/>
  <c r="F156" i="33"/>
  <c r="I156" i="33"/>
  <c r="L156" i="33"/>
  <c r="O156" i="33"/>
  <c r="F157" i="33"/>
  <c r="I157" i="33"/>
  <c r="L157" i="33"/>
  <c r="O157" i="33"/>
  <c r="F158" i="33"/>
  <c r="I158" i="33"/>
  <c r="L158" i="33"/>
  <c r="O158" i="33"/>
  <c r="F159" i="33"/>
  <c r="I159" i="33"/>
  <c r="L159" i="33"/>
  <c r="O159" i="33"/>
  <c r="F160" i="33"/>
  <c r="I160" i="33"/>
  <c r="L160" i="33"/>
  <c r="O160" i="33"/>
  <c r="F90" i="33"/>
  <c r="I90" i="33"/>
  <c r="L90" i="33"/>
  <c r="O90" i="33"/>
  <c r="F91" i="33"/>
  <c r="I91" i="33"/>
  <c r="L91" i="33"/>
  <c r="O91" i="33"/>
  <c r="F92" i="33"/>
  <c r="I92" i="33"/>
  <c r="L92" i="33"/>
  <c r="O92" i="33"/>
  <c r="F93" i="33"/>
  <c r="I93" i="33"/>
  <c r="L93" i="33"/>
  <c r="O93" i="33"/>
  <c r="I94" i="33"/>
  <c r="F95" i="33"/>
  <c r="I95" i="33"/>
  <c r="L95" i="33"/>
  <c r="O95" i="33"/>
  <c r="F96" i="33"/>
  <c r="I96" i="33"/>
  <c r="L96" i="33"/>
  <c r="O96" i="33"/>
  <c r="F97" i="33"/>
  <c r="I97" i="33"/>
  <c r="L97" i="33"/>
  <c r="O97" i="33"/>
  <c r="F98" i="33"/>
  <c r="I98" i="33"/>
  <c r="L98" i="33"/>
  <c r="O98" i="33"/>
  <c r="F99" i="33"/>
  <c r="L99" i="33"/>
  <c r="O99" i="33"/>
  <c r="F100" i="33"/>
  <c r="I100" i="33"/>
  <c r="L100" i="33"/>
  <c r="O100" i="33"/>
  <c r="I101" i="33"/>
  <c r="F102" i="33"/>
  <c r="I102" i="33"/>
  <c r="L102" i="33"/>
  <c r="O102" i="33"/>
  <c r="F103" i="33"/>
  <c r="I103" i="33"/>
  <c r="L103" i="33"/>
  <c r="O103" i="33"/>
  <c r="F104" i="33"/>
  <c r="I104" i="33"/>
  <c r="L104" i="33"/>
  <c r="O104" i="33"/>
  <c r="F105" i="33"/>
  <c r="I105" i="33"/>
  <c r="L105" i="33"/>
  <c r="O105" i="33"/>
  <c r="F106" i="33"/>
  <c r="L106" i="33"/>
  <c r="O106" i="33"/>
  <c r="F107" i="33"/>
  <c r="I107" i="33"/>
  <c r="L107" i="33"/>
  <c r="O107" i="33"/>
  <c r="I108" i="33"/>
  <c r="F109" i="33"/>
  <c r="I109" i="33"/>
  <c r="L109" i="33"/>
  <c r="O109" i="33"/>
  <c r="F110" i="33"/>
  <c r="I110" i="33"/>
  <c r="L110" i="33"/>
  <c r="O110" i="33"/>
  <c r="F111" i="33"/>
  <c r="I111" i="33"/>
  <c r="L111" i="33"/>
  <c r="O111" i="33"/>
  <c r="F112" i="33"/>
  <c r="I112" i="33"/>
  <c r="L112" i="33"/>
  <c r="O112" i="33"/>
  <c r="F113" i="33"/>
  <c r="L113" i="33"/>
  <c r="O113" i="33"/>
  <c r="F114" i="33"/>
  <c r="I114" i="33"/>
  <c r="L114" i="33"/>
  <c r="O114" i="33"/>
  <c r="I115" i="33"/>
  <c r="F116" i="33"/>
  <c r="I116" i="33"/>
  <c r="L116" i="33"/>
  <c r="O116" i="33"/>
  <c r="F117" i="33"/>
  <c r="I117" i="33"/>
  <c r="L117" i="33"/>
  <c r="O117" i="33"/>
  <c r="F118" i="33"/>
  <c r="I118" i="33"/>
  <c r="L118" i="33"/>
  <c r="O118" i="33"/>
  <c r="N79" i="33"/>
  <c r="M500" i="33" s="1"/>
  <c r="K79" i="33"/>
  <c r="K500" i="33" s="1"/>
  <c r="H79" i="33"/>
  <c r="I500" i="33" s="1"/>
  <c r="E79" i="33"/>
  <c r="G500" i="33" s="1"/>
  <c r="O48" i="33"/>
  <c r="L48" i="33"/>
  <c r="I48" i="33"/>
  <c r="F48" i="33"/>
  <c r="I49" i="33"/>
  <c r="F50" i="33"/>
  <c r="I50" i="33"/>
  <c r="L50" i="33"/>
  <c r="O50" i="33"/>
  <c r="F51" i="33"/>
  <c r="I51" i="33"/>
  <c r="L51" i="33"/>
  <c r="O51" i="33"/>
  <c r="F52" i="33"/>
  <c r="I52" i="33"/>
  <c r="L52" i="33"/>
  <c r="O52" i="33"/>
  <c r="F53" i="33"/>
  <c r="I53" i="33"/>
  <c r="L53" i="33"/>
  <c r="O53" i="33"/>
  <c r="F54" i="33"/>
  <c r="I54" i="33"/>
  <c r="L54" i="33"/>
  <c r="O54" i="33"/>
  <c r="F55" i="33"/>
  <c r="I55" i="33"/>
  <c r="L55" i="33"/>
  <c r="O55" i="33"/>
  <c r="I56" i="33"/>
  <c r="F57" i="33"/>
  <c r="I57" i="33"/>
  <c r="L57" i="33"/>
  <c r="O57" i="33"/>
  <c r="F58" i="33"/>
  <c r="L58" i="33"/>
  <c r="O58" i="33"/>
  <c r="F59" i="33"/>
  <c r="I59" i="33"/>
  <c r="L59" i="33"/>
  <c r="O59" i="33"/>
  <c r="F60" i="33"/>
  <c r="I60" i="33"/>
  <c r="L60" i="33"/>
  <c r="O60" i="33"/>
  <c r="F61" i="33"/>
  <c r="I61" i="33"/>
  <c r="L61" i="33"/>
  <c r="O61" i="33"/>
  <c r="F62" i="33"/>
  <c r="I62" i="33"/>
  <c r="L62" i="33"/>
  <c r="O62" i="33"/>
  <c r="I63" i="33"/>
  <c r="F64" i="33"/>
  <c r="I64" i="33"/>
  <c r="L64" i="33"/>
  <c r="O64" i="33"/>
  <c r="F65" i="33"/>
  <c r="L65" i="33"/>
  <c r="O65" i="33"/>
  <c r="F66" i="33"/>
  <c r="I66" i="33"/>
  <c r="L66" i="33"/>
  <c r="O66" i="33"/>
  <c r="F67" i="33"/>
  <c r="I67" i="33"/>
  <c r="L67" i="33"/>
  <c r="O67" i="33"/>
  <c r="F68" i="33"/>
  <c r="I68" i="33"/>
  <c r="L68" i="33"/>
  <c r="O68" i="33"/>
  <c r="F69" i="33"/>
  <c r="I69" i="33"/>
  <c r="L69" i="33"/>
  <c r="O69" i="33"/>
  <c r="I70" i="33"/>
  <c r="F71" i="33"/>
  <c r="I71" i="33"/>
  <c r="L71" i="33"/>
  <c r="O71" i="33"/>
  <c r="F72" i="33"/>
  <c r="L72" i="33"/>
  <c r="O72" i="33"/>
  <c r="F73" i="33"/>
  <c r="I73" i="33"/>
  <c r="L73" i="33"/>
  <c r="O73" i="33"/>
  <c r="F74" i="33"/>
  <c r="I74" i="33"/>
  <c r="L74" i="33"/>
  <c r="O74" i="33"/>
  <c r="F75" i="33"/>
  <c r="I75" i="33"/>
  <c r="L75" i="33"/>
  <c r="O75" i="33"/>
  <c r="F76" i="33"/>
  <c r="I76" i="33"/>
  <c r="L76" i="33"/>
  <c r="O76" i="33"/>
  <c r="I77" i="33"/>
  <c r="F78" i="33"/>
  <c r="I78" i="33"/>
  <c r="L78" i="33"/>
  <c r="O78" i="33"/>
  <c r="N38" i="33"/>
  <c r="M497" i="33" s="1"/>
  <c r="K38" i="33"/>
  <c r="K497" i="33" s="1"/>
  <c r="H38" i="33"/>
  <c r="I497" i="33" s="1"/>
  <c r="E38" i="33"/>
  <c r="G497" i="33" s="1"/>
  <c r="O7" i="33"/>
  <c r="L7" i="33"/>
  <c r="I7" i="33"/>
  <c r="F7" i="33"/>
  <c r="I516" i="33"/>
  <c r="H490" i="33"/>
  <c r="I531" i="33" s="1"/>
  <c r="N489" i="33"/>
  <c r="M530" i="33" s="1"/>
  <c r="K489" i="33"/>
  <c r="K530" i="33" s="1"/>
  <c r="H489" i="33"/>
  <c r="I530" i="33" s="1"/>
  <c r="E489" i="33"/>
  <c r="G530" i="33" s="1"/>
  <c r="O458" i="33"/>
  <c r="L458" i="33"/>
  <c r="E449" i="33"/>
  <c r="G528" i="33" s="1"/>
  <c r="N448" i="33"/>
  <c r="M527" i="33" s="1"/>
  <c r="K448" i="33"/>
  <c r="K527" i="33" s="1"/>
  <c r="H448" i="33"/>
  <c r="E448" i="33"/>
  <c r="G527" i="33" s="1"/>
  <c r="O417" i="33"/>
  <c r="I417" i="33"/>
  <c r="E408" i="33"/>
  <c r="G525" i="33" s="1"/>
  <c r="N407" i="33"/>
  <c r="M524" i="33" s="1"/>
  <c r="K407" i="33"/>
  <c r="K524" i="33" s="1"/>
  <c r="H407" i="33"/>
  <c r="I524" i="33" s="1"/>
  <c r="E407" i="33"/>
  <c r="G524" i="33" s="1"/>
  <c r="O377" i="33"/>
  <c r="L377" i="33"/>
  <c r="I377" i="33"/>
  <c r="E367" i="33"/>
  <c r="G522" i="33" s="1"/>
  <c r="N366" i="33"/>
  <c r="M521" i="33" s="1"/>
  <c r="K366" i="33"/>
  <c r="K521" i="33" s="1"/>
  <c r="H366" i="33"/>
  <c r="I521" i="33" s="1"/>
  <c r="E366" i="33"/>
  <c r="G521" i="33" s="1"/>
  <c r="O364" i="33"/>
  <c r="L364" i="33"/>
  <c r="I364" i="33"/>
  <c r="O363" i="33"/>
  <c r="L363" i="33"/>
  <c r="I363" i="33"/>
  <c r="O362" i="33"/>
  <c r="L362" i="33"/>
  <c r="I362" i="33"/>
  <c r="O361" i="33"/>
  <c r="L361" i="33"/>
  <c r="I361" i="33"/>
  <c r="O360" i="33"/>
  <c r="L360" i="33"/>
  <c r="I360" i="33"/>
  <c r="O359" i="33"/>
  <c r="L359" i="33"/>
  <c r="I359" i="33"/>
  <c r="O358" i="33"/>
  <c r="L358" i="33"/>
  <c r="I358" i="33"/>
  <c r="O357" i="33"/>
  <c r="L357" i="33"/>
  <c r="I357" i="33"/>
  <c r="O341" i="33"/>
  <c r="L341" i="33"/>
  <c r="I341" i="33"/>
  <c r="O340" i="33"/>
  <c r="L340" i="33"/>
  <c r="I340" i="33"/>
  <c r="E326" i="33"/>
  <c r="G519" i="33" s="1"/>
  <c r="N325" i="33"/>
  <c r="M518" i="33" s="1"/>
  <c r="K325" i="33"/>
  <c r="K518" i="33" s="1"/>
  <c r="H325" i="33"/>
  <c r="I518" i="33" s="1"/>
  <c r="E325" i="33"/>
  <c r="G518" i="33" s="1"/>
  <c r="O294" i="33"/>
  <c r="L294" i="33"/>
  <c r="N284" i="33"/>
  <c r="M515" i="33" s="1"/>
  <c r="K284" i="33"/>
  <c r="K515" i="33" s="1"/>
  <c r="H284" i="33"/>
  <c r="I515" i="33" s="1"/>
  <c r="E284" i="33"/>
  <c r="G515" i="33" s="1"/>
  <c r="O253" i="33"/>
  <c r="L253" i="33"/>
  <c r="I253" i="33"/>
  <c r="F253" i="33"/>
  <c r="O212" i="33"/>
  <c r="L212" i="33"/>
  <c r="I212" i="33"/>
  <c r="F212" i="33"/>
  <c r="N202" i="33"/>
  <c r="M509" i="33" s="1"/>
  <c r="K202" i="33"/>
  <c r="K509" i="33" s="1"/>
  <c r="H202" i="33"/>
  <c r="I509" i="33" s="1"/>
  <c r="E202" i="33"/>
  <c r="G509" i="33" s="1"/>
  <c r="O171" i="33"/>
  <c r="L171" i="33"/>
  <c r="I171" i="33"/>
  <c r="F171" i="33"/>
  <c r="N161" i="33"/>
  <c r="M506" i="33" s="1"/>
  <c r="K161" i="33"/>
  <c r="K506" i="33" s="1"/>
  <c r="H161" i="33"/>
  <c r="I506" i="33" s="1"/>
  <c r="E161" i="33"/>
  <c r="G506" i="33" s="1"/>
  <c r="N120" i="33"/>
  <c r="M503" i="33" s="1"/>
  <c r="H120" i="33"/>
  <c r="I503" i="33" s="1"/>
  <c r="E120" i="33"/>
  <c r="G503" i="33" s="1"/>
  <c r="O89" i="33"/>
  <c r="L89" i="33"/>
  <c r="I89" i="33"/>
  <c r="F89" i="33"/>
  <c r="B45" i="33"/>
  <c r="O36" i="33"/>
  <c r="L36" i="33"/>
  <c r="I36" i="33"/>
  <c r="F36" i="33"/>
  <c r="O35" i="33"/>
  <c r="L35" i="33"/>
  <c r="I35" i="33"/>
  <c r="F35" i="33"/>
  <c r="O34" i="33"/>
  <c r="L34" i="33"/>
  <c r="I34" i="33"/>
  <c r="F34" i="33"/>
  <c r="O33" i="33"/>
  <c r="L33" i="33"/>
  <c r="I33" i="33"/>
  <c r="F33" i="33"/>
  <c r="O32" i="33"/>
  <c r="L32" i="33"/>
  <c r="I32" i="33"/>
  <c r="F32" i="33"/>
  <c r="O30" i="33"/>
  <c r="L30" i="33"/>
  <c r="I30" i="33"/>
  <c r="F30" i="33"/>
  <c r="O29" i="33"/>
  <c r="L29" i="33"/>
  <c r="I29" i="33"/>
  <c r="F29" i="33"/>
  <c r="O28" i="33"/>
  <c r="L28" i="33"/>
  <c r="I28" i="33"/>
  <c r="F28" i="33"/>
  <c r="O27" i="33"/>
  <c r="L27" i="33"/>
  <c r="I27" i="33"/>
  <c r="F27" i="33"/>
  <c r="O26" i="33"/>
  <c r="L26" i="33"/>
  <c r="I26" i="33"/>
  <c r="F26" i="33"/>
  <c r="O25" i="33"/>
  <c r="L25" i="33"/>
  <c r="I25" i="33"/>
  <c r="F25" i="33"/>
  <c r="O23" i="33"/>
  <c r="L23" i="33"/>
  <c r="I23" i="33"/>
  <c r="F23" i="33"/>
  <c r="O22" i="33"/>
  <c r="L22" i="33"/>
  <c r="I22" i="33"/>
  <c r="F22" i="33"/>
  <c r="O21" i="33"/>
  <c r="L21" i="33"/>
  <c r="I21" i="33"/>
  <c r="F21" i="33"/>
  <c r="O20" i="33"/>
  <c r="L20" i="33"/>
  <c r="I20" i="33"/>
  <c r="F20" i="33"/>
  <c r="O19" i="33"/>
  <c r="L19" i="33"/>
  <c r="I19" i="33"/>
  <c r="F19" i="33"/>
  <c r="O18" i="33"/>
  <c r="L18" i="33"/>
  <c r="I18" i="33"/>
  <c r="F18" i="33"/>
  <c r="O16" i="33"/>
  <c r="L16" i="33"/>
  <c r="I16" i="33"/>
  <c r="F16" i="33"/>
  <c r="O15" i="33"/>
  <c r="L15" i="33"/>
  <c r="I15" i="33"/>
  <c r="O14" i="33"/>
  <c r="L14" i="33"/>
  <c r="I14" i="33"/>
  <c r="F14" i="33"/>
  <c r="O13" i="33"/>
  <c r="L13" i="33"/>
  <c r="I13" i="33"/>
  <c r="F13" i="33"/>
  <c r="O12" i="33"/>
  <c r="L12" i="33"/>
  <c r="I12" i="33"/>
  <c r="F12" i="33"/>
  <c r="O11" i="33"/>
  <c r="L11" i="33"/>
  <c r="I11" i="33"/>
  <c r="F11" i="33"/>
  <c r="O9" i="33"/>
  <c r="L9" i="33"/>
  <c r="I9" i="33"/>
  <c r="F9" i="33"/>
  <c r="O8" i="33"/>
  <c r="L8" i="33"/>
  <c r="I8" i="33"/>
  <c r="F8" i="33"/>
  <c r="B7" i="33"/>
  <c r="C7" i="33" s="1"/>
  <c r="E4" i="33"/>
  <c r="E325" i="32"/>
  <c r="G518" i="32" s="1"/>
  <c r="H325" i="32"/>
  <c r="I518" i="32" s="1"/>
  <c r="K325" i="32"/>
  <c r="K518" i="32" s="1"/>
  <c r="I516" i="32"/>
  <c r="H489" i="32"/>
  <c r="I530" i="32" s="1"/>
  <c r="H448" i="32"/>
  <c r="I527" i="32" s="1"/>
  <c r="I440" i="32"/>
  <c r="I439" i="32"/>
  <c r="I438" i="32"/>
  <c r="I437" i="32"/>
  <c r="I436" i="32"/>
  <c r="I434" i="32"/>
  <c r="I433" i="32"/>
  <c r="I432" i="32"/>
  <c r="I431" i="32"/>
  <c r="I430" i="32"/>
  <c r="I429" i="32"/>
  <c r="I427" i="32"/>
  <c r="I426" i="32"/>
  <c r="I425" i="32"/>
  <c r="I424" i="32"/>
  <c r="I423" i="32"/>
  <c r="I422" i="32"/>
  <c r="I420" i="32"/>
  <c r="I419" i="32"/>
  <c r="I418" i="32"/>
  <c r="I417" i="32"/>
  <c r="H407" i="32"/>
  <c r="I524" i="32" s="1"/>
  <c r="I406" i="32"/>
  <c r="I405" i="32"/>
  <c r="I403" i="32"/>
  <c r="I402" i="32"/>
  <c r="I401" i="32"/>
  <c r="I400" i="32"/>
  <c r="I399" i="32"/>
  <c r="I398" i="32"/>
  <c r="I396" i="32"/>
  <c r="I395" i="32"/>
  <c r="I394" i="32"/>
  <c r="I393" i="32"/>
  <c r="I392" i="32"/>
  <c r="I391" i="32"/>
  <c r="I389" i="32"/>
  <c r="I388" i="32"/>
  <c r="I387" i="32"/>
  <c r="I386" i="32"/>
  <c r="I385" i="32"/>
  <c r="I384" i="32"/>
  <c r="I382" i="32"/>
  <c r="I381" i="32"/>
  <c r="I380" i="32"/>
  <c r="I379" i="32"/>
  <c r="I378" i="32"/>
  <c r="I377" i="32"/>
  <c r="H366" i="32"/>
  <c r="I521" i="32" s="1"/>
  <c r="I364" i="32"/>
  <c r="I363" i="32"/>
  <c r="I362" i="32"/>
  <c r="I361" i="32"/>
  <c r="I360" i="32"/>
  <c r="I359" i="32"/>
  <c r="I358" i="32"/>
  <c r="I357" i="32"/>
  <c r="I356" i="32"/>
  <c r="I355" i="32"/>
  <c r="I354" i="32"/>
  <c r="I353" i="32"/>
  <c r="I351" i="32"/>
  <c r="I350" i="32"/>
  <c r="I349" i="32"/>
  <c r="I348" i="32"/>
  <c r="I347" i="32"/>
  <c r="I346" i="32"/>
  <c r="I344" i="32"/>
  <c r="I343" i="32"/>
  <c r="I342" i="32"/>
  <c r="I341" i="32"/>
  <c r="I340" i="32"/>
  <c r="I339" i="32"/>
  <c r="I337" i="32"/>
  <c r="I336" i="32"/>
  <c r="I335" i="32"/>
  <c r="I323" i="32"/>
  <c r="I322" i="32"/>
  <c r="I321" i="32"/>
  <c r="I319" i="32"/>
  <c r="I318" i="32"/>
  <c r="I317" i="32"/>
  <c r="I316" i="32"/>
  <c r="I315" i="32"/>
  <c r="I314" i="32"/>
  <c r="I312" i="32"/>
  <c r="I311" i="32"/>
  <c r="I310" i="32"/>
  <c r="I309" i="32"/>
  <c r="I308" i="32"/>
  <c r="I307" i="32"/>
  <c r="I305" i="32"/>
  <c r="I304" i="32"/>
  <c r="I303" i="32"/>
  <c r="I302" i="32"/>
  <c r="I301" i="32"/>
  <c r="I300" i="32"/>
  <c r="I298" i="32"/>
  <c r="I297" i="32"/>
  <c r="I296" i="32"/>
  <c r="H284" i="32"/>
  <c r="I515" i="32" s="1"/>
  <c r="I260" i="32"/>
  <c r="I259" i="32"/>
  <c r="I258" i="32"/>
  <c r="I257" i="32"/>
  <c r="I256" i="32"/>
  <c r="I255" i="32"/>
  <c r="I254" i="32"/>
  <c r="I253" i="32"/>
  <c r="H243" i="32"/>
  <c r="I512" i="32" s="1"/>
  <c r="I241" i="32"/>
  <c r="I240" i="32"/>
  <c r="I239" i="32"/>
  <c r="I238" i="32"/>
  <c r="I237" i="32"/>
  <c r="I236" i="32"/>
  <c r="I235" i="32"/>
  <c r="I234" i="32"/>
  <c r="I233" i="32"/>
  <c r="I232" i="32"/>
  <c r="I231" i="32"/>
  <c r="I230" i="32"/>
  <c r="I229" i="32"/>
  <c r="I228" i="32"/>
  <c r="I227" i="32"/>
  <c r="I226" i="32"/>
  <c r="I225" i="32"/>
  <c r="I224" i="32"/>
  <c r="I223" i="32"/>
  <c r="I222" i="32"/>
  <c r="I221" i="32"/>
  <c r="I220" i="32"/>
  <c r="I219" i="32"/>
  <c r="I218" i="32"/>
  <c r="I217" i="32"/>
  <c r="I216" i="32"/>
  <c r="I215" i="32"/>
  <c r="I214" i="32"/>
  <c r="I213" i="32"/>
  <c r="I212" i="32"/>
  <c r="H202" i="32"/>
  <c r="I509" i="32" s="1"/>
  <c r="I201" i="32"/>
  <c r="I200" i="32"/>
  <c r="I199" i="32"/>
  <c r="I198" i="32"/>
  <c r="I197" i="32"/>
  <c r="I196" i="32"/>
  <c r="I19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9" i="32"/>
  <c r="I178" i="32"/>
  <c r="I177" i="32"/>
  <c r="I176" i="32"/>
  <c r="I175" i="32"/>
  <c r="I174" i="32"/>
  <c r="I173" i="32"/>
  <c r="I172" i="32"/>
  <c r="I171" i="32"/>
  <c r="H161" i="32"/>
  <c r="I506" i="32" s="1"/>
  <c r="I159" i="32"/>
  <c r="I158" i="32"/>
  <c r="I157" i="32"/>
  <c r="I156" i="32"/>
  <c r="I155" i="32"/>
  <c r="I154" i="32"/>
  <c r="I153" i="32"/>
  <c r="I152" i="32"/>
  <c r="I151" i="32"/>
  <c r="I150" i="32"/>
  <c r="I149" i="32"/>
  <c r="I148" i="32"/>
  <c r="I147" i="32"/>
  <c r="I145" i="32"/>
  <c r="I144" i="32"/>
  <c r="I143" i="32"/>
  <c r="I142" i="32"/>
  <c r="I141" i="32"/>
  <c r="I140" i="32"/>
  <c r="I138" i="32"/>
  <c r="I137" i="32"/>
  <c r="I136" i="32"/>
  <c r="I135" i="32"/>
  <c r="I134" i="32"/>
  <c r="I133" i="32"/>
  <c r="I132" i="32"/>
  <c r="I131" i="32"/>
  <c r="I130" i="32"/>
  <c r="H120" i="32"/>
  <c r="I503" i="32" s="1"/>
  <c r="I118" i="32"/>
  <c r="I117" i="32"/>
  <c r="I116" i="32"/>
  <c r="I115" i="32"/>
  <c r="I114" i="32"/>
  <c r="I113" i="32"/>
  <c r="I111" i="32"/>
  <c r="I110" i="32"/>
  <c r="I109" i="32"/>
  <c r="I108" i="32"/>
  <c r="I107" i="32"/>
  <c r="I106" i="32"/>
  <c r="I104" i="32"/>
  <c r="I103" i="32"/>
  <c r="I102" i="32"/>
  <c r="I101" i="32"/>
  <c r="I100" i="32"/>
  <c r="I99" i="32"/>
  <c r="I97" i="32"/>
  <c r="I96" i="32"/>
  <c r="I95" i="32"/>
  <c r="I94" i="32"/>
  <c r="I93" i="32"/>
  <c r="I92" i="32"/>
  <c r="I91" i="32"/>
  <c r="I90" i="32"/>
  <c r="I89" i="32"/>
  <c r="H79" i="32"/>
  <c r="I500" i="32" s="1"/>
  <c r="I77" i="32"/>
  <c r="I76" i="32"/>
  <c r="I75" i="32"/>
  <c r="I74" i="32"/>
  <c r="I73" i="32"/>
  <c r="I72" i="32"/>
  <c r="I70" i="32"/>
  <c r="I69" i="32"/>
  <c r="I68" i="32"/>
  <c r="I67" i="32"/>
  <c r="I66" i="32"/>
  <c r="I65" i="32"/>
  <c r="I63" i="32"/>
  <c r="I62" i="32"/>
  <c r="I61" i="32"/>
  <c r="I60" i="32"/>
  <c r="I59" i="32"/>
  <c r="I58" i="32"/>
  <c r="I56" i="32"/>
  <c r="I55" i="32"/>
  <c r="I54" i="32"/>
  <c r="I53" i="32"/>
  <c r="I52" i="32"/>
  <c r="I51" i="32"/>
  <c r="I50" i="32"/>
  <c r="I49" i="32"/>
  <c r="I48" i="32"/>
  <c r="H38" i="32"/>
  <c r="I497" i="32" s="1"/>
  <c r="I36" i="32"/>
  <c r="I35" i="32"/>
  <c r="I34" i="32"/>
  <c r="I33" i="32"/>
  <c r="I32" i="32"/>
  <c r="I31" i="32"/>
  <c r="I29" i="32"/>
  <c r="I28" i="32"/>
  <c r="I27" i="32"/>
  <c r="I26" i="32"/>
  <c r="I25" i="32"/>
  <c r="I24" i="32"/>
  <c r="I22" i="32"/>
  <c r="I21" i="32"/>
  <c r="I20" i="32"/>
  <c r="I19" i="32"/>
  <c r="I18" i="32"/>
  <c r="I17" i="32"/>
  <c r="I15" i="32"/>
  <c r="I14" i="32"/>
  <c r="I13" i="32"/>
  <c r="I12" i="32"/>
  <c r="I11" i="32"/>
  <c r="I10" i="32"/>
  <c r="I9" i="32"/>
  <c r="I8" i="32"/>
  <c r="I7" i="32"/>
  <c r="N489" i="32"/>
  <c r="M530" i="32" s="1"/>
  <c r="K489" i="32"/>
  <c r="K530" i="32" s="1"/>
  <c r="E489" i="32"/>
  <c r="G530" i="32" s="1"/>
  <c r="N448" i="32"/>
  <c r="M527" i="32" s="1"/>
  <c r="K448" i="32"/>
  <c r="K527" i="32" s="1"/>
  <c r="E448" i="32"/>
  <c r="G527" i="32" s="1"/>
  <c r="N407" i="32"/>
  <c r="M524" i="32" s="1"/>
  <c r="K407" i="32"/>
  <c r="K524" i="32" s="1"/>
  <c r="E407" i="32"/>
  <c r="G524" i="32" s="1"/>
  <c r="N366" i="32"/>
  <c r="M521" i="32" s="1"/>
  <c r="K366" i="32"/>
  <c r="K521" i="32" s="1"/>
  <c r="E366" i="32"/>
  <c r="G521" i="32" s="1"/>
  <c r="N325" i="32"/>
  <c r="M518" i="32" s="1"/>
  <c r="N284" i="32"/>
  <c r="M515" i="32" s="1"/>
  <c r="K284" i="32"/>
  <c r="K515" i="32" s="1"/>
  <c r="E284" i="32"/>
  <c r="G515" i="32" s="1"/>
  <c r="N243" i="32"/>
  <c r="M512" i="32" s="1"/>
  <c r="K243" i="32"/>
  <c r="K512" i="32" s="1"/>
  <c r="E243" i="32"/>
  <c r="G512" i="32" s="1"/>
  <c r="N202" i="32"/>
  <c r="M509" i="32" s="1"/>
  <c r="K202" i="32"/>
  <c r="K509" i="32" s="1"/>
  <c r="E202" i="32"/>
  <c r="G509" i="32" s="1"/>
  <c r="N161" i="32"/>
  <c r="M506" i="32" s="1"/>
  <c r="K161" i="32"/>
  <c r="K506" i="32" s="1"/>
  <c r="E161" i="32"/>
  <c r="G506" i="32" s="1"/>
  <c r="N120" i="32"/>
  <c r="M503" i="32" s="1"/>
  <c r="K120" i="32"/>
  <c r="K503" i="32" s="1"/>
  <c r="E120" i="32"/>
  <c r="G503" i="32" s="1"/>
  <c r="E79" i="32"/>
  <c r="G500" i="32" s="1"/>
  <c r="N79" i="32"/>
  <c r="M500" i="32" s="1"/>
  <c r="K79" i="32"/>
  <c r="K500" i="32" s="1"/>
  <c r="E38" i="32"/>
  <c r="G497" i="32" s="1"/>
  <c r="N38" i="32"/>
  <c r="M497" i="32" s="1"/>
  <c r="K38" i="32"/>
  <c r="K497" i="32" s="1"/>
  <c r="H490" i="32"/>
  <c r="I531" i="32" s="1"/>
  <c r="E4" i="32"/>
  <c r="U6" i="32"/>
  <c r="B7" i="32"/>
  <c r="C7" i="32" s="1"/>
  <c r="F7" i="32"/>
  <c r="L7" i="32"/>
  <c r="O7" i="32"/>
  <c r="U7" i="32"/>
  <c r="F8" i="32"/>
  <c r="L8" i="32"/>
  <c r="O8" i="32"/>
  <c r="U8" i="32"/>
  <c r="U9" i="32"/>
  <c r="F10" i="32"/>
  <c r="L10" i="32"/>
  <c r="O10" i="32"/>
  <c r="U10" i="32"/>
  <c r="F11" i="32"/>
  <c r="L11" i="32"/>
  <c r="O11" i="32"/>
  <c r="U11" i="32"/>
  <c r="F12" i="32"/>
  <c r="L12" i="32"/>
  <c r="O12" i="32"/>
  <c r="U12" i="32"/>
  <c r="F13" i="32"/>
  <c r="L13" i="32"/>
  <c r="O13" i="32"/>
  <c r="U13" i="32"/>
  <c r="L14" i="32"/>
  <c r="O14" i="32"/>
  <c r="U14" i="32"/>
  <c r="F15" i="32"/>
  <c r="L15" i="32"/>
  <c r="O15" i="32"/>
  <c r="U15" i="32"/>
  <c r="U16" i="32"/>
  <c r="F17" i="32"/>
  <c r="L17" i="32"/>
  <c r="O17" i="32"/>
  <c r="U17" i="32"/>
  <c r="F18" i="32"/>
  <c r="L18" i="32"/>
  <c r="O18" i="32"/>
  <c r="U18" i="32"/>
  <c r="F19" i="32"/>
  <c r="L19" i="32"/>
  <c r="O19" i="32"/>
  <c r="U19" i="32"/>
  <c r="F20" i="32"/>
  <c r="L20" i="32"/>
  <c r="O20" i="32"/>
  <c r="U20" i="32"/>
  <c r="F21" i="32"/>
  <c r="L21" i="32"/>
  <c r="O21" i="32"/>
  <c r="U21" i="32"/>
  <c r="F22" i="32"/>
  <c r="L22" i="32"/>
  <c r="O22" i="32"/>
  <c r="U22" i="32"/>
  <c r="F24" i="32"/>
  <c r="L24" i="32"/>
  <c r="O24" i="32"/>
  <c r="F25" i="32"/>
  <c r="L25" i="32"/>
  <c r="O25" i="32"/>
  <c r="F26" i="32"/>
  <c r="L26" i="32"/>
  <c r="O26" i="32"/>
  <c r="F27" i="32"/>
  <c r="L27" i="32"/>
  <c r="O27" i="32"/>
  <c r="F28" i="32"/>
  <c r="L28" i="32"/>
  <c r="O28" i="32"/>
  <c r="F29" i="32"/>
  <c r="L29" i="32"/>
  <c r="O29" i="32"/>
  <c r="F31" i="32"/>
  <c r="L31" i="32"/>
  <c r="O31" i="32"/>
  <c r="F32" i="32"/>
  <c r="L32" i="32"/>
  <c r="O32" i="32"/>
  <c r="F33" i="32"/>
  <c r="L33" i="32"/>
  <c r="O33" i="32"/>
  <c r="F34" i="32"/>
  <c r="L34" i="32"/>
  <c r="O34" i="32"/>
  <c r="F35" i="32"/>
  <c r="L35" i="32"/>
  <c r="O35" i="32"/>
  <c r="F36" i="32"/>
  <c r="L36" i="32"/>
  <c r="O36" i="32"/>
  <c r="B45" i="32"/>
  <c r="E45" i="32" s="1"/>
  <c r="F49" i="32"/>
  <c r="L49" i="32"/>
  <c r="O49" i="32"/>
  <c r="F50" i="32"/>
  <c r="L50" i="32"/>
  <c r="O50" i="32"/>
  <c r="F51" i="32"/>
  <c r="L51" i="32"/>
  <c r="O51" i="32"/>
  <c r="F52" i="32"/>
  <c r="L52" i="32"/>
  <c r="O52" i="32"/>
  <c r="F53" i="32"/>
  <c r="L53" i="32"/>
  <c r="O53" i="32"/>
  <c r="F54" i="32"/>
  <c r="L54" i="32"/>
  <c r="O54" i="32"/>
  <c r="F56" i="32"/>
  <c r="L56" i="32"/>
  <c r="O56" i="32"/>
  <c r="F57" i="32"/>
  <c r="L57" i="32"/>
  <c r="O57" i="32"/>
  <c r="F58" i="32"/>
  <c r="L58" i="32"/>
  <c r="O58" i="32"/>
  <c r="F59" i="32"/>
  <c r="L59" i="32"/>
  <c r="O59" i="32"/>
  <c r="F60" i="32"/>
  <c r="L60" i="32"/>
  <c r="O60" i="32"/>
  <c r="F61" i="32"/>
  <c r="L61" i="32"/>
  <c r="O61" i="32"/>
  <c r="F63" i="32"/>
  <c r="L63" i="32"/>
  <c r="O63" i="32"/>
  <c r="F64" i="32"/>
  <c r="L64" i="32"/>
  <c r="O64" i="32"/>
  <c r="F65" i="32"/>
  <c r="L65" i="32"/>
  <c r="O65" i="32"/>
  <c r="F66" i="32"/>
  <c r="L66" i="32"/>
  <c r="O66" i="32"/>
  <c r="F67" i="32"/>
  <c r="L67" i="32"/>
  <c r="O67" i="32"/>
  <c r="F68" i="32"/>
  <c r="L68" i="32"/>
  <c r="O68" i="32"/>
  <c r="F70" i="32"/>
  <c r="L70" i="32"/>
  <c r="O70" i="32"/>
  <c r="F71" i="32"/>
  <c r="L71" i="32"/>
  <c r="O71" i="32"/>
  <c r="F72" i="32"/>
  <c r="L72" i="32"/>
  <c r="O72" i="32"/>
  <c r="F73" i="32"/>
  <c r="L73" i="32"/>
  <c r="O73" i="32"/>
  <c r="F74" i="32"/>
  <c r="L74" i="32"/>
  <c r="O74" i="32"/>
  <c r="F75" i="32"/>
  <c r="L75" i="32"/>
  <c r="O75" i="32"/>
  <c r="F77" i="32"/>
  <c r="L77" i="32"/>
  <c r="O77" i="32"/>
  <c r="F78" i="32"/>
  <c r="L78" i="32"/>
  <c r="O78" i="32"/>
  <c r="F89" i="32"/>
  <c r="L89" i="32"/>
  <c r="O89" i="32"/>
  <c r="F90" i="32"/>
  <c r="L90" i="32"/>
  <c r="O90" i="32"/>
  <c r="F91" i="32"/>
  <c r="L91" i="32"/>
  <c r="O91" i="32"/>
  <c r="F92" i="32"/>
  <c r="L92" i="32"/>
  <c r="O92" i="32"/>
  <c r="F94" i="32"/>
  <c r="L94" i="32"/>
  <c r="O94" i="32"/>
  <c r="F95" i="32"/>
  <c r="L95" i="32"/>
  <c r="O95" i="32"/>
  <c r="F96" i="32"/>
  <c r="L96" i="32"/>
  <c r="O96" i="32"/>
  <c r="F97" i="32"/>
  <c r="L97" i="32"/>
  <c r="O97" i="32"/>
  <c r="F98" i="32"/>
  <c r="L98" i="32"/>
  <c r="O98" i="32"/>
  <c r="F99" i="32"/>
  <c r="L99" i="32"/>
  <c r="O99" i="32"/>
  <c r="F101" i="32"/>
  <c r="L101" i="32"/>
  <c r="O101" i="32"/>
  <c r="F102" i="32"/>
  <c r="L102" i="32"/>
  <c r="O102" i="32"/>
  <c r="F103" i="32"/>
  <c r="L103" i="32"/>
  <c r="O103" i="32"/>
  <c r="F104" i="32"/>
  <c r="L104" i="32"/>
  <c r="O104" i="32"/>
  <c r="F105" i="32"/>
  <c r="L105" i="32"/>
  <c r="O105" i="32"/>
  <c r="F106" i="32"/>
  <c r="L106" i="32"/>
  <c r="O106" i="32"/>
  <c r="F108" i="32"/>
  <c r="L108" i="32"/>
  <c r="O108" i="32"/>
  <c r="F109" i="32"/>
  <c r="L109" i="32"/>
  <c r="O109" i="32"/>
  <c r="F110" i="32"/>
  <c r="L110" i="32"/>
  <c r="O110" i="32"/>
  <c r="F111" i="32"/>
  <c r="L111" i="32"/>
  <c r="O111" i="32"/>
  <c r="F112" i="32"/>
  <c r="L112" i="32"/>
  <c r="O112" i="32"/>
  <c r="F113" i="32"/>
  <c r="L113" i="32"/>
  <c r="O113" i="32"/>
  <c r="F115" i="32"/>
  <c r="L115" i="32"/>
  <c r="O115" i="32"/>
  <c r="F116" i="32"/>
  <c r="L116" i="32"/>
  <c r="O116" i="32"/>
  <c r="F117" i="32"/>
  <c r="L117" i="32"/>
  <c r="O117" i="32"/>
  <c r="F118" i="32"/>
  <c r="L118" i="32"/>
  <c r="O118" i="32"/>
  <c r="F130" i="32"/>
  <c r="L130" i="32"/>
  <c r="O130" i="32"/>
  <c r="F131" i="32"/>
  <c r="L131" i="32"/>
  <c r="O131" i="32"/>
  <c r="F133" i="32"/>
  <c r="L133" i="32"/>
  <c r="O133" i="32"/>
  <c r="F134" i="32"/>
  <c r="L134" i="32"/>
  <c r="O134" i="32"/>
  <c r="F135" i="32"/>
  <c r="L135" i="32"/>
  <c r="O135" i="32"/>
  <c r="F136" i="32"/>
  <c r="L136" i="32"/>
  <c r="O136" i="32"/>
  <c r="F137" i="32"/>
  <c r="L137" i="32"/>
  <c r="O137" i="32"/>
  <c r="F138" i="32"/>
  <c r="L138" i="32"/>
  <c r="O138" i="32"/>
  <c r="F140" i="32"/>
  <c r="L140" i="32"/>
  <c r="O140" i="32"/>
  <c r="F141" i="32"/>
  <c r="L141" i="32"/>
  <c r="O141" i="32"/>
  <c r="F142" i="32"/>
  <c r="L142" i="32"/>
  <c r="O142" i="32"/>
  <c r="F143" i="32"/>
  <c r="L143" i="32"/>
  <c r="O143" i="32"/>
  <c r="F144" i="32"/>
  <c r="L144" i="32"/>
  <c r="O144" i="32"/>
  <c r="F145" i="32"/>
  <c r="L145" i="32"/>
  <c r="O145" i="32"/>
  <c r="F147" i="32"/>
  <c r="L147" i="32"/>
  <c r="O147" i="32"/>
  <c r="F148" i="32"/>
  <c r="L148" i="32"/>
  <c r="O148" i="32"/>
  <c r="F149" i="32"/>
  <c r="L149" i="32"/>
  <c r="O149" i="32"/>
  <c r="F150" i="32"/>
  <c r="L150" i="32"/>
  <c r="O150" i="32"/>
  <c r="F151" i="32"/>
  <c r="L151" i="32"/>
  <c r="O151" i="32"/>
  <c r="F152" i="32"/>
  <c r="L152" i="32"/>
  <c r="O152" i="32"/>
  <c r="F153" i="32"/>
  <c r="L153" i="32"/>
  <c r="O153" i="32"/>
  <c r="F154" i="32"/>
  <c r="L154" i="32"/>
  <c r="O154" i="32"/>
  <c r="F155" i="32"/>
  <c r="L155" i="32"/>
  <c r="O155" i="32"/>
  <c r="F156" i="32"/>
  <c r="L156" i="32"/>
  <c r="O156" i="32"/>
  <c r="F157" i="32"/>
  <c r="L157" i="32"/>
  <c r="O157" i="32"/>
  <c r="F158" i="32"/>
  <c r="L158" i="32"/>
  <c r="O158" i="32"/>
  <c r="F159" i="32"/>
  <c r="L159" i="32"/>
  <c r="O159" i="32"/>
  <c r="F160" i="32"/>
  <c r="L160" i="32"/>
  <c r="O160" i="32"/>
  <c r="F171" i="32"/>
  <c r="L171" i="32"/>
  <c r="O171" i="32"/>
  <c r="F172" i="32"/>
  <c r="L172" i="32"/>
  <c r="O172" i="32"/>
  <c r="F173" i="32"/>
  <c r="L173" i="32"/>
  <c r="O173" i="32"/>
  <c r="F174" i="32"/>
  <c r="L174" i="32"/>
  <c r="O174" i="32"/>
  <c r="F175" i="32"/>
  <c r="L175" i="32"/>
  <c r="O175" i="32"/>
  <c r="F176" i="32"/>
  <c r="L176" i="32"/>
  <c r="O176" i="32"/>
  <c r="F177" i="32"/>
  <c r="L177" i="32"/>
  <c r="O177" i="32"/>
  <c r="F178" i="32"/>
  <c r="L178" i="32"/>
  <c r="O178" i="32"/>
  <c r="F179" i="32"/>
  <c r="L179" i="32"/>
  <c r="O179" i="32"/>
  <c r="F180" i="32"/>
  <c r="L180" i="32"/>
  <c r="O180" i="32"/>
  <c r="F181" i="32"/>
  <c r="L181" i="32"/>
  <c r="O181" i="32"/>
  <c r="F182" i="32"/>
  <c r="L182" i="32"/>
  <c r="O182" i="32"/>
  <c r="F183" i="32"/>
  <c r="L183" i="32"/>
  <c r="O183" i="32"/>
  <c r="F184" i="32"/>
  <c r="L184" i="32"/>
  <c r="O184" i="32"/>
  <c r="F185" i="32"/>
  <c r="L185" i="32"/>
  <c r="O185" i="32"/>
  <c r="F186" i="32"/>
  <c r="L186" i="32"/>
  <c r="O186" i="32"/>
  <c r="F187" i="32"/>
  <c r="L187" i="32"/>
  <c r="O187" i="32"/>
  <c r="F188" i="32"/>
  <c r="L188" i="32"/>
  <c r="O188" i="32"/>
  <c r="F189" i="32"/>
  <c r="L189" i="32"/>
  <c r="O189" i="32"/>
  <c r="F190" i="32"/>
  <c r="L190" i="32"/>
  <c r="O190" i="32"/>
  <c r="F191" i="32"/>
  <c r="L191" i="32"/>
  <c r="O191" i="32"/>
  <c r="F192" i="32"/>
  <c r="L192" i="32"/>
  <c r="O192" i="32"/>
  <c r="F193" i="32"/>
  <c r="L193" i="32"/>
  <c r="O193" i="32"/>
  <c r="F194" i="32"/>
  <c r="L194" i="32"/>
  <c r="O194" i="32"/>
  <c r="F195" i="32"/>
  <c r="L195" i="32"/>
  <c r="O195" i="32"/>
  <c r="F196" i="32"/>
  <c r="L196" i="32"/>
  <c r="O196" i="32"/>
  <c r="F197" i="32"/>
  <c r="L197" i="32"/>
  <c r="O197" i="32"/>
  <c r="F199" i="32"/>
  <c r="L199" i="32"/>
  <c r="O199" i="32"/>
  <c r="F200" i="32"/>
  <c r="L200" i="32"/>
  <c r="O200" i="32"/>
  <c r="F201" i="32"/>
  <c r="L201" i="32"/>
  <c r="O201" i="32"/>
  <c r="F212" i="32"/>
  <c r="L212" i="32"/>
  <c r="O212" i="32"/>
  <c r="F213" i="32"/>
  <c r="L213" i="32"/>
  <c r="O213" i="32"/>
  <c r="F214" i="32"/>
  <c r="L214" i="32"/>
  <c r="O214" i="32"/>
  <c r="F216" i="32"/>
  <c r="L216" i="32"/>
  <c r="O216" i="32"/>
  <c r="F217" i="32"/>
  <c r="L217" i="32"/>
  <c r="O217" i="32"/>
  <c r="F218" i="32"/>
  <c r="L218" i="32"/>
  <c r="O218" i="32"/>
  <c r="F219" i="32"/>
  <c r="L219" i="32"/>
  <c r="O219" i="32"/>
  <c r="F220" i="32"/>
  <c r="L220" i="32"/>
  <c r="O220" i="32"/>
  <c r="F221" i="32"/>
  <c r="L221" i="32"/>
  <c r="O221" i="32"/>
  <c r="F223" i="32"/>
  <c r="L223" i="32"/>
  <c r="O223" i="32"/>
  <c r="F224" i="32"/>
  <c r="L224" i="32"/>
  <c r="O224" i="32"/>
  <c r="F225" i="32"/>
  <c r="L225" i="32"/>
  <c r="O225" i="32"/>
  <c r="F226" i="32"/>
  <c r="L226" i="32"/>
  <c r="O226" i="32"/>
  <c r="F227" i="32"/>
  <c r="L227" i="32"/>
  <c r="O227" i="32"/>
  <c r="F228" i="32"/>
  <c r="L228" i="32"/>
  <c r="O228" i="32"/>
  <c r="F230" i="32"/>
  <c r="L230" i="32"/>
  <c r="O230" i="32"/>
  <c r="F231" i="32"/>
  <c r="L231" i="32"/>
  <c r="O231" i="32"/>
  <c r="F232" i="32"/>
  <c r="L232" i="32"/>
  <c r="O232" i="32"/>
  <c r="F233" i="32"/>
  <c r="L233" i="32"/>
  <c r="O233" i="32"/>
  <c r="F234" i="32"/>
  <c r="L234" i="32"/>
  <c r="O234" i="32"/>
  <c r="F235" i="32"/>
  <c r="L235" i="32"/>
  <c r="O235" i="32"/>
  <c r="F237" i="32"/>
  <c r="L237" i="32"/>
  <c r="O237" i="32"/>
  <c r="F238" i="32"/>
  <c r="L238" i="32"/>
  <c r="O238" i="32"/>
  <c r="F239" i="32"/>
  <c r="L239" i="32"/>
  <c r="O239" i="32"/>
  <c r="F240" i="32"/>
  <c r="L240" i="32"/>
  <c r="O240" i="32"/>
  <c r="F241" i="32"/>
  <c r="L241" i="32"/>
  <c r="O241" i="32"/>
  <c r="F253" i="32"/>
  <c r="L253" i="32"/>
  <c r="O253" i="32"/>
  <c r="F255" i="32"/>
  <c r="L255" i="32"/>
  <c r="O255" i="32"/>
  <c r="F256" i="32"/>
  <c r="L256" i="32"/>
  <c r="O256" i="32"/>
  <c r="F257" i="32"/>
  <c r="L257" i="32"/>
  <c r="O257" i="32"/>
  <c r="F258" i="32"/>
  <c r="L258" i="32"/>
  <c r="O258" i="32"/>
  <c r="F259" i="32"/>
  <c r="L259" i="32"/>
  <c r="O259" i="32"/>
  <c r="F260" i="32"/>
  <c r="L260" i="32"/>
  <c r="O260" i="32"/>
  <c r="L262" i="32"/>
  <c r="O262" i="32"/>
  <c r="L263" i="32"/>
  <c r="O263" i="32"/>
  <c r="L264" i="32"/>
  <c r="O264" i="32"/>
  <c r="L265" i="32"/>
  <c r="O265" i="32"/>
  <c r="L266" i="32"/>
  <c r="O266" i="32"/>
  <c r="L267" i="32"/>
  <c r="O267" i="32"/>
  <c r="L269" i="32"/>
  <c r="O269" i="32"/>
  <c r="L270" i="32"/>
  <c r="O270" i="32"/>
  <c r="L271" i="32"/>
  <c r="O271" i="32"/>
  <c r="L272" i="32"/>
  <c r="O272" i="32"/>
  <c r="L273" i="32"/>
  <c r="O273" i="32"/>
  <c r="L274" i="32"/>
  <c r="O274" i="32"/>
  <c r="L276" i="32"/>
  <c r="O276" i="32"/>
  <c r="L277" i="32"/>
  <c r="O277" i="32"/>
  <c r="L278" i="32"/>
  <c r="O278" i="32"/>
  <c r="L279" i="32"/>
  <c r="O279" i="32"/>
  <c r="L280" i="32"/>
  <c r="O280" i="32"/>
  <c r="L281" i="32"/>
  <c r="O281" i="32"/>
  <c r="L283" i="32"/>
  <c r="O283" i="32"/>
  <c r="L294" i="32"/>
  <c r="O294" i="32"/>
  <c r="L295" i="32"/>
  <c r="O295" i="32"/>
  <c r="L296" i="32"/>
  <c r="O296" i="32"/>
  <c r="L297" i="32"/>
  <c r="O297" i="32"/>
  <c r="L298" i="32"/>
  <c r="O298" i="32"/>
  <c r="L300" i="32"/>
  <c r="O300" i="32"/>
  <c r="L301" i="32"/>
  <c r="O301" i="32"/>
  <c r="L302" i="32"/>
  <c r="O302" i="32"/>
  <c r="L303" i="32"/>
  <c r="O303" i="32"/>
  <c r="L304" i="32"/>
  <c r="O304" i="32"/>
  <c r="L305" i="32"/>
  <c r="O305" i="32"/>
  <c r="L307" i="32"/>
  <c r="O307" i="32"/>
  <c r="L308" i="32"/>
  <c r="O308" i="32"/>
  <c r="L309" i="32"/>
  <c r="O309" i="32"/>
  <c r="L310" i="32"/>
  <c r="O310" i="32"/>
  <c r="L311" i="32"/>
  <c r="O311" i="32"/>
  <c r="L312" i="32"/>
  <c r="O312" i="32"/>
  <c r="L314" i="32"/>
  <c r="O314" i="32"/>
  <c r="L315" i="32"/>
  <c r="O315" i="32"/>
  <c r="L316" i="32"/>
  <c r="O316" i="32"/>
  <c r="L317" i="32"/>
  <c r="O317" i="32"/>
  <c r="L318" i="32"/>
  <c r="O318" i="32"/>
  <c r="L319" i="32"/>
  <c r="O319" i="32"/>
  <c r="L321" i="32"/>
  <c r="O321" i="32"/>
  <c r="L322" i="32"/>
  <c r="O322" i="32"/>
  <c r="L323" i="32"/>
  <c r="O323" i="32"/>
  <c r="E326" i="32"/>
  <c r="G519" i="32" s="1"/>
  <c r="L335" i="32"/>
  <c r="O335" i="32"/>
  <c r="L336" i="32"/>
  <c r="O336" i="32"/>
  <c r="L337" i="32"/>
  <c r="O337" i="32"/>
  <c r="L339" i="32"/>
  <c r="O339" i="32"/>
  <c r="L340" i="32"/>
  <c r="O340" i="32"/>
  <c r="L341" i="32"/>
  <c r="O341" i="32"/>
  <c r="L342" i="32"/>
  <c r="O342" i="32"/>
  <c r="L343" i="32"/>
  <c r="O343" i="32"/>
  <c r="L344" i="32"/>
  <c r="O344" i="32"/>
  <c r="L346" i="32"/>
  <c r="O346" i="32"/>
  <c r="L347" i="32"/>
  <c r="O347" i="32"/>
  <c r="L348" i="32"/>
  <c r="O348" i="32"/>
  <c r="L349" i="32"/>
  <c r="O349" i="32"/>
  <c r="L350" i="32"/>
  <c r="O350" i="32"/>
  <c r="L351" i="32"/>
  <c r="O351" i="32"/>
  <c r="L353" i="32"/>
  <c r="O353" i="32"/>
  <c r="L354" i="32"/>
  <c r="O354" i="32"/>
  <c r="L355" i="32"/>
  <c r="O355" i="32"/>
  <c r="L356" i="32"/>
  <c r="O356" i="32"/>
  <c r="L357" i="32"/>
  <c r="O357" i="32"/>
  <c r="L358" i="32"/>
  <c r="O358" i="32"/>
  <c r="L359" i="32"/>
  <c r="O359" i="32"/>
  <c r="L360" i="32"/>
  <c r="O360" i="32"/>
  <c r="L361" i="32"/>
  <c r="O361" i="32"/>
  <c r="L362" i="32"/>
  <c r="O362" i="32"/>
  <c r="L363" i="32"/>
  <c r="O363" i="32"/>
  <c r="L364" i="32"/>
  <c r="O364" i="32"/>
  <c r="E367" i="32"/>
  <c r="G522" i="32" s="1"/>
  <c r="L377" i="32"/>
  <c r="O377" i="32"/>
  <c r="L378" i="32"/>
  <c r="O378" i="32"/>
  <c r="L379" i="32"/>
  <c r="O379" i="32"/>
  <c r="L380" i="32"/>
  <c r="O380" i="32"/>
  <c r="L381" i="32"/>
  <c r="O381" i="32"/>
  <c r="L382" i="32"/>
  <c r="O382" i="32"/>
  <c r="O384" i="32"/>
  <c r="O385" i="32"/>
  <c r="O386" i="32"/>
  <c r="O387" i="32"/>
  <c r="O388" i="32"/>
  <c r="O389" i="32"/>
  <c r="O391" i="32"/>
  <c r="O392" i="32"/>
  <c r="O393" i="32"/>
  <c r="O394" i="32"/>
  <c r="O395" i="32"/>
  <c r="O396" i="32"/>
  <c r="O398" i="32"/>
  <c r="O399" i="32"/>
  <c r="O400" i="32"/>
  <c r="O401" i="32"/>
  <c r="O402" i="32"/>
  <c r="O403" i="32"/>
  <c r="O405" i="32"/>
  <c r="O406" i="32"/>
  <c r="E408" i="32"/>
  <c r="G525" i="32" s="1"/>
  <c r="O417" i="32"/>
  <c r="O418" i="32"/>
  <c r="O419" i="32"/>
  <c r="O420" i="32"/>
  <c r="O422" i="32"/>
  <c r="O423" i="32"/>
  <c r="O424" i="32"/>
  <c r="L425" i="32"/>
  <c r="O425" i="32"/>
  <c r="L426" i="32"/>
  <c r="O426" i="32"/>
  <c r="L427" i="32"/>
  <c r="O427" i="32"/>
  <c r="L429" i="32"/>
  <c r="O429" i="32"/>
  <c r="L430" i="32"/>
  <c r="O430" i="32"/>
  <c r="L431" i="32"/>
  <c r="O431" i="32"/>
  <c r="L432" i="32"/>
  <c r="O432" i="32"/>
  <c r="L433" i="32"/>
  <c r="O433" i="32"/>
  <c r="L434" i="32"/>
  <c r="O434" i="32"/>
  <c r="L436" i="32"/>
  <c r="O436" i="32"/>
  <c r="L437" i="32"/>
  <c r="O437" i="32"/>
  <c r="L438" i="32"/>
  <c r="O438" i="32"/>
  <c r="L439" i="32"/>
  <c r="O439" i="32"/>
  <c r="L440" i="32"/>
  <c r="O440" i="32"/>
  <c r="L441" i="32"/>
  <c r="O441" i="32"/>
  <c r="L443" i="32"/>
  <c r="O443" i="32"/>
  <c r="L444" i="32"/>
  <c r="O444" i="32"/>
  <c r="E449" i="32"/>
  <c r="G528" i="32" s="1"/>
  <c r="L458" i="32"/>
  <c r="O458" i="32"/>
  <c r="L459" i="32"/>
  <c r="O459" i="32"/>
  <c r="L460" i="32"/>
  <c r="O460" i="32"/>
  <c r="L461" i="32"/>
  <c r="O461" i="32"/>
  <c r="L463" i="32"/>
  <c r="O463" i="32"/>
  <c r="L464" i="32"/>
  <c r="O464" i="32"/>
  <c r="L465" i="32"/>
  <c r="O465" i="32"/>
  <c r="L466" i="32"/>
  <c r="O466" i="32"/>
  <c r="L467" i="32"/>
  <c r="O467" i="32"/>
  <c r="L468" i="32"/>
  <c r="O468" i="32"/>
  <c r="L470" i="32"/>
  <c r="O470" i="32"/>
  <c r="L471" i="32"/>
  <c r="O471" i="32"/>
  <c r="L472" i="32"/>
  <c r="O472" i="32"/>
  <c r="L473" i="32"/>
  <c r="O473" i="32"/>
  <c r="L474" i="32"/>
  <c r="O474" i="32"/>
  <c r="L475" i="32"/>
  <c r="O475" i="32"/>
  <c r="L477" i="32"/>
  <c r="O477" i="32"/>
  <c r="L478" i="32"/>
  <c r="O478" i="32"/>
  <c r="L479" i="32"/>
  <c r="O479" i="32"/>
  <c r="L480" i="32"/>
  <c r="O480" i="32"/>
  <c r="L481" i="32"/>
  <c r="O481" i="32"/>
  <c r="F482" i="32"/>
  <c r="L482" i="32"/>
  <c r="O482" i="32"/>
  <c r="F484" i="32"/>
  <c r="L484" i="32"/>
  <c r="O484" i="32"/>
  <c r="F485" i="32"/>
  <c r="L485" i="32"/>
  <c r="O485" i="32"/>
  <c r="F486" i="32"/>
  <c r="L486" i="32"/>
  <c r="O486" i="32"/>
  <c r="F487" i="32"/>
  <c r="L487" i="32"/>
  <c r="O487" i="32"/>
  <c r="F488" i="32"/>
  <c r="L488" i="32"/>
  <c r="O488" i="32"/>
  <c r="K3" i="28"/>
  <c r="A47" i="28"/>
  <c r="A88" i="28"/>
  <c r="A130" i="28" s="1"/>
  <c r="A172" i="28" s="1"/>
  <c r="A214" i="28" s="1"/>
  <c r="A255" i="28" s="1"/>
  <c r="A296" i="28" s="1"/>
  <c r="A337" i="28" s="1"/>
  <c r="A419" i="28"/>
  <c r="A459" i="28" s="1"/>
  <c r="C495" i="28"/>
  <c r="E495" i="28"/>
  <c r="G495" i="28"/>
  <c r="I495" i="28"/>
  <c r="C497" i="28"/>
  <c r="E497" i="28"/>
  <c r="G497" i="28"/>
  <c r="I497" i="28"/>
  <c r="A47" i="26"/>
  <c r="A129" i="26"/>
  <c r="A171" i="26" s="1"/>
  <c r="A213" i="26" s="1"/>
  <c r="A254" i="26" s="1"/>
  <c r="A295" i="26" s="1"/>
  <c r="A336" i="26" s="1"/>
  <c r="A418" i="26"/>
  <c r="A458" i="26" s="1"/>
  <c r="C494" i="26"/>
  <c r="E494" i="26"/>
  <c r="G494" i="26"/>
  <c r="I494" i="26"/>
  <c r="C496" i="26"/>
  <c r="E496" i="26"/>
  <c r="G496" i="26"/>
  <c r="I496" i="26"/>
  <c r="C4" i="29"/>
  <c r="A6" i="29"/>
  <c r="A47" i="29"/>
  <c r="A49" i="29" s="1"/>
  <c r="A88" i="29"/>
  <c r="A90" i="29" s="1"/>
  <c r="A129" i="29"/>
  <c r="A131" i="29" s="1"/>
  <c r="A132" i="29" s="1"/>
  <c r="A171" i="29"/>
  <c r="C171" i="29" s="1"/>
  <c r="A213" i="29"/>
  <c r="A215" i="29" s="1"/>
  <c r="A254" i="29"/>
  <c r="C254" i="29" s="1"/>
  <c r="A295" i="29"/>
  <c r="A336" i="29"/>
  <c r="A377" i="29"/>
  <c r="A379" i="29" s="1"/>
  <c r="B379" i="29" s="1"/>
  <c r="A418" i="29"/>
  <c r="C418" i="29" s="1"/>
  <c r="A458" i="29"/>
  <c r="A460" i="29" s="1"/>
  <c r="C494" i="29"/>
  <c r="E494" i="29"/>
  <c r="G494" i="29"/>
  <c r="I494" i="29"/>
  <c r="C496" i="29"/>
  <c r="E496" i="29"/>
  <c r="G496" i="29"/>
  <c r="I496" i="29"/>
  <c r="A45" i="24"/>
  <c r="A86" i="24" s="1"/>
  <c r="A127" i="24" s="1"/>
  <c r="A168" i="24" s="1"/>
  <c r="A209" i="24" s="1"/>
  <c r="A250" i="24" s="1"/>
  <c r="A291" i="24" s="1"/>
  <c r="A332" i="24" s="1"/>
  <c r="A414" i="24"/>
  <c r="A455" i="24" s="1"/>
  <c r="A46" i="22"/>
  <c r="A130" i="22"/>
  <c r="A172" i="22" s="1"/>
  <c r="A214" i="22" s="1"/>
  <c r="A256" i="22" s="1"/>
  <c r="A298" i="22" s="1"/>
  <c r="A340" i="22" s="1"/>
  <c r="A424" i="22"/>
  <c r="A466" i="22" s="1"/>
  <c r="A46" i="21"/>
  <c r="A129" i="21"/>
  <c r="A171" i="21" s="1"/>
  <c r="A213" i="21" s="1"/>
  <c r="A255" i="21" s="1"/>
  <c r="A297" i="21" s="1"/>
  <c r="A339" i="21" s="1"/>
  <c r="A423" i="21"/>
  <c r="A465" i="21" s="1"/>
  <c r="I527" i="33"/>
  <c r="E285" i="34"/>
  <c r="G516" i="34"/>
  <c r="G500" i="34"/>
  <c r="K500" i="34"/>
  <c r="M515" i="36"/>
  <c r="E285" i="37"/>
  <c r="G516" i="37" s="1"/>
  <c r="H80" i="38"/>
  <c r="I501" i="38" s="1"/>
  <c r="C7" i="38"/>
  <c r="K80" i="38"/>
  <c r="K501" i="38" s="1"/>
  <c r="B9" i="38"/>
  <c r="C9" i="38" s="1"/>
  <c r="H162" i="38"/>
  <c r="I507" i="38" s="1"/>
  <c r="K162" i="38"/>
  <c r="K507" i="38" s="1"/>
  <c r="G515" i="38"/>
  <c r="H367" i="38"/>
  <c r="I522" i="38" s="1"/>
  <c r="K524" i="38"/>
  <c r="N449" i="38"/>
  <c r="M528" i="38" s="1"/>
  <c r="A420" i="29"/>
  <c r="B420" i="29" s="1"/>
  <c r="C88" i="29"/>
  <c r="K121" i="34"/>
  <c r="K504" i="34" s="1"/>
  <c r="A421" i="29"/>
  <c r="A422" i="29" s="1"/>
  <c r="N326" i="32"/>
  <c r="M519" i="32" s="1"/>
  <c r="E203" i="38"/>
  <c r="G510" i="38" s="1"/>
  <c r="E80" i="36"/>
  <c r="G501" i="36" s="1"/>
  <c r="I534" i="40" l="1"/>
  <c r="G534" i="40"/>
  <c r="B9" i="40"/>
  <c r="C8" i="40"/>
  <c r="K534" i="40"/>
  <c r="B49" i="40"/>
  <c r="C48" i="40"/>
  <c r="M534" i="40"/>
  <c r="B90" i="40"/>
  <c r="C89" i="40"/>
  <c r="B130" i="40"/>
  <c r="B168" i="40"/>
  <c r="E127" i="40"/>
  <c r="N121" i="33"/>
  <c r="M504" i="33" s="1"/>
  <c r="E203" i="35"/>
  <c r="G510" i="35" s="1"/>
  <c r="H121" i="37"/>
  <c r="I504" i="37" s="1"/>
  <c r="N121" i="37"/>
  <c r="M504" i="37" s="1"/>
  <c r="N203" i="37"/>
  <c r="M510" i="37" s="1"/>
  <c r="N326" i="37"/>
  <c r="M519" i="37" s="1"/>
  <c r="K367" i="37"/>
  <c r="K522" i="37" s="1"/>
  <c r="H449" i="37"/>
  <c r="I528" i="37" s="1"/>
  <c r="K244" i="36"/>
  <c r="K513" i="36" s="1"/>
  <c r="H367" i="36"/>
  <c r="I522" i="36" s="1"/>
  <c r="N326" i="35"/>
  <c r="M519" i="35" s="1"/>
  <c r="H449" i="38"/>
  <c r="I528" i="38" s="1"/>
  <c r="E490" i="35"/>
  <c r="G531" i="35" s="1"/>
  <c r="H121" i="36"/>
  <c r="I504" i="36" s="1"/>
  <c r="H203" i="36"/>
  <c r="I510" i="36" s="1"/>
  <c r="E285" i="36"/>
  <c r="G516" i="36" s="1"/>
  <c r="C49" i="38"/>
  <c r="B50" i="38"/>
  <c r="N285" i="38"/>
  <c r="M516" i="38" s="1"/>
  <c r="K244" i="37"/>
  <c r="K513" i="37" s="1"/>
  <c r="H244" i="37"/>
  <c r="I513" i="37" s="1"/>
  <c r="N244" i="37"/>
  <c r="M513" i="37" s="1"/>
  <c r="B86" i="32"/>
  <c r="E39" i="33"/>
  <c r="G498" i="33" s="1"/>
  <c r="K490" i="34"/>
  <c r="K531" i="34" s="1"/>
  <c r="N285" i="36"/>
  <c r="M516" i="36" s="1"/>
  <c r="N326" i="36"/>
  <c r="M519" i="36" s="1"/>
  <c r="H326" i="36"/>
  <c r="I519" i="36" s="1"/>
  <c r="N367" i="36"/>
  <c r="M522" i="36" s="1"/>
  <c r="N449" i="36"/>
  <c r="M528" i="36" s="1"/>
  <c r="H449" i="36"/>
  <c r="I528" i="36" s="1"/>
  <c r="K490" i="36"/>
  <c r="K531" i="36" s="1"/>
  <c r="N39" i="37"/>
  <c r="M498" i="37" s="1"/>
  <c r="E39" i="37"/>
  <c r="G498" i="37" s="1"/>
  <c r="H326" i="37"/>
  <c r="I519" i="37" s="1"/>
  <c r="K326" i="37"/>
  <c r="K519" i="37" s="1"/>
  <c r="N367" i="37"/>
  <c r="M522" i="37" s="1"/>
  <c r="K490" i="37"/>
  <c r="K531" i="37" s="1"/>
  <c r="N162" i="38"/>
  <c r="M507" i="38" s="1"/>
  <c r="E162" i="38"/>
  <c r="G507" i="38" s="1"/>
  <c r="E45" i="38"/>
  <c r="E203" i="36"/>
  <c r="G510" i="36" s="1"/>
  <c r="B421" i="29"/>
  <c r="B8" i="33"/>
  <c r="B9" i="33" s="1"/>
  <c r="B48" i="36"/>
  <c r="A173" i="29"/>
  <c r="B173" i="29" s="1"/>
  <c r="C48" i="38"/>
  <c r="E45" i="36"/>
  <c r="B86" i="38"/>
  <c r="K367" i="32"/>
  <c r="K522" i="32" s="1"/>
  <c r="H39" i="32"/>
  <c r="I498" i="32" s="1"/>
  <c r="H80" i="32"/>
  <c r="I501" i="32" s="1"/>
  <c r="H203" i="32"/>
  <c r="I510" i="32" s="1"/>
  <c r="H326" i="32"/>
  <c r="I519" i="32" s="1"/>
  <c r="I533" i="32"/>
  <c r="E203" i="33"/>
  <c r="G510" i="33" s="1"/>
  <c r="E285" i="33"/>
  <c r="G516" i="33" s="1"/>
  <c r="N80" i="34"/>
  <c r="M501" i="34" s="1"/>
  <c r="K408" i="34"/>
  <c r="K525" i="34" s="1"/>
  <c r="K367" i="34"/>
  <c r="K522" i="34" s="1"/>
  <c r="N121" i="35"/>
  <c r="M504" i="35" s="1"/>
  <c r="I533" i="36"/>
  <c r="E162" i="36"/>
  <c r="G507" i="36" s="1"/>
  <c r="K367" i="36"/>
  <c r="K522" i="36" s="1"/>
  <c r="E86" i="36"/>
  <c r="B127" i="36"/>
  <c r="E244" i="36"/>
  <c r="G513" i="36" s="1"/>
  <c r="C129" i="29"/>
  <c r="C7" i="37"/>
  <c r="B8" i="36"/>
  <c r="B8" i="32"/>
  <c r="B9" i="32" s="1"/>
  <c r="K490" i="32"/>
  <c r="K531" i="32" s="1"/>
  <c r="N408" i="32"/>
  <c r="M525" i="32" s="1"/>
  <c r="K326" i="32"/>
  <c r="K519" i="32" s="1"/>
  <c r="N285" i="32"/>
  <c r="M516" i="32" s="1"/>
  <c r="N80" i="32"/>
  <c r="M501" i="32" s="1"/>
  <c r="B48" i="32"/>
  <c r="B49" i="32" s="1"/>
  <c r="B50" i="32" s="1"/>
  <c r="M533" i="32"/>
  <c r="E162" i="33"/>
  <c r="G507" i="33" s="1"/>
  <c r="N162" i="33"/>
  <c r="M507" i="33" s="1"/>
  <c r="H203" i="33"/>
  <c r="I510" i="33" s="1"/>
  <c r="K326" i="35"/>
  <c r="K519" i="35" s="1"/>
  <c r="N490" i="35"/>
  <c r="M531" i="35" s="1"/>
  <c r="H80" i="36"/>
  <c r="I501" i="36" s="1"/>
  <c r="N121" i="36"/>
  <c r="M504" i="36" s="1"/>
  <c r="N80" i="37"/>
  <c r="M501" i="37" s="1"/>
  <c r="H80" i="37"/>
  <c r="I501" i="37" s="1"/>
  <c r="E80" i="37"/>
  <c r="G501" i="37" s="1"/>
  <c r="E121" i="37"/>
  <c r="G504" i="37" s="1"/>
  <c r="K121" i="37"/>
  <c r="K504" i="37" s="1"/>
  <c r="K162" i="37"/>
  <c r="K507" i="37" s="1"/>
  <c r="H162" i="37"/>
  <c r="I507" i="37" s="1"/>
  <c r="N162" i="37"/>
  <c r="M507" i="37" s="1"/>
  <c r="E162" i="37"/>
  <c r="G507" i="37" s="1"/>
  <c r="K203" i="37"/>
  <c r="K510" i="37" s="1"/>
  <c r="E203" i="37"/>
  <c r="G510" i="37" s="1"/>
  <c r="N285" i="37"/>
  <c r="M516" i="37" s="1"/>
  <c r="N39" i="38"/>
  <c r="M498" i="38" s="1"/>
  <c r="N121" i="38"/>
  <c r="M504" i="38" s="1"/>
  <c r="E244" i="39"/>
  <c r="G513" i="39" s="1"/>
  <c r="E285" i="39"/>
  <c r="G516" i="39" s="1"/>
  <c r="C458" i="29"/>
  <c r="N121" i="34"/>
  <c r="M504" i="34" s="1"/>
  <c r="K203" i="34"/>
  <c r="K510" i="34" s="1"/>
  <c r="H80" i="34"/>
  <c r="I501" i="34" s="1"/>
  <c r="H121" i="34"/>
  <c r="I504" i="34" s="1"/>
  <c r="K162" i="34"/>
  <c r="K507" i="34" s="1"/>
  <c r="E121" i="34"/>
  <c r="G504" i="34" s="1"/>
  <c r="N203" i="34"/>
  <c r="M510" i="34" s="1"/>
  <c r="N367" i="34"/>
  <c r="M522" i="34" s="1"/>
  <c r="N449" i="34"/>
  <c r="M528" i="34" s="1"/>
  <c r="H121" i="35"/>
  <c r="I504" i="35" s="1"/>
  <c r="E121" i="35"/>
  <c r="G504" i="35" s="1"/>
  <c r="K162" i="35"/>
  <c r="K507" i="35" s="1"/>
  <c r="N203" i="35"/>
  <c r="M510" i="35" s="1"/>
  <c r="H203" i="35"/>
  <c r="I510" i="35" s="1"/>
  <c r="K449" i="36"/>
  <c r="K528" i="36" s="1"/>
  <c r="H408" i="35"/>
  <c r="I525" i="35" s="1"/>
  <c r="K121" i="39"/>
  <c r="K504" i="39" s="1"/>
  <c r="N162" i="39"/>
  <c r="M507" i="39" s="1"/>
  <c r="N80" i="39"/>
  <c r="M501" i="39" s="1"/>
  <c r="N39" i="34"/>
  <c r="M498" i="34" s="1"/>
  <c r="K203" i="36"/>
  <c r="K510" i="36" s="1"/>
  <c r="B49" i="37"/>
  <c r="C48" i="37"/>
  <c r="K408" i="32"/>
  <c r="K525" i="32" s="1"/>
  <c r="E121" i="32"/>
  <c r="G504" i="32" s="1"/>
  <c r="N39" i="32"/>
  <c r="M498" i="32" s="1"/>
  <c r="N490" i="32"/>
  <c r="M531" i="32" s="1"/>
  <c r="N367" i="32"/>
  <c r="M522" i="32" s="1"/>
  <c r="N244" i="32"/>
  <c r="M513" i="32" s="1"/>
  <c r="N244" i="36"/>
  <c r="M513" i="36" s="1"/>
  <c r="K449" i="32"/>
  <c r="K528" i="32" s="1"/>
  <c r="K162" i="32"/>
  <c r="K507" i="32" s="1"/>
  <c r="E39" i="32"/>
  <c r="G498" i="32" s="1"/>
  <c r="K39" i="32"/>
  <c r="K498" i="32" s="1"/>
  <c r="E45" i="37"/>
  <c r="C49" i="32"/>
  <c r="B86" i="37"/>
  <c r="E86" i="37" s="1"/>
  <c r="E490" i="33"/>
  <c r="G531" i="33" s="1"/>
  <c r="H244" i="33"/>
  <c r="I513" i="33" s="1"/>
  <c r="H39" i="34"/>
  <c r="I498" i="34" s="1"/>
  <c r="E39" i="34"/>
  <c r="G498" i="34" s="1"/>
  <c r="K39" i="34"/>
  <c r="K498" i="34" s="1"/>
  <c r="K244" i="35"/>
  <c r="K513" i="35" s="1"/>
  <c r="H408" i="37"/>
  <c r="I525" i="37" s="1"/>
  <c r="N449" i="37"/>
  <c r="M528" i="37" s="1"/>
  <c r="N490" i="37"/>
  <c r="M531" i="37" s="1"/>
  <c r="K244" i="32"/>
  <c r="K513" i="32" s="1"/>
  <c r="B89" i="36"/>
  <c r="C8" i="33"/>
  <c r="C213" i="29"/>
  <c r="C47" i="29"/>
  <c r="I533" i="38"/>
  <c r="B50" i="35"/>
  <c r="B51" i="35" s="1"/>
  <c r="C51" i="35" s="1"/>
  <c r="N39" i="33"/>
  <c r="M498" i="33" s="1"/>
  <c r="H80" i="33"/>
  <c r="I501" i="33" s="1"/>
  <c r="N39" i="36"/>
  <c r="M498" i="36" s="1"/>
  <c r="N162" i="36"/>
  <c r="M507" i="36" s="1"/>
  <c r="K326" i="36"/>
  <c r="K519" i="36" s="1"/>
  <c r="E490" i="36"/>
  <c r="G531" i="36" s="1"/>
  <c r="K39" i="37"/>
  <c r="K498" i="37" s="1"/>
  <c r="H203" i="37"/>
  <c r="I510" i="37" s="1"/>
  <c r="E244" i="37"/>
  <c r="G513" i="37" s="1"/>
  <c r="H367" i="37"/>
  <c r="I522" i="37" s="1"/>
  <c r="C9" i="33"/>
  <c r="B10" i="33"/>
  <c r="C50" i="32"/>
  <c r="B51" i="32"/>
  <c r="B215" i="29"/>
  <c r="A216" i="29"/>
  <c r="B131" i="29"/>
  <c r="H121" i="32"/>
  <c r="I504" i="32" s="1"/>
  <c r="H162" i="32"/>
  <c r="I507" i="32" s="1"/>
  <c r="H408" i="32"/>
  <c r="I525" i="32" s="1"/>
  <c r="N80" i="33"/>
  <c r="M501" i="33" s="1"/>
  <c r="E39" i="36"/>
  <c r="G498" i="36" s="1"/>
  <c r="G533" i="33"/>
  <c r="K162" i="33"/>
  <c r="K507" i="33" s="1"/>
  <c r="K203" i="33"/>
  <c r="K510" i="33" s="1"/>
  <c r="N490" i="33"/>
  <c r="M531" i="33" s="1"/>
  <c r="N244" i="33"/>
  <c r="M513" i="33" s="1"/>
  <c r="H367" i="33"/>
  <c r="I522" i="33" s="1"/>
  <c r="K367" i="33"/>
  <c r="K522" i="33" s="1"/>
  <c r="M533" i="35"/>
  <c r="E45" i="35"/>
  <c r="B86" i="35"/>
  <c r="H39" i="37"/>
  <c r="I498" i="37" s="1"/>
  <c r="K80" i="37"/>
  <c r="K501" i="37" s="1"/>
  <c r="K285" i="37"/>
  <c r="K516" i="37" s="1"/>
  <c r="K408" i="37"/>
  <c r="K525" i="37" s="1"/>
  <c r="C377" i="29"/>
  <c r="K39" i="33"/>
  <c r="K498" i="33" s="1"/>
  <c r="E490" i="34"/>
  <c r="G531" i="34" s="1"/>
  <c r="E39" i="35"/>
  <c r="G498" i="35" s="1"/>
  <c r="K39" i="35"/>
  <c r="K498" i="35" s="1"/>
  <c r="E80" i="35"/>
  <c r="G501" i="35" s="1"/>
  <c r="I533" i="35"/>
  <c r="G533" i="35"/>
  <c r="H449" i="35"/>
  <c r="I528" i="35" s="1"/>
  <c r="K449" i="35"/>
  <c r="K528" i="35" s="1"/>
  <c r="A174" i="29"/>
  <c r="C48" i="32"/>
  <c r="C8" i="32"/>
  <c r="A380" i="29"/>
  <c r="B10" i="38"/>
  <c r="C48" i="35"/>
  <c r="B460" i="29"/>
  <c r="A461" i="29"/>
  <c r="C295" i="29"/>
  <c r="A297" i="29"/>
  <c r="H449" i="32"/>
  <c r="I528" i="32" s="1"/>
  <c r="K121" i="33"/>
  <c r="K504" i="33" s="1"/>
  <c r="K80" i="33"/>
  <c r="K501" i="33" s="1"/>
  <c r="B48" i="34"/>
  <c r="B86" i="34"/>
  <c r="B127" i="34" s="1"/>
  <c r="H203" i="34"/>
  <c r="I510" i="34" s="1"/>
  <c r="I533" i="37"/>
  <c r="M533" i="36"/>
  <c r="N408" i="36"/>
  <c r="M525" i="36" s="1"/>
  <c r="H408" i="36"/>
  <c r="I525" i="36" s="1"/>
  <c r="N203" i="38"/>
  <c r="M510" i="38" s="1"/>
  <c r="H326" i="38"/>
  <c r="I519" i="38" s="1"/>
  <c r="H408" i="38"/>
  <c r="I525" i="38" s="1"/>
  <c r="E490" i="38"/>
  <c r="G531" i="38" s="1"/>
  <c r="K244" i="34"/>
  <c r="K513" i="34" s="1"/>
  <c r="N367" i="35"/>
  <c r="M522" i="35" s="1"/>
  <c r="N449" i="35"/>
  <c r="M528" i="35" s="1"/>
  <c r="N80" i="36"/>
  <c r="M501" i="36" s="1"/>
  <c r="K80" i="36"/>
  <c r="K501" i="36" s="1"/>
  <c r="K121" i="36"/>
  <c r="K504" i="36" s="1"/>
  <c r="H162" i="36"/>
  <c r="I507" i="36" s="1"/>
  <c r="K285" i="36"/>
  <c r="K516" i="36" s="1"/>
  <c r="K39" i="38"/>
  <c r="K498" i="38" s="1"/>
  <c r="H39" i="38"/>
  <c r="I498" i="38" s="1"/>
  <c r="K326" i="33"/>
  <c r="K519" i="33" s="1"/>
  <c r="N326" i="33"/>
  <c r="M519" i="33" s="1"/>
  <c r="K449" i="33"/>
  <c r="K528" i="33" s="1"/>
  <c r="N449" i="33"/>
  <c r="M528" i="33" s="1"/>
  <c r="K244" i="33"/>
  <c r="K513" i="33" s="1"/>
  <c r="K245" i="33"/>
  <c r="K514" i="33" s="1"/>
  <c r="H326" i="34"/>
  <c r="I519" i="34" s="1"/>
  <c r="C7" i="35"/>
  <c r="B8" i="35"/>
  <c r="H80" i="35"/>
  <c r="I501" i="35" s="1"/>
  <c r="N408" i="33"/>
  <c r="M525" i="33" s="1"/>
  <c r="H326" i="33"/>
  <c r="I519" i="33" s="1"/>
  <c r="H449" i="33"/>
  <c r="I528" i="33" s="1"/>
  <c r="H162" i="33"/>
  <c r="I507" i="33" s="1"/>
  <c r="H408" i="33"/>
  <c r="I525" i="33" s="1"/>
  <c r="C9" i="37"/>
  <c r="B10" i="37"/>
  <c r="A133" i="29"/>
  <c r="B132" i="29"/>
  <c r="B90" i="36"/>
  <c r="C89" i="36"/>
  <c r="B49" i="29"/>
  <c r="A50" i="29"/>
  <c r="A51" i="29" s="1"/>
  <c r="B51" i="29" s="1"/>
  <c r="E86" i="35"/>
  <c r="B127" i="35"/>
  <c r="B89" i="35"/>
  <c r="K533" i="34"/>
  <c r="C8" i="37"/>
  <c r="H39" i="33"/>
  <c r="I498" i="33" s="1"/>
  <c r="K285" i="33"/>
  <c r="K516" i="33" s="1"/>
  <c r="B216" i="29"/>
  <c r="A217" i="29"/>
  <c r="A298" i="29"/>
  <c r="B297" i="29"/>
  <c r="C336" i="29"/>
  <c r="A338" i="29"/>
  <c r="E127" i="36"/>
  <c r="B130" i="36"/>
  <c r="K408" i="35"/>
  <c r="K525" i="35" s="1"/>
  <c r="B89" i="37"/>
  <c r="B127" i="38"/>
  <c r="B130" i="38" s="1"/>
  <c r="K533" i="32"/>
  <c r="E80" i="33"/>
  <c r="G501" i="33" s="1"/>
  <c r="N408" i="35"/>
  <c r="M525" i="35" s="1"/>
  <c r="C50" i="35"/>
  <c r="I533" i="33"/>
  <c r="E121" i="33"/>
  <c r="G504" i="33" s="1"/>
  <c r="K490" i="33"/>
  <c r="K531" i="33" s="1"/>
  <c r="E244" i="32"/>
  <c r="G513" i="32" s="1"/>
  <c r="H367" i="32"/>
  <c r="I522" i="32" s="1"/>
  <c r="N285" i="33"/>
  <c r="M516" i="33" s="1"/>
  <c r="K408" i="33"/>
  <c r="K525" i="33" s="1"/>
  <c r="E203" i="34"/>
  <c r="G510" i="34" s="1"/>
  <c r="H162" i="34"/>
  <c r="I507" i="34" s="1"/>
  <c r="N162" i="34"/>
  <c r="M507" i="34" s="1"/>
  <c r="E244" i="34"/>
  <c r="G513" i="34" s="1"/>
  <c r="N285" i="34"/>
  <c r="M516" i="34" s="1"/>
  <c r="K326" i="34"/>
  <c r="K519" i="34" s="1"/>
  <c r="N326" i="34"/>
  <c r="M519" i="34" s="1"/>
  <c r="K449" i="34"/>
  <c r="K528" i="34" s="1"/>
  <c r="N490" i="34"/>
  <c r="M531" i="34" s="1"/>
  <c r="K285" i="34"/>
  <c r="K516" i="34" s="1"/>
  <c r="N39" i="35"/>
  <c r="M498" i="35" s="1"/>
  <c r="H39" i="35"/>
  <c r="I498" i="35" s="1"/>
  <c r="K121" i="35"/>
  <c r="K504" i="35" s="1"/>
  <c r="K203" i="35"/>
  <c r="K510" i="35" s="1"/>
  <c r="K490" i="35"/>
  <c r="K531" i="35" s="1"/>
  <c r="N203" i="36"/>
  <c r="M510" i="36" s="1"/>
  <c r="K408" i="36"/>
  <c r="K525" i="36" s="1"/>
  <c r="E121" i="38"/>
  <c r="G504" i="38" s="1"/>
  <c r="E244" i="38"/>
  <c r="G513" i="38" s="1"/>
  <c r="E80" i="39"/>
  <c r="G501" i="39" s="1"/>
  <c r="G533" i="37"/>
  <c r="M533" i="37"/>
  <c r="H121" i="38"/>
  <c r="I504" i="38" s="1"/>
  <c r="H121" i="39"/>
  <c r="I504" i="39" s="1"/>
  <c r="E121" i="39"/>
  <c r="G504" i="39" s="1"/>
  <c r="E203" i="39"/>
  <c r="G510" i="39" s="1"/>
  <c r="H367" i="39"/>
  <c r="I522" i="39" s="1"/>
  <c r="E285" i="32"/>
  <c r="G516" i="32" s="1"/>
  <c r="E80" i="32"/>
  <c r="G501" i="32" s="1"/>
  <c r="G533" i="32"/>
  <c r="H162" i="35"/>
  <c r="I507" i="35" s="1"/>
  <c r="N162" i="35"/>
  <c r="M507" i="35" s="1"/>
  <c r="H367" i="35"/>
  <c r="I522" i="35" s="1"/>
  <c r="H203" i="38"/>
  <c r="I510" i="38" s="1"/>
  <c r="K326" i="38"/>
  <c r="K519" i="38" s="1"/>
  <c r="N326" i="38"/>
  <c r="M519" i="38" s="1"/>
  <c r="K408" i="38"/>
  <c r="K525" i="38" s="1"/>
  <c r="N408" i="38"/>
  <c r="M525" i="38" s="1"/>
  <c r="K490" i="38"/>
  <c r="K531" i="38" s="1"/>
  <c r="E162" i="39"/>
  <c r="G507" i="39" s="1"/>
  <c r="N203" i="33"/>
  <c r="M510" i="33" s="1"/>
  <c r="H408" i="34"/>
  <c r="I525" i="34" s="1"/>
  <c r="K121" i="38"/>
  <c r="K504" i="38" s="1"/>
  <c r="N490" i="38"/>
  <c r="M531" i="38" s="1"/>
  <c r="K326" i="39"/>
  <c r="K519" i="39" s="1"/>
  <c r="E490" i="39"/>
  <c r="G531" i="39" s="1"/>
  <c r="N490" i="39"/>
  <c r="M531" i="39" s="1"/>
  <c r="H449" i="39"/>
  <c r="I528" i="39" s="1"/>
  <c r="K285" i="39"/>
  <c r="K516" i="39" s="1"/>
  <c r="H80" i="39"/>
  <c r="I501" i="39" s="1"/>
  <c r="K80" i="39"/>
  <c r="K501" i="39" s="1"/>
  <c r="K39" i="39"/>
  <c r="K498" i="39" s="1"/>
  <c r="C7" i="39"/>
  <c r="N39" i="39"/>
  <c r="M498" i="39" s="1"/>
  <c r="B9" i="39"/>
  <c r="E39" i="39"/>
  <c r="G498" i="39" s="1"/>
  <c r="B49" i="39"/>
  <c r="C48" i="39"/>
  <c r="H39" i="39"/>
  <c r="I498" i="39" s="1"/>
  <c r="B86" i="39"/>
  <c r="K162" i="39"/>
  <c r="K507" i="39" s="1"/>
  <c r="K203" i="39"/>
  <c r="K510" i="39" s="1"/>
  <c r="K244" i="39"/>
  <c r="K513" i="39" s="1"/>
  <c r="N326" i="39"/>
  <c r="M519" i="39" s="1"/>
  <c r="I519" i="39"/>
  <c r="N203" i="39"/>
  <c r="M510" i="39" s="1"/>
  <c r="N244" i="39"/>
  <c r="M513" i="39" s="1"/>
  <c r="M512" i="39"/>
  <c r="E45" i="39"/>
  <c r="K518" i="39"/>
  <c r="I521" i="39"/>
  <c r="N121" i="39"/>
  <c r="M504" i="39" s="1"/>
  <c r="H162" i="39"/>
  <c r="I507" i="39" s="1"/>
  <c r="H203" i="39"/>
  <c r="I510" i="39" s="1"/>
  <c r="H244" i="39"/>
  <c r="I513" i="39" s="1"/>
  <c r="N285" i="39"/>
  <c r="M516" i="39" s="1"/>
  <c r="N408" i="39"/>
  <c r="M525" i="39" s="1"/>
  <c r="M515" i="39"/>
  <c r="K367" i="39"/>
  <c r="K522" i="39" s="1"/>
  <c r="G530" i="39"/>
  <c r="N367" i="39"/>
  <c r="M522" i="39" s="1"/>
  <c r="K490" i="39"/>
  <c r="K531" i="39" s="1"/>
  <c r="H408" i="39"/>
  <c r="I525" i="39" s="1"/>
  <c r="G518" i="39"/>
  <c r="G533" i="39" s="1"/>
  <c r="K408" i="39"/>
  <c r="K525" i="39" s="1"/>
  <c r="N449" i="39"/>
  <c r="M528" i="39" s="1"/>
  <c r="K449" i="39"/>
  <c r="K528" i="39" s="1"/>
  <c r="I524" i="39"/>
  <c r="K524" i="39"/>
  <c r="A423" i="29"/>
  <c r="B422" i="29"/>
  <c r="A52" i="29"/>
  <c r="B168" i="36"/>
  <c r="B131" i="38"/>
  <c r="C130" i="38"/>
  <c r="B89" i="34"/>
  <c r="C9" i="32"/>
  <c r="B10" i="32"/>
  <c r="A91" i="29"/>
  <c r="B90" i="29"/>
  <c r="B168" i="38"/>
  <c r="E127" i="38"/>
  <c r="E86" i="34"/>
  <c r="A299" i="29"/>
  <c r="B298" i="29"/>
  <c r="B380" i="29"/>
  <c r="A381" i="29"/>
  <c r="K203" i="32"/>
  <c r="K510" i="32" s="1"/>
  <c r="E203" i="32"/>
  <c r="G510" i="32" s="1"/>
  <c r="N203" i="32"/>
  <c r="M510" i="32" s="1"/>
  <c r="E162" i="32"/>
  <c r="G507" i="32" s="1"/>
  <c r="N162" i="32"/>
  <c r="M507" i="32" s="1"/>
  <c r="N121" i="32"/>
  <c r="M504" i="32" s="1"/>
  <c r="K121" i="32"/>
  <c r="K504" i="32" s="1"/>
  <c r="K80" i="32"/>
  <c r="K501" i="32" s="1"/>
  <c r="C48" i="34"/>
  <c r="B49" i="34"/>
  <c r="H244" i="34"/>
  <c r="I513" i="34" s="1"/>
  <c r="M533" i="38"/>
  <c r="B127" i="37"/>
  <c r="A7" i="29"/>
  <c r="B6" i="29"/>
  <c r="K285" i="32"/>
  <c r="K516" i="32" s="1"/>
  <c r="K533" i="33"/>
  <c r="N449" i="32"/>
  <c r="M528" i="32" s="1"/>
  <c r="H244" i="35"/>
  <c r="I513" i="35" s="1"/>
  <c r="K534" i="37"/>
  <c r="E490" i="32"/>
  <c r="G531" i="32" s="1"/>
  <c r="H244" i="32"/>
  <c r="I513" i="32" s="1"/>
  <c r="I534" i="32" s="1"/>
  <c r="I533" i="34"/>
  <c r="N408" i="34"/>
  <c r="M525" i="34" s="1"/>
  <c r="E244" i="33"/>
  <c r="G513" i="33" s="1"/>
  <c r="G534" i="33" s="1"/>
  <c r="N367" i="33"/>
  <c r="M522" i="33" s="1"/>
  <c r="M534" i="33" s="1"/>
  <c r="E162" i="34"/>
  <c r="G507" i="34" s="1"/>
  <c r="E80" i="34"/>
  <c r="G501" i="34" s="1"/>
  <c r="H367" i="34"/>
  <c r="I522" i="34" s="1"/>
  <c r="K534" i="38"/>
  <c r="H121" i="33"/>
  <c r="I504" i="33" s="1"/>
  <c r="M533" i="33"/>
  <c r="M536" i="33" s="1"/>
  <c r="G533" i="34"/>
  <c r="M533" i="34"/>
  <c r="N244" i="34"/>
  <c r="M513" i="34" s="1"/>
  <c r="K80" i="35"/>
  <c r="K501" i="35" s="1"/>
  <c r="K367" i="35"/>
  <c r="K522" i="35" s="1"/>
  <c r="A256" i="29"/>
  <c r="B48" i="33"/>
  <c r="E45" i="33"/>
  <c r="B86" i="33"/>
  <c r="B8" i="34"/>
  <c r="C7" i="34"/>
  <c r="K80" i="34"/>
  <c r="K501" i="34" s="1"/>
  <c r="E244" i="35"/>
  <c r="G513" i="35" s="1"/>
  <c r="K533" i="36"/>
  <c r="E162" i="35"/>
  <c r="G507" i="35" s="1"/>
  <c r="G533" i="38"/>
  <c r="K39" i="36"/>
  <c r="K498" i="36" s="1"/>
  <c r="K534" i="36" s="1"/>
  <c r="H39" i="36"/>
  <c r="I498" i="36" s="1"/>
  <c r="I534" i="36" s="1"/>
  <c r="G533" i="36"/>
  <c r="N490" i="36"/>
  <c r="M531" i="36" s="1"/>
  <c r="M534" i="36" s="1"/>
  <c r="H326" i="35"/>
  <c r="I519" i="35" s="1"/>
  <c r="K533" i="37"/>
  <c r="N408" i="37"/>
  <c r="M525" i="37" s="1"/>
  <c r="M534" i="37" s="1"/>
  <c r="E39" i="38"/>
  <c r="G498" i="38" s="1"/>
  <c r="H449" i="34"/>
  <c r="I528" i="34" s="1"/>
  <c r="N244" i="35"/>
  <c r="M513" i="35" s="1"/>
  <c r="N285" i="35"/>
  <c r="M516" i="35" s="1"/>
  <c r="N80" i="35"/>
  <c r="M501" i="35" s="1"/>
  <c r="K533" i="35"/>
  <c r="K533" i="38"/>
  <c r="B50" i="40" l="1"/>
  <c r="C49" i="40"/>
  <c r="C9" i="40"/>
  <c r="B10" i="40"/>
  <c r="B91" i="40"/>
  <c r="C90" i="40"/>
  <c r="B131" i="40"/>
  <c r="C130" i="40"/>
  <c r="B209" i="40"/>
  <c r="E168" i="40"/>
  <c r="B171" i="40"/>
  <c r="I534" i="37"/>
  <c r="G534" i="36"/>
  <c r="G534" i="37"/>
  <c r="E86" i="32"/>
  <c r="B89" i="32"/>
  <c r="B127" i="32"/>
  <c r="M534" i="38"/>
  <c r="C50" i="38"/>
  <c r="B51" i="38"/>
  <c r="E86" i="38"/>
  <c r="B89" i="38"/>
  <c r="B49" i="36"/>
  <c r="C48" i="36"/>
  <c r="C8" i="36"/>
  <c r="B9" i="36"/>
  <c r="B50" i="29"/>
  <c r="G534" i="38"/>
  <c r="K534" i="34"/>
  <c r="M534" i="34"/>
  <c r="I534" i="33"/>
  <c r="B52" i="35"/>
  <c r="C49" i="37"/>
  <c r="B50" i="37"/>
  <c r="K533" i="39"/>
  <c r="K534" i="35"/>
  <c r="B52" i="32"/>
  <c r="C51" i="32"/>
  <c r="I534" i="38"/>
  <c r="K534" i="33"/>
  <c r="C10" i="38"/>
  <c r="B11" i="38"/>
  <c r="B461" i="29"/>
  <c r="A462" i="29"/>
  <c r="A175" i="29"/>
  <c r="B174" i="29"/>
  <c r="C10" i="33"/>
  <c r="B11" i="33"/>
  <c r="G534" i="32"/>
  <c r="G534" i="39"/>
  <c r="M534" i="35"/>
  <c r="G534" i="34"/>
  <c r="I534" i="35"/>
  <c r="K534" i="32"/>
  <c r="B131" i="36"/>
  <c r="C130" i="36"/>
  <c r="C10" i="37"/>
  <c r="B11" i="37"/>
  <c r="I534" i="34"/>
  <c r="B217" i="29"/>
  <c r="A218" i="29"/>
  <c r="C89" i="35"/>
  <c r="B90" i="35"/>
  <c r="C90" i="36"/>
  <c r="B91" i="36"/>
  <c r="M534" i="32"/>
  <c r="E127" i="35"/>
  <c r="B130" i="35"/>
  <c r="B168" i="35"/>
  <c r="I533" i="39"/>
  <c r="C89" i="37"/>
  <c r="B90" i="37"/>
  <c r="A339" i="29"/>
  <c r="B338" i="29"/>
  <c r="B133" i="29"/>
  <c r="A134" i="29"/>
  <c r="B9" i="35"/>
  <c r="C8" i="35"/>
  <c r="M533" i="39"/>
  <c r="K534" i="39"/>
  <c r="I534" i="39"/>
  <c r="C9" i="39"/>
  <c r="B10" i="39"/>
  <c r="B50" i="39"/>
  <c r="C49" i="39"/>
  <c r="M534" i="39"/>
  <c r="B89" i="39"/>
  <c r="E86" i="39"/>
  <c r="B127" i="39"/>
  <c r="G537" i="33"/>
  <c r="K537" i="33"/>
  <c r="B7" i="29"/>
  <c r="A8" i="29"/>
  <c r="E168" i="38"/>
  <c r="B171" i="38"/>
  <c r="B209" i="38"/>
  <c r="C131" i="38"/>
  <c r="B132" i="38"/>
  <c r="E86" i="33"/>
  <c r="B89" i="33"/>
  <c r="B127" i="33"/>
  <c r="C49" i="34"/>
  <c r="B50" i="34"/>
  <c r="E168" i="36"/>
  <c r="B209" i="36"/>
  <c r="B171" i="36"/>
  <c r="G534" i="35"/>
  <c r="B49" i="33"/>
  <c r="C48" i="33"/>
  <c r="I537" i="33"/>
  <c r="K536" i="33"/>
  <c r="I536" i="33"/>
  <c r="E127" i="37"/>
  <c r="B168" i="37"/>
  <c r="B130" i="37"/>
  <c r="A382" i="29"/>
  <c r="B381" i="29"/>
  <c r="A300" i="29"/>
  <c r="B299" i="29"/>
  <c r="B130" i="34"/>
  <c r="E127" i="34"/>
  <c r="B168" i="34"/>
  <c r="G536" i="33"/>
  <c r="B52" i="29"/>
  <c r="A53" i="29"/>
  <c r="B11" i="32"/>
  <c r="C10" i="32"/>
  <c r="A424" i="29"/>
  <c r="B423" i="29"/>
  <c r="B9" i="34"/>
  <c r="C8" i="34"/>
  <c r="A257" i="29"/>
  <c r="B256" i="29"/>
  <c r="M537" i="33"/>
  <c r="B91" i="29"/>
  <c r="A92" i="29"/>
  <c r="C89" i="34"/>
  <c r="B90" i="34"/>
  <c r="C10" i="40" l="1"/>
  <c r="B11" i="40"/>
  <c r="B172" i="40"/>
  <c r="C171" i="40"/>
  <c r="B132" i="40"/>
  <c r="C131" i="40"/>
  <c r="B250" i="40"/>
  <c r="E209" i="40"/>
  <c r="B212" i="40"/>
  <c r="B92" i="40"/>
  <c r="C91" i="40"/>
  <c r="B51" i="40"/>
  <c r="C50" i="40"/>
  <c r="B130" i="32"/>
  <c r="B168" i="32"/>
  <c r="E127" i="32"/>
  <c r="B52" i="38"/>
  <c r="C51" i="38"/>
  <c r="B90" i="32"/>
  <c r="C89" i="32"/>
  <c r="B50" i="36"/>
  <c r="C49" i="36"/>
  <c r="C89" i="38"/>
  <c r="B90" i="38"/>
  <c r="C9" i="36"/>
  <c r="B10" i="36"/>
  <c r="C52" i="35"/>
  <c r="B53" i="35"/>
  <c r="C50" i="37"/>
  <c r="B51" i="37"/>
  <c r="B12" i="33"/>
  <c r="C11" i="33"/>
  <c r="C11" i="38"/>
  <c r="B12" i="38"/>
  <c r="A176" i="29"/>
  <c r="B175" i="29"/>
  <c r="B53" i="32"/>
  <c r="C52" i="32"/>
  <c r="A463" i="29"/>
  <c r="B462" i="29"/>
  <c r="A135" i="29"/>
  <c r="B134" i="29"/>
  <c r="C11" i="37"/>
  <c r="B12" i="37"/>
  <c r="E168" i="35"/>
  <c r="B209" i="35"/>
  <c r="B171" i="35"/>
  <c r="B91" i="37"/>
  <c r="C90" i="37"/>
  <c r="C130" i="35"/>
  <c r="B131" i="35"/>
  <c r="B10" i="35"/>
  <c r="C9" i="35"/>
  <c r="A340" i="29"/>
  <c r="B339" i="29"/>
  <c r="C91" i="36"/>
  <c r="B92" i="36"/>
  <c r="B91" i="35"/>
  <c r="C90" i="35"/>
  <c r="A219" i="29"/>
  <c r="B218" i="29"/>
  <c r="C131" i="36"/>
  <c r="B132" i="36"/>
  <c r="B51" i="39"/>
  <c r="C50" i="39"/>
  <c r="C89" i="39"/>
  <c r="B90" i="39"/>
  <c r="B11" i="39"/>
  <c r="C10" i="39"/>
  <c r="B130" i="39"/>
  <c r="B168" i="39"/>
  <c r="E127" i="39"/>
  <c r="B131" i="34"/>
  <c r="C130" i="34"/>
  <c r="A383" i="29"/>
  <c r="B382" i="29"/>
  <c r="C49" i="33"/>
  <c r="B50" i="33"/>
  <c r="A9" i="29"/>
  <c r="B8" i="29"/>
  <c r="B257" i="29"/>
  <c r="A258" i="29"/>
  <c r="C130" i="37"/>
  <c r="B131" i="37"/>
  <c r="B51" i="34"/>
  <c r="C50" i="34"/>
  <c r="B130" i="33"/>
  <c r="E127" i="33"/>
  <c r="B168" i="33"/>
  <c r="C132" i="38"/>
  <c r="B133" i="38"/>
  <c r="B250" i="38"/>
  <c r="B212" i="38"/>
  <c r="E209" i="38"/>
  <c r="B92" i="29"/>
  <c r="A93" i="29"/>
  <c r="B209" i="34"/>
  <c r="E168" i="34"/>
  <c r="B171" i="34"/>
  <c r="A301" i="29"/>
  <c r="B300" i="29"/>
  <c r="B171" i="37"/>
  <c r="B209" i="37"/>
  <c r="E168" i="37"/>
  <c r="B172" i="36"/>
  <c r="C171" i="36"/>
  <c r="B90" i="33"/>
  <c r="C89" i="33"/>
  <c r="C171" i="38"/>
  <c r="B172" i="38"/>
  <c r="C11" i="32"/>
  <c r="B12" i="32"/>
  <c r="A54" i="29"/>
  <c r="B53" i="29"/>
  <c r="B91" i="34"/>
  <c r="C90" i="34"/>
  <c r="C9" i="34"/>
  <c r="B10" i="34"/>
  <c r="A425" i="29"/>
  <c r="B424" i="29"/>
  <c r="B212" i="36"/>
  <c r="B250" i="36"/>
  <c r="E209" i="36"/>
  <c r="E250" i="40" l="1"/>
  <c r="B291" i="40"/>
  <c r="B253" i="40"/>
  <c r="C172" i="40"/>
  <c r="B173" i="40"/>
  <c r="B52" i="40"/>
  <c r="C51" i="40"/>
  <c r="B213" i="40"/>
  <c r="C212" i="40"/>
  <c r="B133" i="40"/>
  <c r="C132" i="40"/>
  <c r="B12" i="40"/>
  <c r="C11" i="40"/>
  <c r="B93" i="40"/>
  <c r="C92" i="40"/>
  <c r="C50" i="36"/>
  <c r="B51" i="36"/>
  <c r="C52" i="38"/>
  <c r="B53" i="38"/>
  <c r="B91" i="38"/>
  <c r="C90" i="38"/>
  <c r="C90" i="32"/>
  <c r="B91" i="32"/>
  <c r="E168" i="32"/>
  <c r="B171" i="32"/>
  <c r="B209" i="32"/>
  <c r="B131" i="32"/>
  <c r="C130" i="32"/>
  <c r="C10" i="36"/>
  <c r="B11" i="36"/>
  <c r="B54" i="35"/>
  <c r="C53" i="35"/>
  <c r="B52" i="37"/>
  <c r="C51" i="37"/>
  <c r="C12" i="38"/>
  <c r="B13" i="38"/>
  <c r="C53" i="32"/>
  <c r="B54" i="32"/>
  <c r="A464" i="29"/>
  <c r="B463" i="29"/>
  <c r="A177" i="29"/>
  <c r="B176" i="29"/>
  <c r="C12" i="33"/>
  <c r="B13" i="33"/>
  <c r="B133" i="36"/>
  <c r="C132" i="36"/>
  <c r="B11" i="35"/>
  <c r="C10" i="35"/>
  <c r="B172" i="35"/>
  <c r="C171" i="35"/>
  <c r="B135" i="29"/>
  <c r="A136" i="29"/>
  <c r="B250" i="35"/>
  <c r="E209" i="35"/>
  <c r="B212" i="35"/>
  <c r="B92" i="35"/>
  <c r="C91" i="35"/>
  <c r="B340" i="29"/>
  <c r="A341" i="29"/>
  <c r="B92" i="37"/>
  <c r="C91" i="37"/>
  <c r="A220" i="29"/>
  <c r="B219" i="29"/>
  <c r="C92" i="36"/>
  <c r="B93" i="36"/>
  <c r="C131" i="35"/>
  <c r="B132" i="35"/>
  <c r="C12" i="37"/>
  <c r="B13" i="37"/>
  <c r="B171" i="39"/>
  <c r="E168" i="39"/>
  <c r="B209" i="39"/>
  <c r="C11" i="39"/>
  <c r="B12" i="39"/>
  <c r="B91" i="39"/>
  <c r="C90" i="39"/>
  <c r="B52" i="39"/>
  <c r="C51" i="39"/>
  <c r="C130" i="39"/>
  <c r="B131" i="39"/>
  <c r="B425" i="29"/>
  <c r="A426" i="29"/>
  <c r="B92" i="34"/>
  <c r="C91" i="34"/>
  <c r="B301" i="29"/>
  <c r="A302" i="29"/>
  <c r="B172" i="34"/>
  <c r="C171" i="34"/>
  <c r="C172" i="38"/>
  <c r="B173" i="38"/>
  <c r="C172" i="36"/>
  <c r="B173" i="36"/>
  <c r="B212" i="37"/>
  <c r="E209" i="37"/>
  <c r="B250" i="37"/>
  <c r="B93" i="29"/>
  <c r="A94" i="29"/>
  <c r="B132" i="37"/>
  <c r="C131" i="37"/>
  <c r="B51" i="33"/>
  <c r="C50" i="33"/>
  <c r="C133" i="38"/>
  <c r="B134" i="38"/>
  <c r="B131" i="33"/>
  <c r="C130" i="33"/>
  <c r="A259" i="29"/>
  <c r="B258" i="29"/>
  <c r="A10" i="29"/>
  <c r="B9" i="29"/>
  <c r="A384" i="29"/>
  <c r="B383" i="29"/>
  <c r="B132" i="34"/>
  <c r="C131" i="34"/>
  <c r="B253" i="36"/>
  <c r="E250" i="36"/>
  <c r="B291" i="36"/>
  <c r="C10" i="34"/>
  <c r="B11" i="34"/>
  <c r="B13" i="32"/>
  <c r="C12" i="32"/>
  <c r="B91" i="33"/>
  <c r="C90" i="33"/>
  <c r="B172" i="37"/>
  <c r="C171" i="37"/>
  <c r="B250" i="34"/>
  <c r="E209" i="34"/>
  <c r="B212" i="34"/>
  <c r="B213" i="38"/>
  <c r="C212" i="38"/>
  <c r="B171" i="33"/>
  <c r="E168" i="33"/>
  <c r="B209" i="33"/>
  <c r="C51" i="34"/>
  <c r="B52" i="34"/>
  <c r="C212" i="36"/>
  <c r="B213" i="36"/>
  <c r="B54" i="29"/>
  <c r="A55" i="29"/>
  <c r="B291" i="38"/>
  <c r="B253" i="38"/>
  <c r="E250" i="38"/>
  <c r="B13" i="40" l="1"/>
  <c r="C12" i="40"/>
  <c r="B94" i="40"/>
  <c r="C93" i="40"/>
  <c r="B134" i="40"/>
  <c r="C133" i="40"/>
  <c r="B53" i="40"/>
  <c r="C52" i="40"/>
  <c r="C253" i="40"/>
  <c r="B254" i="40"/>
  <c r="B294" i="40"/>
  <c r="E291" i="40"/>
  <c r="B332" i="40"/>
  <c r="C213" i="40"/>
  <c r="B214" i="40"/>
  <c r="B174" i="40"/>
  <c r="C173" i="40"/>
  <c r="B132" i="32"/>
  <c r="C131" i="32"/>
  <c r="C91" i="32"/>
  <c r="B92" i="32"/>
  <c r="C53" i="38"/>
  <c r="B54" i="38"/>
  <c r="E209" i="32"/>
  <c r="B212" i="32"/>
  <c r="B250" i="32"/>
  <c r="B172" i="32"/>
  <c r="C171" i="32"/>
  <c r="C51" i="36"/>
  <c r="B52" i="36"/>
  <c r="B92" i="38"/>
  <c r="C91" i="38"/>
  <c r="C11" i="36"/>
  <c r="B12" i="36"/>
  <c r="B53" i="37"/>
  <c r="C52" i="37"/>
  <c r="C54" i="35"/>
  <c r="B55" i="35"/>
  <c r="B177" i="29"/>
  <c r="A178" i="29"/>
  <c r="A465" i="29"/>
  <c r="B464" i="29"/>
  <c r="B14" i="33"/>
  <c r="C13" i="33"/>
  <c r="C54" i="32"/>
  <c r="B55" i="32"/>
  <c r="B14" i="38"/>
  <c r="C13" i="38"/>
  <c r="B94" i="36"/>
  <c r="C93" i="36"/>
  <c r="B12" i="35"/>
  <c r="C11" i="35"/>
  <c r="B93" i="35"/>
  <c r="C92" i="35"/>
  <c r="C212" i="35"/>
  <c r="B213" i="35"/>
  <c r="B133" i="35"/>
  <c r="C132" i="35"/>
  <c r="B341" i="29"/>
  <c r="A342" i="29"/>
  <c r="A137" i="29"/>
  <c r="B136" i="29"/>
  <c r="C172" i="35"/>
  <c r="B173" i="35"/>
  <c r="B134" i="36"/>
  <c r="C133" i="36"/>
  <c r="C13" i="37"/>
  <c r="B14" i="37"/>
  <c r="B220" i="29"/>
  <c r="A221" i="29"/>
  <c r="B93" i="37"/>
  <c r="C92" i="37"/>
  <c r="B253" i="35"/>
  <c r="B291" i="35"/>
  <c r="E250" i="35"/>
  <c r="C91" i="39"/>
  <c r="B92" i="39"/>
  <c r="B53" i="39"/>
  <c r="C52" i="39"/>
  <c r="B172" i="39"/>
  <c r="C171" i="39"/>
  <c r="B250" i="39"/>
  <c r="B212" i="39"/>
  <c r="E209" i="39"/>
  <c r="C12" i="39"/>
  <c r="B13" i="39"/>
  <c r="B132" i="39"/>
  <c r="C131" i="39"/>
  <c r="B332" i="38"/>
  <c r="E291" i="38"/>
  <c r="B294" i="38"/>
  <c r="B212" i="33"/>
  <c r="B250" i="33"/>
  <c r="E209" i="33"/>
  <c r="E250" i="34"/>
  <c r="B253" i="34"/>
  <c r="B291" i="34"/>
  <c r="C91" i="33"/>
  <c r="B92" i="33"/>
  <c r="B12" i="34"/>
  <c r="C11" i="34"/>
  <c r="E291" i="36"/>
  <c r="B294" i="36"/>
  <c r="B332" i="36"/>
  <c r="B259" i="29"/>
  <c r="A260" i="29"/>
  <c r="B133" i="37"/>
  <c r="C132" i="37"/>
  <c r="C172" i="34"/>
  <c r="B173" i="34"/>
  <c r="C92" i="34"/>
  <c r="B93" i="34"/>
  <c r="C52" i="34"/>
  <c r="B53" i="34"/>
  <c r="C171" i="33"/>
  <c r="B172" i="33"/>
  <c r="C212" i="34"/>
  <c r="B213" i="34"/>
  <c r="C172" i="37"/>
  <c r="B173" i="37"/>
  <c r="C13" i="32"/>
  <c r="B14" i="32"/>
  <c r="C134" i="38"/>
  <c r="B135" i="38"/>
  <c r="C173" i="38"/>
  <c r="B174" i="38"/>
  <c r="A303" i="29"/>
  <c r="B302" i="29"/>
  <c r="A427" i="29"/>
  <c r="B426" i="29"/>
  <c r="B214" i="38"/>
  <c r="C213" i="38"/>
  <c r="B174" i="36"/>
  <c r="C173" i="36"/>
  <c r="C213" i="36"/>
  <c r="B214" i="36"/>
  <c r="B384" i="29"/>
  <c r="A385" i="29"/>
  <c r="E250" i="37"/>
  <c r="B291" i="37"/>
  <c r="B253" i="37"/>
  <c r="B254" i="38"/>
  <c r="C253" i="38"/>
  <c r="A56" i="29"/>
  <c r="B55" i="29"/>
  <c r="B254" i="36"/>
  <c r="C253" i="36"/>
  <c r="B133" i="34"/>
  <c r="C132" i="34"/>
  <c r="B10" i="29"/>
  <c r="A11" i="29"/>
  <c r="B132" i="33"/>
  <c r="C131" i="33"/>
  <c r="B52" i="33"/>
  <c r="C51" i="33"/>
  <c r="A95" i="29"/>
  <c r="B94" i="29"/>
  <c r="C212" i="37"/>
  <c r="B213" i="37"/>
  <c r="C174" i="40" l="1"/>
  <c r="B175" i="40"/>
  <c r="B54" i="40"/>
  <c r="C53" i="40"/>
  <c r="B335" i="40"/>
  <c r="B373" i="40"/>
  <c r="E332" i="40"/>
  <c r="C134" i="40"/>
  <c r="B135" i="40"/>
  <c r="C294" i="40"/>
  <c r="B295" i="40"/>
  <c r="C254" i="40"/>
  <c r="B255" i="40"/>
  <c r="B95" i="40"/>
  <c r="C94" i="40"/>
  <c r="B215" i="40"/>
  <c r="C214" i="40"/>
  <c r="C13" i="40"/>
  <c r="B14" i="40"/>
  <c r="B213" i="32"/>
  <c r="C212" i="32"/>
  <c r="B93" i="32"/>
  <c r="C92" i="32"/>
  <c r="B93" i="38"/>
  <c r="C92" i="38"/>
  <c r="B173" i="32"/>
  <c r="C172" i="32"/>
  <c r="B55" i="38"/>
  <c r="C54" i="38"/>
  <c r="C52" i="36"/>
  <c r="B53" i="36"/>
  <c r="E250" i="32"/>
  <c r="B253" i="32"/>
  <c r="B291" i="32"/>
  <c r="B133" i="32"/>
  <c r="C132" i="32"/>
  <c r="C12" i="36"/>
  <c r="B13" i="36"/>
  <c r="C53" i="37"/>
  <c r="B54" i="37"/>
  <c r="C55" i="35"/>
  <c r="B56" i="35"/>
  <c r="C55" i="32"/>
  <c r="B56" i="32"/>
  <c r="C14" i="33"/>
  <c r="B15" i="33"/>
  <c r="A466" i="29"/>
  <c r="B465" i="29"/>
  <c r="A179" i="29"/>
  <c r="B178" i="29"/>
  <c r="B15" i="38"/>
  <c r="C14" i="38"/>
  <c r="B254" i="35"/>
  <c r="C253" i="35"/>
  <c r="C93" i="37"/>
  <c r="B94" i="37"/>
  <c r="B134" i="35"/>
  <c r="C133" i="35"/>
  <c r="B94" i="35"/>
  <c r="C93" i="35"/>
  <c r="B221" i="29"/>
  <c r="A222" i="29"/>
  <c r="C134" i="36"/>
  <c r="B135" i="36"/>
  <c r="B137" i="29"/>
  <c r="A138" i="29"/>
  <c r="C213" i="35"/>
  <c r="B214" i="35"/>
  <c r="B13" i="35"/>
  <c r="C12" i="35"/>
  <c r="C14" i="37"/>
  <c r="B15" i="37"/>
  <c r="C173" i="35"/>
  <c r="B174" i="35"/>
  <c r="A343" i="29"/>
  <c r="B342" i="29"/>
  <c r="B95" i="36"/>
  <c r="C94" i="36"/>
  <c r="B294" i="35"/>
  <c r="B332" i="35"/>
  <c r="E291" i="35"/>
  <c r="B14" i="39"/>
  <c r="C13" i="39"/>
  <c r="B173" i="39"/>
  <c r="C172" i="39"/>
  <c r="B54" i="39"/>
  <c r="C53" i="39"/>
  <c r="B93" i="39"/>
  <c r="C92" i="39"/>
  <c r="E250" i="39"/>
  <c r="B291" i="39"/>
  <c r="B253" i="39"/>
  <c r="C132" i="39"/>
  <c r="B133" i="39"/>
  <c r="C212" i="39"/>
  <c r="B213" i="39"/>
  <c r="B173" i="33"/>
  <c r="C172" i="33"/>
  <c r="C53" i="34"/>
  <c r="B54" i="34"/>
  <c r="B174" i="34"/>
  <c r="C173" i="34"/>
  <c r="C92" i="33"/>
  <c r="B93" i="33"/>
  <c r="C294" i="38"/>
  <c r="B295" i="38"/>
  <c r="A96" i="29"/>
  <c r="B95" i="29"/>
  <c r="C132" i="33"/>
  <c r="B133" i="33"/>
  <c r="B255" i="36"/>
  <c r="C254" i="36"/>
  <c r="B56" i="29"/>
  <c r="A57" i="29"/>
  <c r="B255" i="38"/>
  <c r="C254" i="38"/>
  <c r="C253" i="37"/>
  <c r="B254" i="37"/>
  <c r="B215" i="38"/>
  <c r="C214" i="38"/>
  <c r="C213" i="34"/>
  <c r="B214" i="34"/>
  <c r="B260" i="29"/>
  <c r="A261" i="29"/>
  <c r="B373" i="36"/>
  <c r="B335" i="36"/>
  <c r="E332" i="36"/>
  <c r="B13" i="34"/>
  <c r="C12" i="34"/>
  <c r="C135" i="38"/>
  <c r="B136" i="38"/>
  <c r="B11" i="29"/>
  <c r="A12" i="29"/>
  <c r="C133" i="34"/>
  <c r="B134" i="34"/>
  <c r="B332" i="37"/>
  <c r="E291" i="37"/>
  <c r="B294" i="37"/>
  <c r="B303" i="29"/>
  <c r="A304" i="29"/>
  <c r="C93" i="34"/>
  <c r="B94" i="34"/>
  <c r="C294" i="36"/>
  <c r="B295" i="36"/>
  <c r="E291" i="34"/>
  <c r="B294" i="34"/>
  <c r="B332" i="34"/>
  <c r="B291" i="33"/>
  <c r="E250" i="33"/>
  <c r="B253" i="33"/>
  <c r="B373" i="38"/>
  <c r="E332" i="38"/>
  <c r="B335" i="38"/>
  <c r="C213" i="37"/>
  <c r="B214" i="37"/>
  <c r="B53" i="33"/>
  <c r="C52" i="33"/>
  <c r="A386" i="29"/>
  <c r="B385" i="29"/>
  <c r="C214" i="36"/>
  <c r="B215" i="36"/>
  <c r="C174" i="36"/>
  <c r="B175" i="36"/>
  <c r="B427" i="29"/>
  <c r="A428" i="29"/>
  <c r="C174" i="38"/>
  <c r="B175" i="38"/>
  <c r="C14" i="32"/>
  <c r="B15" i="32"/>
  <c r="C173" i="37"/>
  <c r="B174" i="37"/>
  <c r="C133" i="37"/>
  <c r="B134" i="37"/>
  <c r="B254" i="34"/>
  <c r="C253" i="34"/>
  <c r="B213" i="33"/>
  <c r="C212" i="33"/>
  <c r="C14" i="40" l="1"/>
  <c r="B15" i="40"/>
  <c r="C255" i="40"/>
  <c r="B256" i="40"/>
  <c r="B176" i="40"/>
  <c r="C175" i="40"/>
  <c r="C295" i="40"/>
  <c r="B296" i="40"/>
  <c r="B414" i="40"/>
  <c r="B376" i="40"/>
  <c r="E373" i="40"/>
  <c r="C215" i="40"/>
  <c r="B216" i="40"/>
  <c r="B55" i="40"/>
  <c r="C54" i="40"/>
  <c r="C95" i="40"/>
  <c r="B96" i="40"/>
  <c r="B136" i="40"/>
  <c r="C135" i="40"/>
  <c r="B336" i="40"/>
  <c r="C335" i="40"/>
  <c r="B134" i="32"/>
  <c r="C133" i="32"/>
  <c r="C53" i="36"/>
  <c r="B54" i="36"/>
  <c r="B332" i="32"/>
  <c r="E291" i="32"/>
  <c r="B294" i="32"/>
  <c r="B174" i="32"/>
  <c r="C173" i="32"/>
  <c r="C93" i="32"/>
  <c r="B94" i="32"/>
  <c r="B254" i="32"/>
  <c r="C253" i="32"/>
  <c r="B56" i="38"/>
  <c r="C55" i="38"/>
  <c r="C93" i="38"/>
  <c r="B94" i="38"/>
  <c r="B214" i="32"/>
  <c r="C213" i="32"/>
  <c r="C13" i="36"/>
  <c r="B14" i="36"/>
  <c r="C56" i="35"/>
  <c r="B57" i="35"/>
  <c r="C54" i="37"/>
  <c r="B55" i="37"/>
  <c r="B16" i="33"/>
  <c r="C15" i="33"/>
  <c r="B179" i="29"/>
  <c r="A180" i="29"/>
  <c r="B57" i="32"/>
  <c r="C56" i="32"/>
  <c r="B16" i="38"/>
  <c r="C15" i="38"/>
  <c r="A467" i="29"/>
  <c r="B466" i="29"/>
  <c r="B373" i="35"/>
  <c r="B335" i="35"/>
  <c r="E332" i="35"/>
  <c r="B96" i="36"/>
  <c r="C95" i="36"/>
  <c r="B175" i="35"/>
  <c r="C174" i="35"/>
  <c r="C13" i="35"/>
  <c r="B14" i="35"/>
  <c r="C214" i="35"/>
  <c r="B215" i="35"/>
  <c r="C135" i="36"/>
  <c r="B136" i="36"/>
  <c r="B222" i="29"/>
  <c r="A223" i="29"/>
  <c r="C94" i="37"/>
  <c r="B95" i="37"/>
  <c r="B295" i="35"/>
  <c r="C294" i="35"/>
  <c r="C15" i="37"/>
  <c r="B16" i="37"/>
  <c r="A139" i="29"/>
  <c r="B138" i="29"/>
  <c r="B343" i="29"/>
  <c r="A344" i="29"/>
  <c r="C94" i="35"/>
  <c r="B95" i="35"/>
  <c r="B135" i="35"/>
  <c r="C134" i="35"/>
  <c r="B255" i="35"/>
  <c r="C254" i="35"/>
  <c r="B214" i="39"/>
  <c r="C213" i="39"/>
  <c r="B134" i="39"/>
  <c r="C133" i="39"/>
  <c r="B254" i="39"/>
  <c r="C253" i="39"/>
  <c r="B94" i="39"/>
  <c r="C93" i="39"/>
  <c r="B55" i="39"/>
  <c r="C54" i="39"/>
  <c r="B332" i="39"/>
  <c r="B294" i="39"/>
  <c r="E291" i="39"/>
  <c r="B174" i="39"/>
  <c r="C173" i="39"/>
  <c r="B15" i="39"/>
  <c r="C14" i="39"/>
  <c r="B214" i="33"/>
  <c r="C213" i="33"/>
  <c r="B386" i="29"/>
  <c r="A387" i="29"/>
  <c r="B332" i="33"/>
  <c r="E291" i="33"/>
  <c r="B294" i="33"/>
  <c r="C134" i="34"/>
  <c r="B135" i="34"/>
  <c r="B336" i="36"/>
  <c r="C335" i="36"/>
  <c r="C215" i="38"/>
  <c r="B216" i="38"/>
  <c r="C54" i="34"/>
  <c r="B55" i="34"/>
  <c r="C175" i="36"/>
  <c r="B176" i="36"/>
  <c r="B216" i="36"/>
  <c r="C215" i="36"/>
  <c r="B414" i="38"/>
  <c r="B376" i="38"/>
  <c r="E373" i="38"/>
  <c r="E332" i="34"/>
  <c r="B373" i="34"/>
  <c r="B335" i="34"/>
  <c r="B295" i="37"/>
  <c r="C294" i="37"/>
  <c r="B376" i="36"/>
  <c r="E373" i="36"/>
  <c r="B414" i="36"/>
  <c r="B256" i="36"/>
  <c r="C255" i="36"/>
  <c r="B96" i="29"/>
  <c r="A97" i="29"/>
  <c r="A429" i="29"/>
  <c r="B428" i="29"/>
  <c r="B296" i="36"/>
  <c r="C295" i="36"/>
  <c r="C94" i="34"/>
  <c r="B95" i="34"/>
  <c r="C295" i="38"/>
  <c r="B296" i="38"/>
  <c r="C254" i="34"/>
  <c r="B255" i="34"/>
  <c r="B175" i="37"/>
  <c r="C174" i="37"/>
  <c r="C175" i="38"/>
  <c r="B176" i="38"/>
  <c r="B54" i="33"/>
  <c r="C53" i="33"/>
  <c r="C253" i="33"/>
  <c r="B254" i="33"/>
  <c r="B295" i="34"/>
  <c r="C294" i="34"/>
  <c r="B12" i="29"/>
  <c r="A13" i="29"/>
  <c r="C136" i="38"/>
  <c r="B137" i="38"/>
  <c r="C13" i="34"/>
  <c r="B14" i="34"/>
  <c r="B261" i="29"/>
  <c r="A262" i="29"/>
  <c r="C214" i="34"/>
  <c r="B215" i="34"/>
  <c r="C255" i="38"/>
  <c r="B256" i="38"/>
  <c r="B134" i="33"/>
  <c r="C133" i="33"/>
  <c r="C93" i="33"/>
  <c r="B94" i="33"/>
  <c r="C174" i="34"/>
  <c r="B175" i="34"/>
  <c r="B135" i="37"/>
  <c r="C134" i="37"/>
  <c r="B16" i="32"/>
  <c r="C15" i="32"/>
  <c r="C214" i="37"/>
  <c r="B215" i="37"/>
  <c r="B336" i="38"/>
  <c r="C335" i="38"/>
  <c r="B304" i="29"/>
  <c r="A305" i="29"/>
  <c r="B373" i="37"/>
  <c r="E332" i="37"/>
  <c r="B335" i="37"/>
  <c r="B255" i="37"/>
  <c r="C254" i="37"/>
  <c r="A58" i="29"/>
  <c r="B57" i="29"/>
  <c r="C173" i="33"/>
  <c r="B174" i="33"/>
  <c r="B337" i="40" l="1"/>
  <c r="C336" i="40"/>
  <c r="B217" i="40"/>
  <c r="C216" i="40"/>
  <c r="B377" i="40"/>
  <c r="C376" i="40"/>
  <c r="B16" i="40"/>
  <c r="C15" i="40"/>
  <c r="E414" i="40"/>
  <c r="B455" i="40"/>
  <c r="B417" i="40"/>
  <c r="B257" i="40"/>
  <c r="C256" i="40"/>
  <c r="B56" i="40"/>
  <c r="C55" i="40"/>
  <c r="B297" i="40"/>
  <c r="C296" i="40"/>
  <c r="B97" i="40"/>
  <c r="C96" i="40"/>
  <c r="B137" i="40"/>
  <c r="C136" i="40"/>
  <c r="B177" i="40"/>
  <c r="C176" i="40"/>
  <c r="B255" i="32"/>
  <c r="C254" i="32"/>
  <c r="B175" i="32"/>
  <c r="C174" i="32"/>
  <c r="C54" i="36"/>
  <c r="B55" i="36"/>
  <c r="C94" i="32"/>
  <c r="B95" i="32"/>
  <c r="B295" i="32"/>
  <c r="C294" i="32"/>
  <c r="C214" i="32"/>
  <c r="B215" i="32"/>
  <c r="B57" i="38"/>
  <c r="C56" i="38"/>
  <c r="C94" i="38"/>
  <c r="B95" i="38"/>
  <c r="B373" i="32"/>
  <c r="E332" i="32"/>
  <c r="B335" i="32"/>
  <c r="B135" i="32"/>
  <c r="C134" i="32"/>
  <c r="C14" i="36"/>
  <c r="B15" i="36"/>
  <c r="B56" i="37"/>
  <c r="C55" i="37"/>
  <c r="C57" i="35"/>
  <c r="B58" i="35"/>
  <c r="B17" i="38"/>
  <c r="C16" i="38"/>
  <c r="B180" i="29"/>
  <c r="A181" i="29"/>
  <c r="A468" i="29"/>
  <c r="B467" i="29"/>
  <c r="C57" i="32"/>
  <c r="B58" i="32"/>
  <c r="C16" i="33"/>
  <c r="B17" i="33"/>
  <c r="B96" i="35"/>
  <c r="C95" i="35"/>
  <c r="A345" i="29"/>
  <c r="B344" i="29"/>
  <c r="C215" i="35"/>
  <c r="B216" i="35"/>
  <c r="C255" i="35"/>
  <c r="B256" i="35"/>
  <c r="B96" i="37"/>
  <c r="C95" i="37"/>
  <c r="B223" i="29"/>
  <c r="A224" i="29"/>
  <c r="C335" i="35"/>
  <c r="B336" i="35"/>
  <c r="B139" i="29"/>
  <c r="A140" i="29"/>
  <c r="B296" i="35"/>
  <c r="C295" i="35"/>
  <c r="C14" i="35"/>
  <c r="B15" i="35"/>
  <c r="B414" i="35"/>
  <c r="E373" i="35"/>
  <c r="B376" i="35"/>
  <c r="B136" i="35"/>
  <c r="C135" i="35"/>
  <c r="C16" i="37"/>
  <c r="B17" i="37"/>
  <c r="B137" i="36"/>
  <c r="C136" i="36"/>
  <c r="C175" i="35"/>
  <c r="B176" i="35"/>
  <c r="C96" i="36"/>
  <c r="B97" i="36"/>
  <c r="B373" i="39"/>
  <c r="E332" i="39"/>
  <c r="B335" i="39"/>
  <c r="B56" i="39"/>
  <c r="C55" i="39"/>
  <c r="B255" i="39"/>
  <c r="C254" i="39"/>
  <c r="C214" i="39"/>
  <c r="B215" i="39"/>
  <c r="B175" i="39"/>
  <c r="C174" i="39"/>
  <c r="C94" i="39"/>
  <c r="B95" i="39"/>
  <c r="C134" i="39"/>
  <c r="B135" i="39"/>
  <c r="C15" i="39"/>
  <c r="B16" i="39"/>
  <c r="C294" i="39"/>
  <c r="B295" i="39"/>
  <c r="A59" i="29"/>
  <c r="B58" i="29"/>
  <c r="C335" i="37"/>
  <c r="B336" i="37"/>
  <c r="C134" i="33"/>
  <c r="B135" i="33"/>
  <c r="B138" i="38"/>
  <c r="C137" i="38"/>
  <c r="B13" i="29"/>
  <c r="A14" i="29"/>
  <c r="C295" i="34"/>
  <c r="B296" i="34"/>
  <c r="B177" i="36"/>
  <c r="C176" i="36"/>
  <c r="B136" i="37"/>
  <c r="C135" i="37"/>
  <c r="B176" i="34"/>
  <c r="C175" i="34"/>
  <c r="C215" i="34"/>
  <c r="B216" i="34"/>
  <c r="C254" i="33"/>
  <c r="B255" i="33"/>
  <c r="C296" i="38"/>
  <c r="B297" i="38"/>
  <c r="C296" i="36"/>
  <c r="B297" i="36"/>
  <c r="B257" i="36"/>
  <c r="C256" i="36"/>
  <c r="B455" i="36"/>
  <c r="E414" i="36"/>
  <c r="B417" i="36"/>
  <c r="B336" i="34"/>
  <c r="C335" i="34"/>
  <c r="C376" i="38"/>
  <c r="B377" i="38"/>
  <c r="B217" i="36"/>
  <c r="C216" i="36"/>
  <c r="B136" i="34"/>
  <c r="C135" i="34"/>
  <c r="E332" i="33"/>
  <c r="B373" i="33"/>
  <c r="B335" i="33"/>
  <c r="B305" i="29"/>
  <c r="A306" i="29"/>
  <c r="B256" i="37"/>
  <c r="C255" i="37"/>
  <c r="B414" i="37"/>
  <c r="E373" i="37"/>
  <c r="B376" i="37"/>
  <c r="B216" i="37"/>
  <c r="C215" i="37"/>
  <c r="B176" i="37"/>
  <c r="C175" i="37"/>
  <c r="C255" i="34"/>
  <c r="B256" i="34"/>
  <c r="C95" i="34"/>
  <c r="B96" i="34"/>
  <c r="A98" i="29"/>
  <c r="B97" i="29"/>
  <c r="E373" i="34"/>
  <c r="B376" i="34"/>
  <c r="B414" i="34"/>
  <c r="B417" i="38"/>
  <c r="B455" i="38"/>
  <c r="E414" i="38"/>
  <c r="C216" i="38"/>
  <c r="B217" i="38"/>
  <c r="C336" i="36"/>
  <c r="B337" i="36"/>
  <c r="A388" i="29"/>
  <c r="B387" i="29"/>
  <c r="C214" i="33"/>
  <c r="B215" i="33"/>
  <c r="C174" i="33"/>
  <c r="B175" i="33"/>
  <c r="B337" i="38"/>
  <c r="C336" i="38"/>
  <c r="C16" i="32"/>
  <c r="B17" i="32"/>
  <c r="C94" i="33"/>
  <c r="B95" i="33"/>
  <c r="C256" i="38"/>
  <c r="B257" i="38"/>
  <c r="B262" i="29"/>
  <c r="A263" i="29"/>
  <c r="C14" i="34"/>
  <c r="B15" i="34"/>
  <c r="B55" i="33"/>
  <c r="C54" i="33"/>
  <c r="C176" i="38"/>
  <c r="B177" i="38"/>
  <c r="B429" i="29"/>
  <c r="A430" i="29"/>
  <c r="B377" i="36"/>
  <c r="C376" i="36"/>
  <c r="C295" i="37"/>
  <c r="B296" i="37"/>
  <c r="C55" i="34"/>
  <c r="B56" i="34"/>
  <c r="C294" i="33"/>
  <c r="B295" i="33"/>
  <c r="B458" i="40" l="1"/>
  <c r="E455" i="40"/>
  <c r="C16" i="40"/>
  <c r="B17" i="40"/>
  <c r="B298" i="40"/>
  <c r="C297" i="40"/>
  <c r="B218" i="40"/>
  <c r="C217" i="40"/>
  <c r="B138" i="40"/>
  <c r="C137" i="40"/>
  <c r="C257" i="40"/>
  <c r="B258" i="40"/>
  <c r="B378" i="40"/>
  <c r="C377" i="40"/>
  <c r="C97" i="40"/>
  <c r="B98" i="40"/>
  <c r="B178" i="40"/>
  <c r="C177" i="40"/>
  <c r="C56" i="40"/>
  <c r="B57" i="40"/>
  <c r="C417" i="40"/>
  <c r="B418" i="40"/>
  <c r="B338" i="40"/>
  <c r="C337" i="40"/>
  <c r="B136" i="32"/>
  <c r="C135" i="32"/>
  <c r="C95" i="38"/>
  <c r="B96" i="38"/>
  <c r="C215" i="32"/>
  <c r="B216" i="32"/>
  <c r="C95" i="32"/>
  <c r="B96" i="32"/>
  <c r="B336" i="32"/>
  <c r="C335" i="32"/>
  <c r="B176" i="32"/>
  <c r="C175" i="32"/>
  <c r="C55" i="36"/>
  <c r="B56" i="36"/>
  <c r="B376" i="32"/>
  <c r="E373" i="32"/>
  <c r="B414" i="32"/>
  <c r="C57" i="38"/>
  <c r="B58" i="38"/>
  <c r="B296" i="32"/>
  <c r="C295" i="32"/>
  <c r="B256" i="32"/>
  <c r="C255" i="32"/>
  <c r="B16" i="36"/>
  <c r="C15" i="36"/>
  <c r="C58" i="35"/>
  <c r="B59" i="35"/>
  <c r="C56" i="37"/>
  <c r="B57" i="37"/>
  <c r="B59" i="32"/>
  <c r="C58" i="32"/>
  <c r="B181" i="29"/>
  <c r="A182" i="29"/>
  <c r="B18" i="38"/>
  <c r="C17" i="38"/>
  <c r="B18" i="33"/>
  <c r="C17" i="33"/>
  <c r="B468" i="29"/>
  <c r="A469" i="29"/>
  <c r="B137" i="35"/>
  <c r="C136" i="35"/>
  <c r="C15" i="35"/>
  <c r="B16" i="35"/>
  <c r="B297" i="35"/>
  <c r="C296" i="35"/>
  <c r="C336" i="35"/>
  <c r="B337" i="35"/>
  <c r="B224" i="29"/>
  <c r="A225" i="29"/>
  <c r="A346" i="29"/>
  <c r="B345" i="29"/>
  <c r="C97" i="36"/>
  <c r="B98" i="36"/>
  <c r="C376" i="35"/>
  <c r="B377" i="35"/>
  <c r="C137" i="36"/>
  <c r="B138" i="36"/>
  <c r="B257" i="35"/>
  <c r="C256" i="35"/>
  <c r="B217" i="35"/>
  <c r="C216" i="35"/>
  <c r="B97" i="35"/>
  <c r="C96" i="35"/>
  <c r="B177" i="35"/>
  <c r="C176" i="35"/>
  <c r="C17" i="37"/>
  <c r="B18" i="37"/>
  <c r="B417" i="35"/>
  <c r="E414" i="35"/>
  <c r="B455" i="35"/>
  <c r="A141" i="29"/>
  <c r="B140" i="29"/>
  <c r="C96" i="37"/>
  <c r="B97" i="37"/>
  <c r="B296" i="39"/>
  <c r="C295" i="39"/>
  <c r="C16" i="39"/>
  <c r="B17" i="39"/>
  <c r="B176" i="39"/>
  <c r="C175" i="39"/>
  <c r="B57" i="39"/>
  <c r="C56" i="39"/>
  <c r="B96" i="39"/>
  <c r="C95" i="39"/>
  <c r="B256" i="39"/>
  <c r="C255" i="39"/>
  <c r="B336" i="39"/>
  <c r="C335" i="39"/>
  <c r="B216" i="39"/>
  <c r="C215" i="39"/>
  <c r="B136" i="39"/>
  <c r="C135" i="39"/>
  <c r="B414" i="39"/>
  <c r="B376" i="39"/>
  <c r="E373" i="39"/>
  <c r="B378" i="36"/>
  <c r="C377" i="36"/>
  <c r="C17" i="32"/>
  <c r="B18" i="32"/>
  <c r="C337" i="36"/>
  <c r="B338" i="36"/>
  <c r="C376" i="34"/>
  <c r="B377" i="34"/>
  <c r="B177" i="37"/>
  <c r="C176" i="37"/>
  <c r="B336" i="33"/>
  <c r="C335" i="33"/>
  <c r="C136" i="34"/>
  <c r="B137" i="34"/>
  <c r="E455" i="36"/>
  <c r="B458" i="36"/>
  <c r="B298" i="36"/>
  <c r="C297" i="36"/>
  <c r="C216" i="34"/>
  <c r="B217" i="34"/>
  <c r="C176" i="34"/>
  <c r="B177" i="34"/>
  <c r="B178" i="36"/>
  <c r="C177" i="36"/>
  <c r="A60" i="29"/>
  <c r="B59" i="29"/>
  <c r="C296" i="37"/>
  <c r="B297" i="37"/>
  <c r="B16" i="34"/>
  <c r="C15" i="34"/>
  <c r="E455" i="38"/>
  <c r="B458" i="38"/>
  <c r="C256" i="34"/>
  <c r="B257" i="34"/>
  <c r="C376" i="37"/>
  <c r="B377" i="37"/>
  <c r="B257" i="37"/>
  <c r="C256" i="37"/>
  <c r="E373" i="33"/>
  <c r="B376" i="33"/>
  <c r="B414" i="33"/>
  <c r="C217" i="36"/>
  <c r="B218" i="36"/>
  <c r="C336" i="34"/>
  <c r="B337" i="34"/>
  <c r="B297" i="34"/>
  <c r="C296" i="34"/>
  <c r="B337" i="37"/>
  <c r="C336" i="37"/>
  <c r="B57" i="34"/>
  <c r="C56" i="34"/>
  <c r="B430" i="29"/>
  <c r="A431" i="29"/>
  <c r="C257" i="38"/>
  <c r="B258" i="38"/>
  <c r="C175" i="33"/>
  <c r="B176" i="33"/>
  <c r="B218" i="38"/>
  <c r="C217" i="38"/>
  <c r="C417" i="38"/>
  <c r="B418" i="38"/>
  <c r="A99" i="29"/>
  <c r="B98" i="29"/>
  <c r="C216" i="37"/>
  <c r="B217" i="37"/>
  <c r="B306" i="29"/>
  <c r="A307" i="29"/>
  <c r="B378" i="38"/>
  <c r="C377" i="38"/>
  <c r="B418" i="36"/>
  <c r="C417" i="36"/>
  <c r="C257" i="36"/>
  <c r="B258" i="36"/>
  <c r="B137" i="37"/>
  <c r="C136" i="37"/>
  <c r="B139" i="38"/>
  <c r="C138" i="38"/>
  <c r="C295" i="33"/>
  <c r="B296" i="33"/>
  <c r="C177" i="38"/>
  <c r="B178" i="38"/>
  <c r="B56" i="33"/>
  <c r="C55" i="33"/>
  <c r="A264" i="29"/>
  <c r="B263" i="29"/>
  <c r="B96" i="33"/>
  <c r="C95" i="33"/>
  <c r="B338" i="38"/>
  <c r="C337" i="38"/>
  <c r="C215" i="33"/>
  <c r="B216" i="33"/>
  <c r="B388" i="29"/>
  <c r="A389" i="29"/>
  <c r="B417" i="34"/>
  <c r="B455" i="34"/>
  <c r="E414" i="34"/>
  <c r="B97" i="34"/>
  <c r="C96" i="34"/>
  <c r="E414" i="37"/>
  <c r="B417" i="37"/>
  <c r="B455" i="37"/>
  <c r="C297" i="38"/>
  <c r="B298" i="38"/>
  <c r="B256" i="33"/>
  <c r="C255" i="33"/>
  <c r="B14" i="29"/>
  <c r="A15" i="29"/>
  <c r="C135" i="33"/>
  <c r="B136" i="33"/>
  <c r="B18" i="40" l="1"/>
  <c r="C17" i="40"/>
  <c r="B339" i="40"/>
  <c r="C338" i="40"/>
  <c r="B58" i="40"/>
  <c r="C57" i="40"/>
  <c r="B179" i="40"/>
  <c r="C178" i="40"/>
  <c r="B379" i="40"/>
  <c r="C378" i="40"/>
  <c r="C258" i="40"/>
  <c r="B259" i="40"/>
  <c r="B139" i="40"/>
  <c r="C138" i="40"/>
  <c r="C418" i="40"/>
  <c r="B419" i="40"/>
  <c r="B219" i="40"/>
  <c r="C218" i="40"/>
  <c r="B99" i="40"/>
  <c r="C98" i="40"/>
  <c r="B299" i="40"/>
  <c r="C298" i="40"/>
  <c r="C458" i="40"/>
  <c r="B459" i="40"/>
  <c r="B297" i="32"/>
  <c r="C296" i="32"/>
  <c r="B97" i="32"/>
  <c r="C96" i="32"/>
  <c r="B97" i="38"/>
  <c r="C96" i="38"/>
  <c r="B59" i="38"/>
  <c r="C58" i="38"/>
  <c r="B377" i="32"/>
  <c r="C376" i="32"/>
  <c r="C176" i="32"/>
  <c r="B177" i="32"/>
  <c r="C256" i="32"/>
  <c r="B257" i="32"/>
  <c r="C56" i="36"/>
  <c r="B57" i="36"/>
  <c r="C216" i="32"/>
  <c r="B217" i="32"/>
  <c r="B417" i="32"/>
  <c r="E414" i="32"/>
  <c r="B455" i="32"/>
  <c r="C336" i="32"/>
  <c r="B337" i="32"/>
  <c r="B137" i="32"/>
  <c r="C136" i="32"/>
  <c r="B17" i="36"/>
  <c r="C16" i="36"/>
  <c r="C57" i="37"/>
  <c r="B58" i="37"/>
  <c r="C59" i="35"/>
  <c r="B60" i="35"/>
  <c r="A183" i="29"/>
  <c r="B182" i="29"/>
  <c r="B19" i="33"/>
  <c r="C18" i="33"/>
  <c r="A470" i="29"/>
  <c r="B469" i="29"/>
  <c r="B19" i="38"/>
  <c r="C18" i="38"/>
  <c r="C59" i="32"/>
  <c r="B60" i="32"/>
  <c r="B258" i="35"/>
  <c r="C257" i="35"/>
  <c r="A347" i="29"/>
  <c r="B346" i="29"/>
  <c r="B418" i="35"/>
  <c r="C417" i="35"/>
  <c r="B98" i="35"/>
  <c r="C97" i="35"/>
  <c r="C138" i="36"/>
  <c r="B139" i="36"/>
  <c r="B378" i="35"/>
  <c r="C377" i="35"/>
  <c r="C98" i="36"/>
  <c r="B99" i="36"/>
  <c r="A226" i="29"/>
  <c r="B225" i="29"/>
  <c r="C297" i="35"/>
  <c r="B298" i="35"/>
  <c r="C137" i="35"/>
  <c r="B138" i="35"/>
  <c r="B19" i="37"/>
  <c r="C18" i="37"/>
  <c r="C217" i="35"/>
  <c r="B218" i="35"/>
  <c r="C337" i="35"/>
  <c r="B338" i="35"/>
  <c r="B17" i="35"/>
  <c r="C16" i="35"/>
  <c r="C97" i="37"/>
  <c r="B98" i="37"/>
  <c r="A142" i="29"/>
  <c r="B141" i="29"/>
  <c r="B458" i="35"/>
  <c r="E455" i="35"/>
  <c r="B178" i="35"/>
  <c r="C177" i="35"/>
  <c r="C216" i="39"/>
  <c r="B217" i="39"/>
  <c r="B177" i="39"/>
  <c r="C176" i="39"/>
  <c r="B18" i="39"/>
  <c r="C17" i="39"/>
  <c r="B417" i="39"/>
  <c r="E414" i="39"/>
  <c r="B455" i="39"/>
  <c r="B337" i="39"/>
  <c r="C336" i="39"/>
  <c r="B97" i="39"/>
  <c r="C96" i="39"/>
  <c r="B297" i="39"/>
  <c r="C296" i="39"/>
  <c r="C376" i="39"/>
  <c r="B377" i="39"/>
  <c r="B137" i="39"/>
  <c r="C136" i="39"/>
  <c r="B257" i="39"/>
  <c r="C256" i="39"/>
  <c r="C57" i="39"/>
  <c r="B58" i="39"/>
  <c r="C137" i="37"/>
  <c r="B138" i="37"/>
  <c r="B218" i="37"/>
  <c r="C217" i="37"/>
  <c r="C57" i="34"/>
  <c r="B58" i="34"/>
  <c r="B258" i="34"/>
  <c r="C257" i="34"/>
  <c r="B60" i="29"/>
  <c r="A61" i="29"/>
  <c r="B179" i="36"/>
  <c r="C178" i="36"/>
  <c r="C378" i="36"/>
  <c r="B379" i="36"/>
  <c r="C417" i="34"/>
  <c r="B418" i="34"/>
  <c r="B339" i="38"/>
  <c r="C338" i="38"/>
  <c r="B264" i="29"/>
  <c r="A265" i="29"/>
  <c r="C56" i="33"/>
  <c r="B57" i="33"/>
  <c r="C418" i="36"/>
  <c r="B419" i="36"/>
  <c r="B259" i="38"/>
  <c r="C258" i="38"/>
  <c r="B338" i="34"/>
  <c r="C337" i="34"/>
  <c r="B298" i="37"/>
  <c r="C297" i="37"/>
  <c r="C458" i="36"/>
  <c r="B459" i="36"/>
  <c r="B337" i="33"/>
  <c r="C336" i="33"/>
  <c r="B378" i="34"/>
  <c r="C377" i="34"/>
  <c r="C178" i="38"/>
  <c r="B179" i="38"/>
  <c r="A308" i="29"/>
  <c r="B307" i="29"/>
  <c r="C218" i="38"/>
  <c r="B219" i="38"/>
  <c r="B299" i="36"/>
  <c r="C298" i="36"/>
  <c r="B137" i="33"/>
  <c r="C136" i="33"/>
  <c r="B299" i="38"/>
  <c r="C298" i="38"/>
  <c r="B458" i="37"/>
  <c r="E455" i="37"/>
  <c r="C97" i="34"/>
  <c r="B98" i="34"/>
  <c r="A390" i="29"/>
  <c r="B389" i="29"/>
  <c r="B217" i="33"/>
  <c r="C216" i="33"/>
  <c r="B140" i="38"/>
  <c r="C139" i="38"/>
  <c r="B259" i="36"/>
  <c r="C258" i="36"/>
  <c r="C418" i="38"/>
  <c r="B419" i="38"/>
  <c r="C176" i="33"/>
  <c r="B177" i="33"/>
  <c r="E414" i="33"/>
  <c r="B455" i="33"/>
  <c r="B417" i="33"/>
  <c r="C257" i="37"/>
  <c r="B258" i="37"/>
  <c r="C458" i="38"/>
  <c r="B459" i="38"/>
  <c r="C16" i="34"/>
  <c r="B17" i="34"/>
  <c r="B138" i="34"/>
  <c r="C137" i="34"/>
  <c r="B339" i="36"/>
  <c r="C338" i="36"/>
  <c r="E455" i="34"/>
  <c r="B458" i="34"/>
  <c r="C296" i="33"/>
  <c r="B297" i="33"/>
  <c r="B178" i="37"/>
  <c r="C177" i="37"/>
  <c r="C18" i="32"/>
  <c r="B19" i="32"/>
  <c r="A16" i="29"/>
  <c r="B15" i="29"/>
  <c r="C256" i="33"/>
  <c r="B257" i="33"/>
  <c r="B418" i="37"/>
  <c r="C417" i="37"/>
  <c r="C96" i="33"/>
  <c r="B97" i="33"/>
  <c r="C378" i="38"/>
  <c r="B379" i="38"/>
  <c r="B99" i="29"/>
  <c r="A100" i="29"/>
  <c r="A432" i="29"/>
  <c r="B431" i="29"/>
  <c r="B338" i="37"/>
  <c r="C337" i="37"/>
  <c r="B298" i="34"/>
  <c r="C297" i="34"/>
  <c r="C218" i="36"/>
  <c r="B219" i="36"/>
  <c r="C376" i="33"/>
  <c r="B377" i="33"/>
  <c r="C377" i="37"/>
  <c r="B378" i="37"/>
  <c r="C177" i="34"/>
  <c r="B178" i="34"/>
  <c r="B218" i="34"/>
  <c r="C217" i="34"/>
  <c r="B180" i="40" l="1"/>
  <c r="C179" i="40"/>
  <c r="C99" i="40"/>
  <c r="B100" i="40"/>
  <c r="B220" i="40"/>
  <c r="C219" i="40"/>
  <c r="B140" i="40"/>
  <c r="C139" i="40"/>
  <c r="B380" i="40"/>
  <c r="C379" i="40"/>
  <c r="B19" i="40"/>
  <c r="C18" i="40"/>
  <c r="C459" i="40"/>
  <c r="B460" i="40"/>
  <c r="B300" i="40"/>
  <c r="C299" i="40"/>
  <c r="C339" i="40"/>
  <c r="B340" i="40"/>
  <c r="C419" i="40"/>
  <c r="B420" i="40"/>
  <c r="C259" i="40"/>
  <c r="B260" i="40"/>
  <c r="C58" i="40"/>
  <c r="B59" i="40"/>
  <c r="B138" i="32"/>
  <c r="C137" i="32"/>
  <c r="B58" i="36"/>
  <c r="C57" i="36"/>
  <c r="C177" i="32"/>
  <c r="B178" i="32"/>
  <c r="C337" i="32"/>
  <c r="B338" i="32"/>
  <c r="B418" i="32"/>
  <c r="C417" i="32"/>
  <c r="C59" i="38"/>
  <c r="B60" i="38"/>
  <c r="C97" i="32"/>
  <c r="B98" i="32"/>
  <c r="B218" i="32"/>
  <c r="C217" i="32"/>
  <c r="C257" i="32"/>
  <c r="B258" i="32"/>
  <c r="E455" i="32"/>
  <c r="B458" i="32"/>
  <c r="C377" i="32"/>
  <c r="B378" i="32"/>
  <c r="B98" i="38"/>
  <c r="C97" i="38"/>
  <c r="B298" i="32"/>
  <c r="C297" i="32"/>
  <c r="C17" i="36"/>
  <c r="B18" i="36"/>
  <c r="C60" i="35"/>
  <c r="B61" i="35"/>
  <c r="C58" i="37"/>
  <c r="B59" i="37"/>
  <c r="C19" i="38"/>
  <c r="B20" i="38"/>
  <c r="B470" i="29"/>
  <c r="A471" i="29"/>
  <c r="C60" i="32"/>
  <c r="B61" i="32"/>
  <c r="C19" i="33"/>
  <c r="B20" i="33"/>
  <c r="B183" i="29"/>
  <c r="A184" i="29"/>
  <c r="C458" i="35"/>
  <c r="B459" i="35"/>
  <c r="C378" i="35"/>
  <c r="B379" i="35"/>
  <c r="C258" i="35"/>
  <c r="B259" i="35"/>
  <c r="B139" i="35"/>
  <c r="C138" i="35"/>
  <c r="B100" i="36"/>
  <c r="C99" i="36"/>
  <c r="B140" i="36"/>
  <c r="C139" i="36"/>
  <c r="C178" i="35"/>
  <c r="B179" i="35"/>
  <c r="B142" i="29"/>
  <c r="A143" i="29"/>
  <c r="B18" i="35"/>
  <c r="C17" i="35"/>
  <c r="C218" i="35"/>
  <c r="B219" i="35"/>
  <c r="C19" i="37"/>
  <c r="B20" i="37"/>
  <c r="B226" i="29"/>
  <c r="A227" i="29"/>
  <c r="C98" i="35"/>
  <c r="B99" i="35"/>
  <c r="B419" i="35"/>
  <c r="C418" i="35"/>
  <c r="A348" i="29"/>
  <c r="B347" i="29"/>
  <c r="B99" i="37"/>
  <c r="C98" i="37"/>
  <c r="B339" i="35"/>
  <c r="C338" i="35"/>
  <c r="C298" i="35"/>
  <c r="B299" i="35"/>
  <c r="B138" i="39"/>
  <c r="C137" i="39"/>
  <c r="B98" i="39"/>
  <c r="C97" i="39"/>
  <c r="B458" i="39"/>
  <c r="E455" i="39"/>
  <c r="B19" i="39"/>
  <c r="C18" i="39"/>
  <c r="B59" i="39"/>
  <c r="C58" i="39"/>
  <c r="C257" i="39"/>
  <c r="B258" i="39"/>
  <c r="B378" i="39"/>
  <c r="C377" i="39"/>
  <c r="B298" i="39"/>
  <c r="C297" i="39"/>
  <c r="C177" i="39"/>
  <c r="B178" i="39"/>
  <c r="B338" i="39"/>
  <c r="C337" i="39"/>
  <c r="B418" i="39"/>
  <c r="C417" i="39"/>
  <c r="B218" i="39"/>
  <c r="C217" i="39"/>
  <c r="C377" i="33"/>
  <c r="B378" i="33"/>
  <c r="A433" i="29"/>
  <c r="B432" i="29"/>
  <c r="C97" i="33"/>
  <c r="B98" i="33"/>
  <c r="C257" i="33"/>
  <c r="B258" i="33"/>
  <c r="C339" i="36"/>
  <c r="B340" i="36"/>
  <c r="B139" i="34"/>
  <c r="C138" i="34"/>
  <c r="B418" i="33"/>
  <c r="C417" i="33"/>
  <c r="A391" i="29"/>
  <c r="B390" i="29"/>
  <c r="C458" i="37"/>
  <c r="B459" i="37"/>
  <c r="B308" i="29"/>
  <c r="A309" i="29"/>
  <c r="C459" i="36"/>
  <c r="B460" i="36"/>
  <c r="B339" i="34"/>
  <c r="C338" i="34"/>
  <c r="B139" i="37"/>
  <c r="C138" i="37"/>
  <c r="B220" i="36"/>
  <c r="C219" i="36"/>
  <c r="B299" i="34"/>
  <c r="C298" i="34"/>
  <c r="B100" i="29"/>
  <c r="A101" i="29"/>
  <c r="B419" i="37"/>
  <c r="C418" i="37"/>
  <c r="C19" i="32"/>
  <c r="B20" i="32"/>
  <c r="C178" i="37"/>
  <c r="B179" i="37"/>
  <c r="B298" i="33"/>
  <c r="C297" i="33"/>
  <c r="B18" i="34"/>
  <c r="C17" i="34"/>
  <c r="B460" i="38"/>
  <c r="C459" i="38"/>
  <c r="B458" i="33"/>
  <c r="E455" i="33"/>
  <c r="C419" i="38"/>
  <c r="B420" i="38"/>
  <c r="B99" i="34"/>
  <c r="C98" i="34"/>
  <c r="B138" i="33"/>
  <c r="C137" i="33"/>
  <c r="B300" i="36"/>
  <c r="C299" i="36"/>
  <c r="C219" i="38"/>
  <c r="B220" i="38"/>
  <c r="C179" i="38"/>
  <c r="B180" i="38"/>
  <c r="C378" i="34"/>
  <c r="B379" i="34"/>
  <c r="B299" i="37"/>
  <c r="C298" i="37"/>
  <c r="C57" i="33"/>
  <c r="B58" i="33"/>
  <c r="C379" i="36"/>
  <c r="B380" i="36"/>
  <c r="B219" i="37"/>
  <c r="C218" i="37"/>
  <c r="C218" i="34"/>
  <c r="B219" i="34"/>
  <c r="B179" i="34"/>
  <c r="C178" i="34"/>
  <c r="C378" i="37"/>
  <c r="B379" i="37"/>
  <c r="C338" i="37"/>
  <c r="B339" i="37"/>
  <c r="B259" i="37"/>
  <c r="C258" i="37"/>
  <c r="C177" i="33"/>
  <c r="B178" i="33"/>
  <c r="B218" i="33"/>
  <c r="C217" i="33"/>
  <c r="B260" i="38"/>
  <c r="C259" i="38"/>
  <c r="B340" i="38"/>
  <c r="C339" i="38"/>
  <c r="C179" i="36"/>
  <c r="B180" i="36"/>
  <c r="B259" i="34"/>
  <c r="C258" i="34"/>
  <c r="C379" i="38"/>
  <c r="B380" i="38"/>
  <c r="B16" i="29"/>
  <c r="A17" i="29"/>
  <c r="B459" i="34"/>
  <c r="C458" i="34"/>
  <c r="B260" i="36"/>
  <c r="C259" i="36"/>
  <c r="C140" i="38"/>
  <c r="B141" i="38"/>
  <c r="B300" i="38"/>
  <c r="C299" i="38"/>
  <c r="C337" i="33"/>
  <c r="B338" i="33"/>
  <c r="C419" i="36"/>
  <c r="B420" i="36"/>
  <c r="B265" i="29"/>
  <c r="A266" i="29"/>
  <c r="C418" i="34"/>
  <c r="B419" i="34"/>
  <c r="B61" i="29"/>
  <c r="A62" i="29"/>
  <c r="B59" i="34"/>
  <c r="C58" i="34"/>
  <c r="C420" i="40" l="1"/>
  <c r="B421" i="40"/>
  <c r="C460" i="40"/>
  <c r="B461" i="40"/>
  <c r="B60" i="40"/>
  <c r="C59" i="40"/>
  <c r="B101" i="40"/>
  <c r="C100" i="40"/>
  <c r="C300" i="40"/>
  <c r="B301" i="40"/>
  <c r="C19" i="40"/>
  <c r="B20" i="40"/>
  <c r="C140" i="40"/>
  <c r="B141" i="40"/>
  <c r="C260" i="40"/>
  <c r="B261" i="40"/>
  <c r="B341" i="40"/>
  <c r="C340" i="40"/>
  <c r="B381" i="40"/>
  <c r="C380" i="40"/>
  <c r="B221" i="40"/>
  <c r="C220" i="40"/>
  <c r="B181" i="40"/>
  <c r="C180" i="40"/>
  <c r="B459" i="32"/>
  <c r="C458" i="32"/>
  <c r="B61" i="38"/>
  <c r="C60" i="38"/>
  <c r="C338" i="32"/>
  <c r="B339" i="32"/>
  <c r="C98" i="38"/>
  <c r="B99" i="38"/>
  <c r="C218" i="32"/>
  <c r="B219" i="32"/>
  <c r="C58" i="36"/>
  <c r="B59" i="36"/>
  <c r="C378" i="32"/>
  <c r="B379" i="32"/>
  <c r="C258" i="32"/>
  <c r="B259" i="32"/>
  <c r="B99" i="32"/>
  <c r="C98" i="32"/>
  <c r="C178" i="32"/>
  <c r="B179" i="32"/>
  <c r="B299" i="32"/>
  <c r="C298" i="32"/>
  <c r="C418" i="32"/>
  <c r="B419" i="32"/>
  <c r="C138" i="32"/>
  <c r="B139" i="32"/>
  <c r="C18" i="36"/>
  <c r="B19" i="36"/>
  <c r="C59" i="37"/>
  <c r="B60" i="37"/>
  <c r="B62" i="35"/>
  <c r="C61" i="35"/>
  <c r="B21" i="33"/>
  <c r="C20" i="33"/>
  <c r="B62" i="32"/>
  <c r="C61" i="32"/>
  <c r="A472" i="29"/>
  <c r="B471" i="29"/>
  <c r="B184" i="29"/>
  <c r="A185" i="29"/>
  <c r="C20" i="38"/>
  <c r="B21" i="38"/>
  <c r="C299" i="35"/>
  <c r="B300" i="35"/>
  <c r="B340" i="35"/>
  <c r="C339" i="35"/>
  <c r="C419" i="35"/>
  <c r="B420" i="35"/>
  <c r="B101" i="36"/>
  <c r="C100" i="36"/>
  <c r="C99" i="35"/>
  <c r="B100" i="35"/>
  <c r="C20" i="37"/>
  <c r="B21" i="37"/>
  <c r="B180" i="35"/>
  <c r="C179" i="35"/>
  <c r="C379" i="35"/>
  <c r="B380" i="35"/>
  <c r="B100" i="37"/>
  <c r="C99" i="37"/>
  <c r="B348" i="29"/>
  <c r="A349" i="29"/>
  <c r="B19" i="35"/>
  <c r="C18" i="35"/>
  <c r="B141" i="36"/>
  <c r="C140" i="36"/>
  <c r="B140" i="35"/>
  <c r="C139" i="35"/>
  <c r="B460" i="35"/>
  <c r="C459" i="35"/>
  <c r="B227" i="29"/>
  <c r="A228" i="29"/>
  <c r="B220" i="35"/>
  <c r="C219" i="35"/>
  <c r="A144" i="29"/>
  <c r="B143" i="29"/>
  <c r="C259" i="35"/>
  <c r="B260" i="35"/>
  <c r="B419" i="39"/>
  <c r="C418" i="39"/>
  <c r="B20" i="39"/>
  <c r="C19" i="39"/>
  <c r="B99" i="39"/>
  <c r="C98" i="39"/>
  <c r="B179" i="39"/>
  <c r="C178" i="39"/>
  <c r="B379" i="39"/>
  <c r="C378" i="39"/>
  <c r="B219" i="39"/>
  <c r="C218" i="39"/>
  <c r="B339" i="39"/>
  <c r="C338" i="39"/>
  <c r="B299" i="39"/>
  <c r="C298" i="39"/>
  <c r="C258" i="39"/>
  <c r="B259" i="39"/>
  <c r="C59" i="39"/>
  <c r="B60" i="39"/>
  <c r="C458" i="39"/>
  <c r="B459" i="39"/>
  <c r="B139" i="39"/>
  <c r="C138" i="39"/>
  <c r="B339" i="33"/>
  <c r="C338" i="33"/>
  <c r="C300" i="38"/>
  <c r="B301" i="38"/>
  <c r="B461" i="38"/>
  <c r="C460" i="38"/>
  <c r="B180" i="37"/>
  <c r="C179" i="37"/>
  <c r="C459" i="37"/>
  <c r="B460" i="37"/>
  <c r="C340" i="36"/>
  <c r="B341" i="36"/>
  <c r="B99" i="33"/>
  <c r="C98" i="33"/>
  <c r="C378" i="33"/>
  <c r="B379" i="33"/>
  <c r="C59" i="34"/>
  <c r="B60" i="34"/>
  <c r="B260" i="34"/>
  <c r="C259" i="34"/>
  <c r="B219" i="33"/>
  <c r="C218" i="33"/>
  <c r="B380" i="37"/>
  <c r="C379" i="37"/>
  <c r="B380" i="34"/>
  <c r="C379" i="34"/>
  <c r="C300" i="36"/>
  <c r="B301" i="36"/>
  <c r="C420" i="38"/>
  <c r="B421" i="38"/>
  <c r="C419" i="37"/>
  <c r="B420" i="37"/>
  <c r="C299" i="34"/>
  <c r="B300" i="34"/>
  <c r="C139" i="37"/>
  <c r="B140" i="37"/>
  <c r="B340" i="34"/>
  <c r="C339" i="34"/>
  <c r="C418" i="33"/>
  <c r="B419" i="33"/>
  <c r="B420" i="34"/>
  <c r="C419" i="34"/>
  <c r="B421" i="36"/>
  <c r="C420" i="36"/>
  <c r="C178" i="33"/>
  <c r="B179" i="33"/>
  <c r="B266" i="29"/>
  <c r="A267" i="29"/>
  <c r="B460" i="34"/>
  <c r="C459" i="34"/>
  <c r="C180" i="36"/>
  <c r="B181" i="36"/>
  <c r="B341" i="38"/>
  <c r="C340" i="38"/>
  <c r="B340" i="37"/>
  <c r="C339" i="37"/>
  <c r="C179" i="34"/>
  <c r="B180" i="34"/>
  <c r="B381" i="36"/>
  <c r="C380" i="36"/>
  <c r="C58" i="33"/>
  <c r="B59" i="33"/>
  <c r="C299" i="37"/>
  <c r="B300" i="37"/>
  <c r="B221" i="38"/>
  <c r="C220" i="38"/>
  <c r="B100" i="34"/>
  <c r="C99" i="34"/>
  <c r="B459" i="33"/>
  <c r="C458" i="33"/>
  <c r="B21" i="32"/>
  <c r="C20" i="32"/>
  <c r="B101" i="29"/>
  <c r="A102" i="29"/>
  <c r="B461" i="36"/>
  <c r="C460" i="36"/>
  <c r="B309" i="29"/>
  <c r="A310" i="29"/>
  <c r="B259" i="33"/>
  <c r="C258" i="33"/>
  <c r="B220" i="34"/>
  <c r="C219" i="34"/>
  <c r="C138" i="33"/>
  <c r="B139" i="33"/>
  <c r="B62" i="29"/>
  <c r="A63" i="29"/>
  <c r="C260" i="36"/>
  <c r="B261" i="36"/>
  <c r="C141" i="38"/>
  <c r="B142" i="38"/>
  <c r="B17" i="29"/>
  <c r="A18" i="29"/>
  <c r="B381" i="38"/>
  <c r="C380" i="38"/>
  <c r="C260" i="38"/>
  <c r="B261" i="38"/>
  <c r="B260" i="37"/>
  <c r="C259" i="37"/>
  <c r="B220" i="37"/>
  <c r="C219" i="37"/>
  <c r="C180" i="38"/>
  <c r="B181" i="38"/>
  <c r="B19" i="34"/>
  <c r="C18" i="34"/>
  <c r="B299" i="33"/>
  <c r="C298" i="33"/>
  <c r="B221" i="36"/>
  <c r="C220" i="36"/>
  <c r="A392" i="29"/>
  <c r="B391" i="29"/>
  <c r="B140" i="34"/>
  <c r="C139" i="34"/>
  <c r="A434" i="29"/>
  <c r="B433" i="29"/>
  <c r="B182" i="40" l="1"/>
  <c r="C181" i="40"/>
  <c r="B382" i="40"/>
  <c r="C381" i="40"/>
  <c r="C261" i="40"/>
  <c r="B262" i="40"/>
  <c r="B21" i="40"/>
  <c r="C20" i="40"/>
  <c r="B342" i="40"/>
  <c r="C341" i="40"/>
  <c r="C60" i="40"/>
  <c r="B61" i="40"/>
  <c r="C101" i="40"/>
  <c r="B102" i="40"/>
  <c r="C461" i="40"/>
  <c r="B462" i="40"/>
  <c r="C421" i="40"/>
  <c r="B422" i="40"/>
  <c r="C221" i="40"/>
  <c r="B222" i="40"/>
  <c r="B142" i="40"/>
  <c r="C141" i="40"/>
  <c r="B302" i="40"/>
  <c r="C301" i="40"/>
  <c r="C419" i="32"/>
  <c r="B420" i="32"/>
  <c r="B180" i="32"/>
  <c r="C179" i="32"/>
  <c r="B260" i="32"/>
  <c r="C259" i="32"/>
  <c r="B60" i="36"/>
  <c r="C59" i="36"/>
  <c r="C99" i="38"/>
  <c r="B100" i="38"/>
  <c r="C61" i="38"/>
  <c r="B62" i="38"/>
  <c r="B140" i="32"/>
  <c r="C139" i="32"/>
  <c r="B380" i="32"/>
  <c r="C379" i="32"/>
  <c r="C219" i="32"/>
  <c r="B220" i="32"/>
  <c r="B340" i="32"/>
  <c r="C339" i="32"/>
  <c r="B300" i="32"/>
  <c r="C299" i="32"/>
  <c r="C99" i="32"/>
  <c r="B100" i="32"/>
  <c r="C459" i="32"/>
  <c r="B460" i="32"/>
  <c r="B20" i="36"/>
  <c r="C19" i="36"/>
  <c r="B63" i="35"/>
  <c r="C62" i="35"/>
  <c r="C60" i="37"/>
  <c r="B61" i="37"/>
  <c r="C21" i="38"/>
  <c r="B22" i="38"/>
  <c r="B185" i="29"/>
  <c r="A186" i="29"/>
  <c r="B63" i="32"/>
  <c r="C62" i="32"/>
  <c r="A473" i="29"/>
  <c r="B472" i="29"/>
  <c r="C21" i="33"/>
  <c r="B22" i="33"/>
  <c r="B261" i="35"/>
  <c r="C260" i="35"/>
  <c r="A145" i="29"/>
  <c r="B144" i="29"/>
  <c r="B461" i="35"/>
  <c r="C460" i="35"/>
  <c r="C141" i="36"/>
  <c r="B142" i="36"/>
  <c r="B349" i="29"/>
  <c r="A350" i="29"/>
  <c r="C100" i="35"/>
  <c r="B101" i="35"/>
  <c r="B421" i="35"/>
  <c r="C420" i="35"/>
  <c r="C220" i="35"/>
  <c r="B221" i="35"/>
  <c r="B141" i="35"/>
  <c r="C140" i="35"/>
  <c r="B181" i="35"/>
  <c r="C180" i="35"/>
  <c r="C21" i="37"/>
  <c r="B22" i="37"/>
  <c r="B102" i="36"/>
  <c r="C101" i="36"/>
  <c r="B341" i="35"/>
  <c r="C340" i="35"/>
  <c r="B228" i="29"/>
  <c r="A229" i="29"/>
  <c r="C19" i="35"/>
  <c r="B20" i="35"/>
  <c r="C100" i="37"/>
  <c r="B101" i="37"/>
  <c r="C380" i="35"/>
  <c r="B381" i="35"/>
  <c r="C300" i="35"/>
  <c r="B301" i="35"/>
  <c r="C459" i="39"/>
  <c r="B460" i="39"/>
  <c r="C259" i="39"/>
  <c r="B260" i="39"/>
  <c r="B61" i="39"/>
  <c r="C60" i="39"/>
  <c r="B340" i="39"/>
  <c r="C339" i="39"/>
  <c r="C179" i="39"/>
  <c r="B180" i="39"/>
  <c r="B21" i="39"/>
  <c r="C20" i="39"/>
  <c r="B420" i="39"/>
  <c r="C419" i="39"/>
  <c r="B300" i="39"/>
  <c r="C299" i="39"/>
  <c r="B100" i="39"/>
  <c r="C99" i="39"/>
  <c r="B220" i="39"/>
  <c r="C219" i="39"/>
  <c r="B140" i="39"/>
  <c r="C139" i="39"/>
  <c r="B380" i="39"/>
  <c r="C379" i="39"/>
  <c r="B222" i="36"/>
  <c r="C221" i="36"/>
  <c r="B102" i="29"/>
  <c r="A103" i="29"/>
  <c r="C461" i="36"/>
  <c r="B462" i="36"/>
  <c r="B222" i="38"/>
  <c r="C221" i="38"/>
  <c r="B421" i="37"/>
  <c r="C420" i="37"/>
  <c r="B461" i="37"/>
  <c r="C460" i="37"/>
  <c r="B262" i="36"/>
  <c r="C261" i="36"/>
  <c r="C180" i="34"/>
  <c r="B181" i="34"/>
  <c r="C19" i="34"/>
  <c r="B20" i="34"/>
  <c r="B18" i="29"/>
  <c r="A19" i="29"/>
  <c r="C59" i="33"/>
  <c r="B60" i="33"/>
  <c r="B342" i="38"/>
  <c r="C341" i="38"/>
  <c r="C460" i="34"/>
  <c r="B461" i="34"/>
  <c r="B422" i="36"/>
  <c r="C421" i="36"/>
  <c r="C140" i="37"/>
  <c r="B141" i="37"/>
  <c r="C300" i="34"/>
  <c r="B301" i="34"/>
  <c r="B422" i="38"/>
  <c r="C421" i="38"/>
  <c r="B381" i="34"/>
  <c r="C380" i="34"/>
  <c r="B381" i="37"/>
  <c r="C380" i="37"/>
  <c r="B392" i="29"/>
  <c r="A393" i="29"/>
  <c r="C220" i="37"/>
  <c r="B221" i="37"/>
  <c r="B143" i="38"/>
  <c r="C142" i="38"/>
  <c r="C139" i="33"/>
  <c r="B140" i="33"/>
  <c r="A311" i="29"/>
  <c r="B310" i="29"/>
  <c r="C181" i="36"/>
  <c r="B182" i="36"/>
  <c r="C179" i="33"/>
  <c r="B180" i="33"/>
  <c r="B421" i="34"/>
  <c r="C420" i="34"/>
  <c r="C301" i="36"/>
  <c r="B302" i="36"/>
  <c r="C99" i="33"/>
  <c r="B100" i="33"/>
  <c r="B420" i="33"/>
  <c r="C419" i="33"/>
  <c r="B182" i="38"/>
  <c r="C181" i="38"/>
  <c r="C261" i="38"/>
  <c r="B262" i="38"/>
  <c r="C459" i="33"/>
  <c r="B460" i="33"/>
  <c r="C140" i="34"/>
  <c r="B141" i="34"/>
  <c r="B300" i="33"/>
  <c r="C299" i="33"/>
  <c r="B261" i="37"/>
  <c r="C260" i="37"/>
  <c r="C220" i="34"/>
  <c r="B221" i="34"/>
  <c r="C259" i="33"/>
  <c r="B260" i="33"/>
  <c r="C21" i="32"/>
  <c r="B22" i="32"/>
  <c r="B101" i="34"/>
  <c r="C100" i="34"/>
  <c r="C300" i="37"/>
  <c r="B301" i="37"/>
  <c r="C381" i="36"/>
  <c r="B382" i="36"/>
  <c r="C340" i="37"/>
  <c r="B341" i="37"/>
  <c r="A268" i="29"/>
  <c r="B267" i="29"/>
  <c r="B220" i="33"/>
  <c r="C219" i="33"/>
  <c r="C260" i="34"/>
  <c r="B261" i="34"/>
  <c r="C60" i="34"/>
  <c r="B61" i="34"/>
  <c r="C379" i="33"/>
  <c r="B380" i="33"/>
  <c r="B342" i="36"/>
  <c r="C341" i="36"/>
  <c r="B181" i="37"/>
  <c r="C180" i="37"/>
  <c r="C461" i="38"/>
  <c r="B462" i="38"/>
  <c r="C339" i="33"/>
  <c r="B340" i="33"/>
  <c r="B434" i="29"/>
  <c r="A435" i="29"/>
  <c r="B382" i="38"/>
  <c r="C381" i="38"/>
  <c r="B63" i="29"/>
  <c r="A64" i="29"/>
  <c r="B341" i="34"/>
  <c r="C340" i="34"/>
  <c r="B302" i="38"/>
  <c r="C301" i="38"/>
  <c r="B103" i="40" l="1"/>
  <c r="C102" i="40"/>
  <c r="B143" i="40"/>
  <c r="C142" i="40"/>
  <c r="B22" i="40"/>
  <c r="C21" i="40"/>
  <c r="B383" i="40"/>
  <c r="C382" i="40"/>
  <c r="B423" i="40"/>
  <c r="C422" i="40"/>
  <c r="C462" i="40"/>
  <c r="B463" i="40"/>
  <c r="B263" i="40"/>
  <c r="C262" i="40"/>
  <c r="B303" i="40"/>
  <c r="C302" i="40"/>
  <c r="B223" i="40"/>
  <c r="C222" i="40"/>
  <c r="B62" i="40"/>
  <c r="C61" i="40"/>
  <c r="B343" i="40"/>
  <c r="C342" i="40"/>
  <c r="B183" i="40"/>
  <c r="C182" i="40"/>
  <c r="C100" i="32"/>
  <c r="B101" i="32"/>
  <c r="B63" i="38"/>
  <c r="C62" i="38"/>
  <c r="C340" i="32"/>
  <c r="B341" i="32"/>
  <c r="B381" i="32"/>
  <c r="C380" i="32"/>
  <c r="C60" i="36"/>
  <c r="B61" i="36"/>
  <c r="C180" i="32"/>
  <c r="B181" i="32"/>
  <c r="B461" i="32"/>
  <c r="C460" i="32"/>
  <c r="C220" i="32"/>
  <c r="B221" i="32"/>
  <c r="B101" i="38"/>
  <c r="C100" i="38"/>
  <c r="C420" i="32"/>
  <c r="B421" i="32"/>
  <c r="B301" i="32"/>
  <c r="C300" i="32"/>
  <c r="B141" i="32"/>
  <c r="C140" i="32"/>
  <c r="B261" i="32"/>
  <c r="C260" i="32"/>
  <c r="B21" i="36"/>
  <c r="C20" i="36"/>
  <c r="C61" i="37"/>
  <c r="B62" i="37"/>
  <c r="B64" i="35"/>
  <c r="C63" i="35"/>
  <c r="A187" i="29"/>
  <c r="B186" i="29"/>
  <c r="B473" i="29"/>
  <c r="A474" i="29"/>
  <c r="C22" i="33"/>
  <c r="B23" i="33"/>
  <c r="C22" i="38"/>
  <c r="B23" i="38"/>
  <c r="B64" i="32"/>
  <c r="C63" i="32"/>
  <c r="B422" i="35"/>
  <c r="C421" i="35"/>
  <c r="B382" i="35"/>
  <c r="C381" i="35"/>
  <c r="C341" i="35"/>
  <c r="B342" i="35"/>
  <c r="C221" i="35"/>
  <c r="B222" i="35"/>
  <c r="B102" i="35"/>
  <c r="C101" i="35"/>
  <c r="C142" i="36"/>
  <c r="B143" i="36"/>
  <c r="B102" i="37"/>
  <c r="C101" i="37"/>
  <c r="A230" i="29"/>
  <c r="B229" i="29"/>
  <c r="C261" i="35"/>
  <c r="B262" i="35"/>
  <c r="C20" i="35"/>
  <c r="B21" i="35"/>
  <c r="C22" i="37"/>
  <c r="B23" i="37"/>
  <c r="B182" i="35"/>
  <c r="C181" i="35"/>
  <c r="A146" i="29"/>
  <c r="B145" i="29"/>
  <c r="B142" i="35"/>
  <c r="C141" i="35"/>
  <c r="B462" i="35"/>
  <c r="C461" i="35"/>
  <c r="B302" i="35"/>
  <c r="C301" i="35"/>
  <c r="B103" i="36"/>
  <c r="C102" i="36"/>
  <c r="A351" i="29"/>
  <c r="B350" i="29"/>
  <c r="C61" i="39"/>
  <c r="B62" i="39"/>
  <c r="B221" i="39"/>
  <c r="C220" i="39"/>
  <c r="B181" i="39"/>
  <c r="C180" i="39"/>
  <c r="C460" i="39"/>
  <c r="B461" i="39"/>
  <c r="B381" i="39"/>
  <c r="C380" i="39"/>
  <c r="B141" i="39"/>
  <c r="C140" i="39"/>
  <c r="B421" i="39"/>
  <c r="C420" i="39"/>
  <c r="C340" i="39"/>
  <c r="B341" i="39"/>
  <c r="C21" i="39"/>
  <c r="B22" i="39"/>
  <c r="B101" i="39"/>
  <c r="C100" i="39"/>
  <c r="B301" i="39"/>
  <c r="C300" i="39"/>
  <c r="C260" i="39"/>
  <c r="B261" i="39"/>
  <c r="B342" i="34"/>
  <c r="C341" i="34"/>
  <c r="B64" i="29"/>
  <c r="A65" i="29"/>
  <c r="C261" i="34"/>
  <c r="B262" i="34"/>
  <c r="B303" i="38"/>
  <c r="C302" i="38"/>
  <c r="B182" i="37"/>
  <c r="C181" i="37"/>
  <c r="C61" i="34"/>
  <c r="B62" i="34"/>
  <c r="B342" i="37"/>
  <c r="C341" i="37"/>
  <c r="C22" i="32"/>
  <c r="B23" i="32"/>
  <c r="C261" i="37"/>
  <c r="B262" i="37"/>
  <c r="B301" i="33"/>
  <c r="C300" i="33"/>
  <c r="B101" i="33"/>
  <c r="C100" i="33"/>
  <c r="B303" i="36"/>
  <c r="C302" i="36"/>
  <c r="C421" i="34"/>
  <c r="B422" i="34"/>
  <c r="A394" i="29"/>
  <c r="B393" i="29"/>
  <c r="C422" i="38"/>
  <c r="B423" i="38"/>
  <c r="C141" i="37"/>
  <c r="B142" i="37"/>
  <c r="C422" i="36"/>
  <c r="B423" i="36"/>
  <c r="B343" i="38"/>
  <c r="C342" i="38"/>
  <c r="B462" i="37"/>
  <c r="C461" i="37"/>
  <c r="B422" i="37"/>
  <c r="C421" i="37"/>
  <c r="C222" i="36"/>
  <c r="B223" i="36"/>
  <c r="B142" i="34"/>
  <c r="C141" i="34"/>
  <c r="B461" i="33"/>
  <c r="C460" i="33"/>
  <c r="B183" i="38"/>
  <c r="C182" i="38"/>
  <c r="B181" i="33"/>
  <c r="C180" i="33"/>
  <c r="C182" i="36"/>
  <c r="B183" i="36"/>
  <c r="B311" i="29"/>
  <c r="A312" i="29"/>
  <c r="C60" i="33"/>
  <c r="B61" i="33"/>
  <c r="B19" i="29"/>
  <c r="A20" i="29"/>
  <c r="C181" i="34"/>
  <c r="B182" i="34"/>
  <c r="C262" i="36"/>
  <c r="B263" i="36"/>
  <c r="C342" i="36"/>
  <c r="B343" i="36"/>
  <c r="C220" i="33"/>
  <c r="B221" i="33"/>
  <c r="C340" i="33"/>
  <c r="B341" i="33"/>
  <c r="C262" i="38"/>
  <c r="B263" i="38"/>
  <c r="C420" i="33"/>
  <c r="B421" i="33"/>
  <c r="C140" i="33"/>
  <c r="B141" i="33"/>
  <c r="C221" i="37"/>
  <c r="B222" i="37"/>
  <c r="B382" i="37"/>
  <c r="C381" i="37"/>
  <c r="C301" i="34"/>
  <c r="B302" i="34"/>
  <c r="C222" i="38"/>
  <c r="B223" i="38"/>
  <c r="C382" i="38"/>
  <c r="B383" i="38"/>
  <c r="C462" i="38"/>
  <c r="B463" i="38"/>
  <c r="B435" i="29"/>
  <c r="A436" i="29"/>
  <c r="B381" i="33"/>
  <c r="C380" i="33"/>
  <c r="B102" i="34"/>
  <c r="C101" i="34"/>
  <c r="C260" i="33"/>
  <c r="B261" i="33"/>
  <c r="B222" i="34"/>
  <c r="C221" i="34"/>
  <c r="B268" i="29"/>
  <c r="A269" i="29"/>
  <c r="C382" i="36"/>
  <c r="B383" i="36"/>
  <c r="B302" i="37"/>
  <c r="C301" i="37"/>
  <c r="C143" i="38"/>
  <c r="B144" i="38"/>
  <c r="B382" i="34"/>
  <c r="C381" i="34"/>
  <c r="B462" i="34"/>
  <c r="C461" i="34"/>
  <c r="B21" i="34"/>
  <c r="C20" i="34"/>
  <c r="C462" i="36"/>
  <c r="B463" i="36"/>
  <c r="A104" i="29"/>
  <c r="B103" i="29"/>
  <c r="B184" i="40" l="1"/>
  <c r="C183" i="40"/>
  <c r="C62" i="40"/>
  <c r="B63" i="40"/>
  <c r="B304" i="40"/>
  <c r="C303" i="40"/>
  <c r="C463" i="40"/>
  <c r="B464" i="40"/>
  <c r="B384" i="40"/>
  <c r="C383" i="40"/>
  <c r="B144" i="40"/>
  <c r="C143" i="40"/>
  <c r="C423" i="40"/>
  <c r="B424" i="40"/>
  <c r="B344" i="40"/>
  <c r="C343" i="40"/>
  <c r="C223" i="40"/>
  <c r="B224" i="40"/>
  <c r="B264" i="40"/>
  <c r="C263" i="40"/>
  <c r="B23" i="40"/>
  <c r="C22" i="40"/>
  <c r="B104" i="40"/>
  <c r="C103" i="40"/>
  <c r="C421" i="32"/>
  <c r="B422" i="32"/>
  <c r="B222" i="32"/>
  <c r="C221" i="32"/>
  <c r="C181" i="32"/>
  <c r="B182" i="32"/>
  <c r="B142" i="32"/>
  <c r="C141" i="32"/>
  <c r="B382" i="32"/>
  <c r="C381" i="32"/>
  <c r="B64" i="38"/>
  <c r="C63" i="38"/>
  <c r="C61" i="36"/>
  <c r="B62" i="36"/>
  <c r="B342" i="32"/>
  <c r="C341" i="32"/>
  <c r="B102" i="32"/>
  <c r="C101" i="32"/>
  <c r="C261" i="32"/>
  <c r="B262" i="32"/>
  <c r="C301" i="32"/>
  <c r="B302" i="32"/>
  <c r="B102" i="38"/>
  <c r="C101" i="38"/>
  <c r="C461" i="32"/>
  <c r="B462" i="32"/>
  <c r="B22" i="36"/>
  <c r="C21" i="36"/>
  <c r="B65" i="35"/>
  <c r="C64" i="35"/>
  <c r="B63" i="37"/>
  <c r="C62" i="37"/>
  <c r="C23" i="33"/>
  <c r="B24" i="33"/>
  <c r="B187" i="29"/>
  <c r="A188" i="29"/>
  <c r="C23" i="38"/>
  <c r="B24" i="38"/>
  <c r="A475" i="29"/>
  <c r="B474" i="29"/>
  <c r="C64" i="32"/>
  <c r="B65" i="32"/>
  <c r="C462" i="35"/>
  <c r="B463" i="35"/>
  <c r="A231" i="29"/>
  <c r="B230" i="29"/>
  <c r="C103" i="36"/>
  <c r="B104" i="36"/>
  <c r="C23" i="37"/>
  <c r="B24" i="37"/>
  <c r="C262" i="35"/>
  <c r="B263" i="35"/>
  <c r="B423" i="35"/>
  <c r="C422" i="35"/>
  <c r="B144" i="36"/>
  <c r="C143" i="36"/>
  <c r="C342" i="35"/>
  <c r="B343" i="35"/>
  <c r="B351" i="29"/>
  <c r="A352" i="29"/>
  <c r="C302" i="35"/>
  <c r="B303" i="35"/>
  <c r="B143" i="35"/>
  <c r="C142" i="35"/>
  <c r="B103" i="37"/>
  <c r="C102" i="37"/>
  <c r="C222" i="35"/>
  <c r="B223" i="35"/>
  <c r="A147" i="29"/>
  <c r="B146" i="29"/>
  <c r="C182" i="35"/>
  <c r="B183" i="35"/>
  <c r="B22" i="35"/>
  <c r="C21" i="35"/>
  <c r="B103" i="35"/>
  <c r="C102" i="35"/>
  <c r="B383" i="35"/>
  <c r="C382" i="35"/>
  <c r="C461" i="39"/>
  <c r="B462" i="39"/>
  <c r="C22" i="39"/>
  <c r="B23" i="39"/>
  <c r="B222" i="39"/>
  <c r="C221" i="39"/>
  <c r="C301" i="39"/>
  <c r="B302" i="39"/>
  <c r="B422" i="39"/>
  <c r="C421" i="39"/>
  <c r="B382" i="39"/>
  <c r="C381" i="39"/>
  <c r="B63" i="39"/>
  <c r="C62" i="39"/>
  <c r="B102" i="39"/>
  <c r="C101" i="39"/>
  <c r="B342" i="39"/>
  <c r="C341" i="39"/>
  <c r="B142" i="39"/>
  <c r="C141" i="39"/>
  <c r="C261" i="39"/>
  <c r="B262" i="39"/>
  <c r="C181" i="39"/>
  <c r="B182" i="39"/>
  <c r="B22" i="34"/>
  <c r="C21" i="34"/>
  <c r="B464" i="36"/>
  <c r="C463" i="36"/>
  <c r="B269" i="29"/>
  <c r="A270" i="29"/>
  <c r="C261" i="33"/>
  <c r="B262" i="33"/>
  <c r="B422" i="33"/>
  <c r="C421" i="33"/>
  <c r="C343" i="36"/>
  <c r="B344" i="36"/>
  <c r="B264" i="36"/>
  <c r="C263" i="36"/>
  <c r="A21" i="29"/>
  <c r="B20" i="29"/>
  <c r="C342" i="37"/>
  <c r="B343" i="37"/>
  <c r="C182" i="37"/>
  <c r="B183" i="37"/>
  <c r="C342" i="34"/>
  <c r="B343" i="34"/>
  <c r="B104" i="29"/>
  <c r="A105" i="29"/>
  <c r="B382" i="33"/>
  <c r="C381" i="33"/>
  <c r="C141" i="33"/>
  <c r="B142" i="33"/>
  <c r="B342" i="33"/>
  <c r="C341" i="33"/>
  <c r="C181" i="33"/>
  <c r="B182" i="33"/>
  <c r="C461" i="33"/>
  <c r="B462" i="33"/>
  <c r="C422" i="37"/>
  <c r="B423" i="37"/>
  <c r="C462" i="37"/>
  <c r="B463" i="37"/>
  <c r="B424" i="36"/>
  <c r="C423" i="36"/>
  <c r="C101" i="33"/>
  <c r="B102" i="33"/>
  <c r="C62" i="34"/>
  <c r="B63" i="34"/>
  <c r="A66" i="29"/>
  <c r="B65" i="29"/>
  <c r="B463" i="34"/>
  <c r="C462" i="34"/>
  <c r="B145" i="38"/>
  <c r="C144" i="38"/>
  <c r="B303" i="37"/>
  <c r="C302" i="37"/>
  <c r="C383" i="36"/>
  <c r="B384" i="36"/>
  <c r="B436" i="29"/>
  <c r="A437" i="29"/>
  <c r="B384" i="38"/>
  <c r="C383" i="38"/>
  <c r="C223" i="38"/>
  <c r="B224" i="38"/>
  <c r="B303" i="34"/>
  <c r="C302" i="34"/>
  <c r="B383" i="37"/>
  <c r="C382" i="37"/>
  <c r="C263" i="38"/>
  <c r="B264" i="38"/>
  <c r="B183" i="34"/>
  <c r="C182" i="34"/>
  <c r="C61" i="33"/>
  <c r="B62" i="33"/>
  <c r="A313" i="29"/>
  <c r="B312" i="29"/>
  <c r="C183" i="36"/>
  <c r="B184" i="36"/>
  <c r="B224" i="36"/>
  <c r="C223" i="36"/>
  <c r="B424" i="38"/>
  <c r="C423" i="38"/>
  <c r="B302" i="33"/>
  <c r="C301" i="33"/>
  <c r="C262" i="37"/>
  <c r="B263" i="37"/>
  <c r="C23" i="32"/>
  <c r="B24" i="32"/>
  <c r="B304" i="38"/>
  <c r="C303" i="38"/>
  <c r="C382" i="34"/>
  <c r="B383" i="34"/>
  <c r="C222" i="34"/>
  <c r="B223" i="34"/>
  <c r="B103" i="34"/>
  <c r="C102" i="34"/>
  <c r="C463" i="38"/>
  <c r="B464" i="38"/>
  <c r="B223" i="37"/>
  <c r="C222" i="37"/>
  <c r="B222" i="33"/>
  <c r="C221" i="33"/>
  <c r="C183" i="38"/>
  <c r="B184" i="38"/>
  <c r="C142" i="34"/>
  <c r="B143" i="34"/>
  <c r="B344" i="38"/>
  <c r="C343" i="38"/>
  <c r="B143" i="37"/>
  <c r="C142" i="37"/>
  <c r="A395" i="29"/>
  <c r="B394" i="29"/>
  <c r="B423" i="34"/>
  <c r="C422" i="34"/>
  <c r="B304" i="36"/>
  <c r="C303" i="36"/>
  <c r="C262" i="34"/>
  <c r="B263" i="34"/>
  <c r="C464" i="40" l="1"/>
  <c r="B465" i="40"/>
  <c r="B64" i="40"/>
  <c r="C63" i="40"/>
  <c r="B105" i="40"/>
  <c r="C104" i="40"/>
  <c r="B265" i="40"/>
  <c r="C264" i="40"/>
  <c r="B345" i="40"/>
  <c r="C344" i="40"/>
  <c r="B385" i="40"/>
  <c r="C384" i="40"/>
  <c r="C224" i="40"/>
  <c r="B225" i="40"/>
  <c r="B145" i="40"/>
  <c r="C144" i="40"/>
  <c r="C23" i="40"/>
  <c r="B24" i="40"/>
  <c r="C424" i="40"/>
  <c r="B425" i="40"/>
  <c r="B305" i="40"/>
  <c r="C304" i="40"/>
  <c r="B185" i="40"/>
  <c r="C184" i="40"/>
  <c r="C262" i="32"/>
  <c r="B263" i="32"/>
  <c r="B103" i="38"/>
  <c r="C102" i="38"/>
  <c r="C342" i="32"/>
  <c r="B343" i="32"/>
  <c r="C64" i="38"/>
  <c r="B65" i="38"/>
  <c r="C142" i="32"/>
  <c r="B143" i="32"/>
  <c r="B223" i="32"/>
  <c r="C222" i="32"/>
  <c r="C462" i="32"/>
  <c r="B463" i="32"/>
  <c r="C302" i="32"/>
  <c r="B303" i="32"/>
  <c r="C62" i="36"/>
  <c r="B63" i="36"/>
  <c r="C182" i="32"/>
  <c r="B183" i="32"/>
  <c r="B423" i="32"/>
  <c r="C422" i="32"/>
  <c r="B103" i="32"/>
  <c r="C102" i="32"/>
  <c r="B383" i="32"/>
  <c r="C382" i="32"/>
  <c r="C22" i="36"/>
  <c r="B23" i="36"/>
  <c r="B64" i="37"/>
  <c r="C63" i="37"/>
  <c r="B66" i="35"/>
  <c r="C65" i="35"/>
  <c r="C65" i="32"/>
  <c r="B66" i="32"/>
  <c r="B25" i="38"/>
  <c r="C24" i="38"/>
  <c r="C24" i="33"/>
  <c r="B25" i="33"/>
  <c r="A189" i="29"/>
  <c r="B188" i="29"/>
  <c r="A476" i="29"/>
  <c r="B475" i="29"/>
  <c r="C103" i="35"/>
  <c r="B104" i="35"/>
  <c r="B23" i="35"/>
  <c r="C22" i="35"/>
  <c r="B147" i="29"/>
  <c r="A148" i="29"/>
  <c r="C103" i="37"/>
  <c r="B104" i="37"/>
  <c r="C143" i="35"/>
  <c r="B144" i="35"/>
  <c r="B145" i="36"/>
  <c r="C144" i="36"/>
  <c r="A232" i="29"/>
  <c r="B231" i="29"/>
  <c r="B464" i="35"/>
  <c r="C463" i="35"/>
  <c r="B184" i="35"/>
  <c r="C183" i="35"/>
  <c r="C223" i="35"/>
  <c r="B224" i="35"/>
  <c r="B304" i="35"/>
  <c r="C303" i="35"/>
  <c r="A353" i="29"/>
  <c r="B352" i="29"/>
  <c r="B344" i="35"/>
  <c r="C343" i="35"/>
  <c r="B25" i="37"/>
  <c r="C24" i="37"/>
  <c r="B105" i="36"/>
  <c r="C104" i="36"/>
  <c r="C383" i="35"/>
  <c r="B384" i="35"/>
  <c r="B424" i="35"/>
  <c r="C423" i="35"/>
  <c r="B264" i="35"/>
  <c r="C263" i="35"/>
  <c r="B383" i="39"/>
  <c r="C382" i="39"/>
  <c r="B303" i="39"/>
  <c r="C302" i="39"/>
  <c r="B24" i="39"/>
  <c r="C23" i="39"/>
  <c r="B343" i="39"/>
  <c r="C342" i="39"/>
  <c r="C63" i="39"/>
  <c r="B64" i="39"/>
  <c r="C462" i="39"/>
  <c r="B463" i="39"/>
  <c r="B183" i="39"/>
  <c r="C182" i="39"/>
  <c r="C262" i="39"/>
  <c r="B263" i="39"/>
  <c r="B103" i="39"/>
  <c r="C102" i="39"/>
  <c r="B223" i="39"/>
  <c r="C222" i="39"/>
  <c r="C142" i="39"/>
  <c r="B143" i="39"/>
  <c r="B423" i="39"/>
  <c r="C422" i="39"/>
  <c r="C143" i="37"/>
  <c r="B144" i="37"/>
  <c r="C464" i="38"/>
  <c r="B465" i="38"/>
  <c r="B104" i="34"/>
  <c r="C103" i="34"/>
  <c r="C184" i="36"/>
  <c r="B185" i="36"/>
  <c r="C62" i="33"/>
  <c r="B63" i="33"/>
  <c r="B66" i="29"/>
  <c r="A67" i="29"/>
  <c r="A22" i="29"/>
  <c r="B21" i="29"/>
  <c r="B263" i="33"/>
  <c r="C262" i="33"/>
  <c r="B345" i="38"/>
  <c r="C344" i="38"/>
  <c r="B305" i="36"/>
  <c r="C304" i="36"/>
  <c r="B395" i="29"/>
  <c r="A396" i="29"/>
  <c r="B224" i="37"/>
  <c r="C223" i="37"/>
  <c r="B224" i="34"/>
  <c r="C223" i="34"/>
  <c r="C263" i="37"/>
  <c r="B264" i="37"/>
  <c r="C303" i="34"/>
  <c r="B304" i="34"/>
  <c r="C384" i="38"/>
  <c r="B385" i="38"/>
  <c r="B464" i="34"/>
  <c r="C463" i="34"/>
  <c r="B64" i="34"/>
  <c r="C63" i="34"/>
  <c r="C463" i="37"/>
  <c r="B464" i="37"/>
  <c r="B463" i="33"/>
  <c r="C462" i="33"/>
  <c r="B183" i="33"/>
  <c r="C182" i="33"/>
  <c r="A106" i="29"/>
  <c r="B105" i="29"/>
  <c r="C343" i="37"/>
  <c r="B344" i="37"/>
  <c r="B423" i="33"/>
  <c r="C422" i="33"/>
  <c r="C464" i="36"/>
  <c r="B465" i="36"/>
  <c r="C22" i="34"/>
  <c r="B23" i="34"/>
  <c r="C423" i="34"/>
  <c r="B424" i="34"/>
  <c r="B223" i="33"/>
  <c r="C222" i="33"/>
  <c r="C263" i="34"/>
  <c r="B264" i="34"/>
  <c r="C184" i="38"/>
  <c r="B185" i="38"/>
  <c r="C383" i="34"/>
  <c r="B384" i="34"/>
  <c r="B305" i="38"/>
  <c r="C304" i="38"/>
  <c r="B303" i="33"/>
  <c r="C302" i="33"/>
  <c r="C224" i="36"/>
  <c r="B225" i="36"/>
  <c r="C224" i="38"/>
  <c r="B225" i="38"/>
  <c r="A438" i="29"/>
  <c r="B437" i="29"/>
  <c r="B385" i="36"/>
  <c r="C384" i="36"/>
  <c r="C424" i="36"/>
  <c r="B425" i="36"/>
  <c r="B343" i="33"/>
  <c r="C342" i="33"/>
  <c r="B383" i="33"/>
  <c r="C382" i="33"/>
  <c r="B265" i="36"/>
  <c r="C264" i="36"/>
  <c r="A271" i="29"/>
  <c r="B270" i="29"/>
  <c r="C143" i="34"/>
  <c r="B144" i="34"/>
  <c r="C24" i="32"/>
  <c r="B25" i="32"/>
  <c r="B425" i="38"/>
  <c r="C424" i="38"/>
  <c r="B313" i="29"/>
  <c r="A314" i="29"/>
  <c r="C183" i="34"/>
  <c r="B184" i="34"/>
  <c r="C264" i="38"/>
  <c r="B265" i="38"/>
  <c r="C383" i="37"/>
  <c r="B384" i="37"/>
  <c r="C303" i="37"/>
  <c r="B304" i="37"/>
  <c r="B146" i="38"/>
  <c r="C145" i="38"/>
  <c r="C102" i="33"/>
  <c r="B103" i="33"/>
  <c r="C423" i="37"/>
  <c r="B424" i="37"/>
  <c r="C142" i="33"/>
  <c r="B143" i="33"/>
  <c r="C343" i="34"/>
  <c r="B344" i="34"/>
  <c r="B184" i="37"/>
  <c r="C183" i="37"/>
  <c r="B345" i="36"/>
  <c r="C344" i="36"/>
  <c r="B386" i="40" l="1"/>
  <c r="C385" i="40"/>
  <c r="B306" i="40"/>
  <c r="C305" i="40"/>
  <c r="B346" i="40"/>
  <c r="C345" i="40"/>
  <c r="B106" i="40"/>
  <c r="C105" i="40"/>
  <c r="C465" i="40"/>
  <c r="B466" i="40"/>
  <c r="B186" i="40"/>
  <c r="C185" i="40"/>
  <c r="B146" i="40"/>
  <c r="C145" i="40"/>
  <c r="B266" i="40"/>
  <c r="C265" i="40"/>
  <c r="B65" i="40"/>
  <c r="C64" i="40"/>
  <c r="C24" i="40"/>
  <c r="B25" i="40"/>
  <c r="B226" i="40"/>
  <c r="C225" i="40"/>
  <c r="C425" i="40"/>
  <c r="B426" i="40"/>
  <c r="C183" i="32"/>
  <c r="B184" i="32"/>
  <c r="B304" i="32"/>
  <c r="C303" i="32"/>
  <c r="B66" i="38"/>
  <c r="C65" i="38"/>
  <c r="C103" i="32"/>
  <c r="B104" i="32"/>
  <c r="B224" i="32"/>
  <c r="C223" i="32"/>
  <c r="C103" i="38"/>
  <c r="B104" i="38"/>
  <c r="C63" i="36"/>
  <c r="B64" i="36"/>
  <c r="C463" i="32"/>
  <c r="B464" i="32"/>
  <c r="B144" i="32"/>
  <c r="C143" i="32"/>
  <c r="C343" i="32"/>
  <c r="B344" i="32"/>
  <c r="C263" i="32"/>
  <c r="B264" i="32"/>
  <c r="C383" i="32"/>
  <c r="B384" i="32"/>
  <c r="B424" i="32"/>
  <c r="C423" i="32"/>
  <c r="C23" i="36"/>
  <c r="B24" i="36"/>
  <c r="C66" i="35"/>
  <c r="B67" i="35"/>
  <c r="B65" i="37"/>
  <c r="C64" i="37"/>
  <c r="A477" i="29"/>
  <c r="B476" i="29"/>
  <c r="C25" i="38"/>
  <c r="B26" i="38"/>
  <c r="C25" i="33"/>
  <c r="B26" i="33"/>
  <c r="B67" i="32"/>
  <c r="C66" i="32"/>
  <c r="B189" i="29"/>
  <c r="A190" i="29"/>
  <c r="A149" i="29"/>
  <c r="B148" i="29"/>
  <c r="B425" i="35"/>
  <c r="C424" i="35"/>
  <c r="C105" i="36"/>
  <c r="B106" i="36"/>
  <c r="C25" i="37"/>
  <c r="B26" i="37"/>
  <c r="A354" i="29"/>
  <c r="B353" i="29"/>
  <c r="C184" i="35"/>
  <c r="B185" i="35"/>
  <c r="C464" i="35"/>
  <c r="B465" i="35"/>
  <c r="A233" i="29"/>
  <c r="B232" i="29"/>
  <c r="B105" i="37"/>
  <c r="C104" i="37"/>
  <c r="C264" i="35"/>
  <c r="B265" i="35"/>
  <c r="C384" i="35"/>
  <c r="B385" i="35"/>
  <c r="C224" i="35"/>
  <c r="B225" i="35"/>
  <c r="B145" i="35"/>
  <c r="C144" i="35"/>
  <c r="B105" i="35"/>
  <c r="C104" i="35"/>
  <c r="B345" i="35"/>
  <c r="C344" i="35"/>
  <c r="B305" i="35"/>
  <c r="C304" i="35"/>
  <c r="C145" i="36"/>
  <c r="B146" i="36"/>
  <c r="C23" i="35"/>
  <c r="B24" i="35"/>
  <c r="B424" i="39"/>
  <c r="C423" i="39"/>
  <c r="B224" i="39"/>
  <c r="C223" i="39"/>
  <c r="B344" i="39"/>
  <c r="C343" i="39"/>
  <c r="B304" i="39"/>
  <c r="C303" i="39"/>
  <c r="B144" i="39"/>
  <c r="C143" i="39"/>
  <c r="B65" i="39"/>
  <c r="C64" i="39"/>
  <c r="C103" i="39"/>
  <c r="B104" i="39"/>
  <c r="C183" i="39"/>
  <c r="B184" i="39"/>
  <c r="C24" i="39"/>
  <c r="B25" i="39"/>
  <c r="B264" i="39"/>
  <c r="C263" i="39"/>
  <c r="C463" i="39"/>
  <c r="B464" i="39"/>
  <c r="B384" i="39"/>
  <c r="C383" i="39"/>
  <c r="B185" i="37"/>
  <c r="C184" i="37"/>
  <c r="C25" i="32"/>
  <c r="B26" i="32"/>
  <c r="B344" i="33"/>
  <c r="C343" i="33"/>
  <c r="C225" i="36"/>
  <c r="B226" i="36"/>
  <c r="C384" i="34"/>
  <c r="B385" i="34"/>
  <c r="B186" i="38"/>
  <c r="C185" i="38"/>
  <c r="B265" i="34"/>
  <c r="C264" i="34"/>
  <c r="B466" i="36"/>
  <c r="C465" i="36"/>
  <c r="C344" i="37"/>
  <c r="B345" i="37"/>
  <c r="B65" i="34"/>
  <c r="C64" i="34"/>
  <c r="B386" i="38"/>
  <c r="C385" i="38"/>
  <c r="B425" i="37"/>
  <c r="C424" i="37"/>
  <c r="C384" i="37"/>
  <c r="B385" i="37"/>
  <c r="B185" i="34"/>
  <c r="C184" i="34"/>
  <c r="C425" i="36"/>
  <c r="B426" i="36"/>
  <c r="B438" i="29"/>
  <c r="A439" i="29"/>
  <c r="B306" i="38"/>
  <c r="C305" i="38"/>
  <c r="B24" i="34"/>
  <c r="C23" i="34"/>
  <c r="A107" i="29"/>
  <c r="B106" i="29"/>
  <c r="B184" i="33"/>
  <c r="C183" i="33"/>
  <c r="C463" i="33"/>
  <c r="B464" i="33"/>
  <c r="C224" i="37"/>
  <c r="B225" i="37"/>
  <c r="C305" i="36"/>
  <c r="B306" i="36"/>
  <c r="B264" i="33"/>
  <c r="C263" i="33"/>
  <c r="B67" i="29"/>
  <c r="A68" i="29"/>
  <c r="B64" i="33"/>
  <c r="C63" i="33"/>
  <c r="B145" i="37"/>
  <c r="C144" i="37"/>
  <c r="B147" i="38"/>
  <c r="C146" i="38"/>
  <c r="B145" i="34"/>
  <c r="C144" i="34"/>
  <c r="C383" i="33"/>
  <c r="B384" i="33"/>
  <c r="B226" i="38"/>
  <c r="C225" i="38"/>
  <c r="C423" i="33"/>
  <c r="B424" i="33"/>
  <c r="B465" i="34"/>
  <c r="C464" i="34"/>
  <c r="B305" i="34"/>
  <c r="C304" i="34"/>
  <c r="C264" i="37"/>
  <c r="B265" i="37"/>
  <c r="A397" i="29"/>
  <c r="B396" i="29"/>
  <c r="B346" i="36"/>
  <c r="C345" i="36"/>
  <c r="B345" i="34"/>
  <c r="C344" i="34"/>
  <c r="B144" i="33"/>
  <c r="C143" i="33"/>
  <c r="B104" i="33"/>
  <c r="C103" i="33"/>
  <c r="C304" i="37"/>
  <c r="B305" i="37"/>
  <c r="C265" i="38"/>
  <c r="B266" i="38"/>
  <c r="A315" i="29"/>
  <c r="B314" i="29"/>
  <c r="C425" i="38"/>
  <c r="B426" i="38"/>
  <c r="A272" i="29"/>
  <c r="B271" i="29"/>
  <c r="C265" i="36"/>
  <c r="B266" i="36"/>
  <c r="C385" i="36"/>
  <c r="B386" i="36"/>
  <c r="B304" i="33"/>
  <c r="C303" i="33"/>
  <c r="C223" i="33"/>
  <c r="B224" i="33"/>
  <c r="B425" i="34"/>
  <c r="C424" i="34"/>
  <c r="C464" i="37"/>
  <c r="B465" i="37"/>
  <c r="C224" i="34"/>
  <c r="B225" i="34"/>
  <c r="B346" i="38"/>
  <c r="C345" i="38"/>
  <c r="B22" i="29"/>
  <c r="A23" i="29"/>
  <c r="B186" i="36"/>
  <c r="C185" i="36"/>
  <c r="B105" i="34"/>
  <c r="C104" i="34"/>
  <c r="C465" i="38"/>
  <c r="B466" i="38"/>
  <c r="C426" i="40" l="1"/>
  <c r="B427" i="40"/>
  <c r="B267" i="40"/>
  <c r="C266" i="40"/>
  <c r="B187" i="40"/>
  <c r="C186" i="40"/>
  <c r="B107" i="40"/>
  <c r="C106" i="40"/>
  <c r="B307" i="40"/>
  <c r="C306" i="40"/>
  <c r="B26" i="40"/>
  <c r="C25" i="40"/>
  <c r="C466" i="40"/>
  <c r="B467" i="40"/>
  <c r="C226" i="40"/>
  <c r="B227" i="40"/>
  <c r="B66" i="40"/>
  <c r="C65" i="40"/>
  <c r="C146" i="40"/>
  <c r="B147" i="40"/>
  <c r="C346" i="40"/>
  <c r="B347" i="40"/>
  <c r="B387" i="40"/>
  <c r="C386" i="40"/>
  <c r="B385" i="32"/>
  <c r="C384" i="32"/>
  <c r="C344" i="32"/>
  <c r="B345" i="32"/>
  <c r="B465" i="32"/>
  <c r="C464" i="32"/>
  <c r="B105" i="38"/>
  <c r="C104" i="38"/>
  <c r="B105" i="32"/>
  <c r="C104" i="32"/>
  <c r="B305" i="32"/>
  <c r="C304" i="32"/>
  <c r="B265" i="32"/>
  <c r="C264" i="32"/>
  <c r="C64" i="36"/>
  <c r="B65" i="36"/>
  <c r="B185" i="32"/>
  <c r="C184" i="32"/>
  <c r="C424" i="32"/>
  <c r="B425" i="32"/>
  <c r="C144" i="32"/>
  <c r="B145" i="32"/>
  <c r="B225" i="32"/>
  <c r="C224" i="32"/>
  <c r="C66" i="38"/>
  <c r="B67" i="38"/>
  <c r="C24" i="36"/>
  <c r="B25" i="36"/>
  <c r="B66" i="37"/>
  <c r="C65" i="37"/>
  <c r="B68" i="35"/>
  <c r="C67" i="35"/>
  <c r="B68" i="32"/>
  <c r="C67" i="32"/>
  <c r="B190" i="29"/>
  <c r="A191" i="29"/>
  <c r="C26" i="33"/>
  <c r="B27" i="33"/>
  <c r="B27" i="38"/>
  <c r="C26" i="38"/>
  <c r="B477" i="29"/>
  <c r="A478" i="29"/>
  <c r="B186" i="35"/>
  <c r="C185" i="35"/>
  <c r="B426" i="35"/>
  <c r="C425" i="35"/>
  <c r="C345" i="35"/>
  <c r="B346" i="35"/>
  <c r="B106" i="35"/>
  <c r="C105" i="35"/>
  <c r="C225" i="35"/>
  <c r="B226" i="35"/>
  <c r="C265" i="35"/>
  <c r="B266" i="35"/>
  <c r="B233" i="29"/>
  <c r="A234" i="29"/>
  <c r="C26" i="37"/>
  <c r="B27" i="37"/>
  <c r="B25" i="35"/>
  <c r="C24" i="35"/>
  <c r="B106" i="37"/>
  <c r="C105" i="37"/>
  <c r="B466" i="35"/>
  <c r="C465" i="35"/>
  <c r="A150" i="29"/>
  <c r="B149" i="29"/>
  <c r="B306" i="35"/>
  <c r="C305" i="35"/>
  <c r="C146" i="36"/>
  <c r="B147" i="36"/>
  <c r="C145" i="35"/>
  <c r="B146" i="35"/>
  <c r="C385" i="35"/>
  <c r="B386" i="35"/>
  <c r="A355" i="29"/>
  <c r="B354" i="29"/>
  <c r="B107" i="36"/>
  <c r="C106" i="36"/>
  <c r="B385" i="39"/>
  <c r="C384" i="39"/>
  <c r="B265" i="39"/>
  <c r="C264" i="39"/>
  <c r="B66" i="39"/>
  <c r="C65" i="39"/>
  <c r="B225" i="39"/>
  <c r="C224" i="39"/>
  <c r="C464" i="39"/>
  <c r="B465" i="39"/>
  <c r="C25" i="39"/>
  <c r="B26" i="39"/>
  <c r="B105" i="39"/>
  <c r="C104" i="39"/>
  <c r="C144" i="39"/>
  <c r="B145" i="39"/>
  <c r="B345" i="39"/>
  <c r="C344" i="39"/>
  <c r="B305" i="39"/>
  <c r="C304" i="39"/>
  <c r="B185" i="39"/>
  <c r="C184" i="39"/>
  <c r="C424" i="39"/>
  <c r="B425" i="39"/>
  <c r="B267" i="38"/>
  <c r="C266" i="38"/>
  <c r="C265" i="37"/>
  <c r="B266" i="37"/>
  <c r="B466" i="34"/>
  <c r="C465" i="34"/>
  <c r="C384" i="33"/>
  <c r="B385" i="33"/>
  <c r="C64" i="33"/>
  <c r="B65" i="33"/>
  <c r="C264" i="33"/>
  <c r="B265" i="33"/>
  <c r="B107" i="29"/>
  <c r="A108" i="29"/>
  <c r="B307" i="38"/>
  <c r="C306" i="38"/>
  <c r="C426" i="36"/>
  <c r="B427" i="36"/>
  <c r="B346" i="37"/>
  <c r="C345" i="37"/>
  <c r="C466" i="36"/>
  <c r="B467" i="36"/>
  <c r="C346" i="38"/>
  <c r="B347" i="38"/>
  <c r="C466" i="38"/>
  <c r="B467" i="38"/>
  <c r="B23" i="29"/>
  <c r="A24" i="29"/>
  <c r="B226" i="34"/>
  <c r="C225" i="34"/>
  <c r="C425" i="34"/>
  <c r="B426" i="34"/>
  <c r="B427" i="38"/>
  <c r="C426" i="38"/>
  <c r="B187" i="36"/>
  <c r="C186" i="36"/>
  <c r="C465" i="37"/>
  <c r="B466" i="37"/>
  <c r="C224" i="33"/>
  <c r="B225" i="33"/>
  <c r="B105" i="33"/>
  <c r="C104" i="33"/>
  <c r="B346" i="34"/>
  <c r="C345" i="34"/>
  <c r="C424" i="33"/>
  <c r="B425" i="33"/>
  <c r="C145" i="34"/>
  <c r="B146" i="34"/>
  <c r="B68" i="29"/>
  <c r="A69" i="29"/>
  <c r="C306" i="36"/>
  <c r="B307" i="36"/>
  <c r="B439" i="29"/>
  <c r="A440" i="29"/>
  <c r="B186" i="34"/>
  <c r="C185" i="34"/>
  <c r="B387" i="38"/>
  <c r="C386" i="38"/>
  <c r="C186" i="38"/>
  <c r="B187" i="38"/>
  <c r="B386" i="34"/>
  <c r="C385" i="34"/>
  <c r="C105" i="34"/>
  <c r="B106" i="34"/>
  <c r="C304" i="33"/>
  <c r="B305" i="33"/>
  <c r="A273" i="29"/>
  <c r="B272" i="29"/>
  <c r="B306" i="37"/>
  <c r="C305" i="37"/>
  <c r="C226" i="38"/>
  <c r="B227" i="38"/>
  <c r="C184" i="33"/>
  <c r="B185" i="33"/>
  <c r="B25" i="34"/>
  <c r="C24" i="34"/>
  <c r="C385" i="37"/>
  <c r="B386" i="37"/>
  <c r="C425" i="37"/>
  <c r="B426" i="37"/>
  <c r="C344" i="33"/>
  <c r="B345" i="33"/>
  <c r="C185" i="37"/>
  <c r="B186" i="37"/>
  <c r="C386" i="36"/>
  <c r="B387" i="36"/>
  <c r="C266" i="36"/>
  <c r="B267" i="36"/>
  <c r="A316" i="29"/>
  <c r="B315" i="29"/>
  <c r="C144" i="33"/>
  <c r="B145" i="33"/>
  <c r="C346" i="36"/>
  <c r="B347" i="36"/>
  <c r="B397" i="29"/>
  <c r="A398" i="29"/>
  <c r="B306" i="34"/>
  <c r="C305" i="34"/>
  <c r="C147" i="38"/>
  <c r="B148" i="38"/>
  <c r="B146" i="37"/>
  <c r="C145" i="37"/>
  <c r="B226" i="37"/>
  <c r="C225" i="37"/>
  <c r="B465" i="33"/>
  <c r="C464" i="33"/>
  <c r="C65" i="34"/>
  <c r="B66" i="34"/>
  <c r="C265" i="34"/>
  <c r="B266" i="34"/>
  <c r="C226" i="36"/>
  <c r="B227" i="36"/>
  <c r="C26" i="32"/>
  <c r="B27" i="32"/>
  <c r="B228" i="40" l="1"/>
  <c r="C227" i="40"/>
  <c r="B388" i="40"/>
  <c r="C387" i="40"/>
  <c r="C26" i="40"/>
  <c r="B27" i="40"/>
  <c r="B108" i="40"/>
  <c r="C107" i="40"/>
  <c r="B268" i="40"/>
  <c r="C267" i="40"/>
  <c r="B148" i="40"/>
  <c r="C147" i="40"/>
  <c r="B348" i="40"/>
  <c r="C347" i="40"/>
  <c r="C467" i="40"/>
  <c r="B468" i="40"/>
  <c r="C427" i="40"/>
  <c r="B428" i="40"/>
  <c r="B67" i="40"/>
  <c r="C66" i="40"/>
  <c r="C307" i="40"/>
  <c r="B308" i="40"/>
  <c r="B188" i="40"/>
  <c r="C187" i="40"/>
  <c r="C425" i="32"/>
  <c r="B426" i="32"/>
  <c r="C65" i="36"/>
  <c r="B66" i="36"/>
  <c r="C345" i="32"/>
  <c r="B346" i="32"/>
  <c r="C225" i="32"/>
  <c r="B226" i="32"/>
  <c r="C305" i="32"/>
  <c r="B306" i="32"/>
  <c r="C105" i="38"/>
  <c r="B106" i="38"/>
  <c r="C67" i="38"/>
  <c r="B68" i="38"/>
  <c r="B146" i="32"/>
  <c r="C145" i="32"/>
  <c r="C185" i="32"/>
  <c r="B186" i="32"/>
  <c r="B266" i="32"/>
  <c r="C265" i="32"/>
  <c r="C105" i="32"/>
  <c r="B106" i="32"/>
  <c r="B466" i="32"/>
  <c r="C465" i="32"/>
  <c r="B386" i="32"/>
  <c r="C385" i="32"/>
  <c r="B26" i="36"/>
  <c r="C25" i="36"/>
  <c r="B69" i="35"/>
  <c r="C68" i="35"/>
  <c r="B67" i="37"/>
  <c r="C66" i="37"/>
  <c r="A192" i="29"/>
  <c r="B191" i="29"/>
  <c r="B28" i="38"/>
  <c r="C27" i="38"/>
  <c r="A479" i="29"/>
  <c r="B478" i="29"/>
  <c r="C27" i="33"/>
  <c r="B28" i="33"/>
  <c r="C68" i="32"/>
  <c r="B69" i="32"/>
  <c r="A356" i="29"/>
  <c r="B355" i="29"/>
  <c r="B387" i="35"/>
  <c r="C386" i="35"/>
  <c r="B150" i="29"/>
  <c r="A151" i="29"/>
  <c r="A235" i="29"/>
  <c r="B234" i="29"/>
  <c r="C266" i="35"/>
  <c r="B267" i="35"/>
  <c r="C426" i="35"/>
  <c r="B427" i="35"/>
  <c r="B108" i="36"/>
  <c r="C107" i="36"/>
  <c r="B307" i="35"/>
  <c r="C306" i="35"/>
  <c r="B467" i="35"/>
  <c r="C466" i="35"/>
  <c r="B107" i="37"/>
  <c r="C106" i="37"/>
  <c r="B26" i="35"/>
  <c r="C25" i="35"/>
  <c r="B28" i="37"/>
  <c r="C27" i="37"/>
  <c r="C226" i="35"/>
  <c r="B227" i="35"/>
  <c r="C346" i="35"/>
  <c r="B347" i="35"/>
  <c r="C146" i="35"/>
  <c r="B147" i="35"/>
  <c r="B148" i="36"/>
  <c r="C147" i="36"/>
  <c r="C106" i="35"/>
  <c r="B107" i="35"/>
  <c r="C186" i="35"/>
  <c r="B187" i="35"/>
  <c r="B306" i="39"/>
  <c r="C305" i="39"/>
  <c r="B266" i="39"/>
  <c r="C265" i="39"/>
  <c r="C465" i="39"/>
  <c r="B466" i="39"/>
  <c r="C185" i="39"/>
  <c r="B186" i="39"/>
  <c r="B346" i="39"/>
  <c r="C345" i="39"/>
  <c r="C105" i="39"/>
  <c r="B106" i="39"/>
  <c r="B67" i="39"/>
  <c r="C66" i="39"/>
  <c r="C225" i="39"/>
  <c r="B226" i="39"/>
  <c r="C425" i="39"/>
  <c r="B426" i="39"/>
  <c r="B146" i="39"/>
  <c r="C145" i="39"/>
  <c r="B27" i="39"/>
  <c r="C26" i="39"/>
  <c r="B386" i="39"/>
  <c r="C385" i="39"/>
  <c r="C27" i="32"/>
  <c r="B28" i="32"/>
  <c r="B227" i="37"/>
  <c r="C226" i="37"/>
  <c r="B316" i="29"/>
  <c r="A317" i="29"/>
  <c r="C305" i="33"/>
  <c r="B306" i="33"/>
  <c r="B107" i="34"/>
  <c r="C106" i="34"/>
  <c r="A441" i="29"/>
  <c r="B440" i="29"/>
  <c r="B226" i="33"/>
  <c r="C225" i="33"/>
  <c r="B227" i="34"/>
  <c r="C226" i="34"/>
  <c r="C346" i="37"/>
  <c r="B347" i="37"/>
  <c r="C466" i="34"/>
  <c r="B467" i="34"/>
  <c r="C267" i="38"/>
  <c r="B268" i="38"/>
  <c r="C227" i="36"/>
  <c r="B228" i="36"/>
  <c r="B398" i="29"/>
  <c r="A399" i="29"/>
  <c r="B146" i="33"/>
  <c r="C145" i="33"/>
  <c r="B268" i="36"/>
  <c r="C267" i="36"/>
  <c r="B187" i="37"/>
  <c r="C186" i="37"/>
  <c r="C386" i="37"/>
  <c r="B387" i="37"/>
  <c r="C227" i="38"/>
  <c r="B228" i="38"/>
  <c r="B273" i="29"/>
  <c r="A274" i="29"/>
  <c r="C386" i="34"/>
  <c r="B387" i="34"/>
  <c r="B388" i="38"/>
  <c r="C387" i="38"/>
  <c r="A70" i="29"/>
  <c r="B69" i="29"/>
  <c r="B347" i="34"/>
  <c r="C346" i="34"/>
  <c r="C187" i="36"/>
  <c r="B188" i="36"/>
  <c r="C426" i="34"/>
  <c r="B427" i="34"/>
  <c r="A25" i="29"/>
  <c r="B24" i="29"/>
  <c r="C347" i="38"/>
  <c r="B348" i="38"/>
  <c r="B468" i="36"/>
  <c r="C467" i="36"/>
  <c r="C65" i="33"/>
  <c r="B66" i="33"/>
  <c r="B267" i="37"/>
  <c r="C266" i="37"/>
  <c r="B307" i="34"/>
  <c r="C306" i="34"/>
  <c r="C266" i="34"/>
  <c r="B267" i="34"/>
  <c r="B67" i="34"/>
  <c r="C66" i="34"/>
  <c r="B466" i="33"/>
  <c r="C465" i="33"/>
  <c r="B147" i="37"/>
  <c r="C146" i="37"/>
  <c r="B26" i="34"/>
  <c r="C25" i="34"/>
  <c r="C187" i="38"/>
  <c r="B188" i="38"/>
  <c r="B467" i="37"/>
  <c r="C466" i="37"/>
  <c r="C307" i="38"/>
  <c r="B308" i="38"/>
  <c r="C148" i="38"/>
  <c r="B149" i="38"/>
  <c r="C347" i="36"/>
  <c r="B348" i="36"/>
  <c r="B388" i="36"/>
  <c r="C387" i="36"/>
  <c r="C345" i="33"/>
  <c r="B346" i="33"/>
  <c r="B427" i="37"/>
  <c r="C426" i="37"/>
  <c r="B186" i="33"/>
  <c r="C185" i="33"/>
  <c r="B307" i="37"/>
  <c r="C306" i="37"/>
  <c r="B187" i="34"/>
  <c r="C186" i="34"/>
  <c r="C307" i="36"/>
  <c r="B308" i="36"/>
  <c r="B147" i="34"/>
  <c r="C146" i="34"/>
  <c r="C425" i="33"/>
  <c r="B426" i="33"/>
  <c r="B106" i="33"/>
  <c r="C105" i="33"/>
  <c r="B428" i="38"/>
  <c r="C427" i="38"/>
  <c r="B468" i="38"/>
  <c r="C467" i="38"/>
  <c r="B428" i="36"/>
  <c r="C427" i="36"/>
  <c r="B108" i="29"/>
  <c r="A109" i="29"/>
  <c r="C265" i="33"/>
  <c r="B266" i="33"/>
  <c r="B386" i="33"/>
  <c r="C385" i="33"/>
  <c r="C468" i="40" l="1"/>
  <c r="B469" i="40"/>
  <c r="B68" i="40"/>
  <c r="C67" i="40"/>
  <c r="B149" i="40"/>
  <c r="C148" i="40"/>
  <c r="C108" i="40"/>
  <c r="B109" i="40"/>
  <c r="B309" i="40"/>
  <c r="C308" i="40"/>
  <c r="C428" i="40"/>
  <c r="B429" i="40"/>
  <c r="B28" i="40"/>
  <c r="C27" i="40"/>
  <c r="B189" i="40"/>
  <c r="C188" i="40"/>
  <c r="B389" i="40"/>
  <c r="C388" i="40"/>
  <c r="B349" i="40"/>
  <c r="C348" i="40"/>
  <c r="B269" i="40"/>
  <c r="C268" i="40"/>
  <c r="B229" i="40"/>
  <c r="C228" i="40"/>
  <c r="B107" i="38"/>
  <c r="C106" i="38"/>
  <c r="B227" i="32"/>
  <c r="C226" i="32"/>
  <c r="C66" i="36"/>
  <c r="B67" i="36"/>
  <c r="C466" i="32"/>
  <c r="B467" i="32"/>
  <c r="B267" i="32"/>
  <c r="C266" i="32"/>
  <c r="C146" i="32"/>
  <c r="B147" i="32"/>
  <c r="C106" i="32"/>
  <c r="B107" i="32"/>
  <c r="B187" i="32"/>
  <c r="C186" i="32"/>
  <c r="C68" i="38"/>
  <c r="B69" i="38"/>
  <c r="C306" i="32"/>
  <c r="B307" i="32"/>
  <c r="C346" i="32"/>
  <c r="B347" i="32"/>
  <c r="B427" i="32"/>
  <c r="C426" i="32"/>
  <c r="C386" i="32"/>
  <c r="B387" i="32"/>
  <c r="C26" i="36"/>
  <c r="B27" i="36"/>
  <c r="C67" i="37"/>
  <c r="B68" i="37"/>
  <c r="C69" i="35"/>
  <c r="B70" i="35"/>
  <c r="B479" i="29"/>
  <c r="A480" i="29"/>
  <c r="B70" i="32"/>
  <c r="C69" i="32"/>
  <c r="B29" i="33"/>
  <c r="C28" i="33"/>
  <c r="C28" i="38"/>
  <c r="B29" i="38"/>
  <c r="B192" i="29"/>
  <c r="A193" i="29"/>
  <c r="C147" i="35"/>
  <c r="B148" i="35"/>
  <c r="C347" i="35"/>
  <c r="B348" i="35"/>
  <c r="C26" i="35"/>
  <c r="B27" i="35"/>
  <c r="C467" i="35"/>
  <c r="B468" i="35"/>
  <c r="C108" i="36"/>
  <c r="B109" i="36"/>
  <c r="B235" i="29"/>
  <c r="A236" i="29"/>
  <c r="B388" i="35"/>
  <c r="C387" i="35"/>
  <c r="C107" i="35"/>
  <c r="B108" i="35"/>
  <c r="B428" i="35"/>
  <c r="C427" i="35"/>
  <c r="B268" i="35"/>
  <c r="C267" i="35"/>
  <c r="B151" i="29"/>
  <c r="A152" i="29"/>
  <c r="B149" i="36"/>
  <c r="C148" i="36"/>
  <c r="B228" i="35"/>
  <c r="C227" i="35"/>
  <c r="B29" i="37"/>
  <c r="C28" i="37"/>
  <c r="C107" i="37"/>
  <c r="B108" i="37"/>
  <c r="B308" i="35"/>
  <c r="C307" i="35"/>
  <c r="B356" i="29"/>
  <c r="A357" i="29"/>
  <c r="B188" i="35"/>
  <c r="C187" i="35"/>
  <c r="B227" i="39"/>
  <c r="C226" i="39"/>
  <c r="B107" i="39"/>
  <c r="C106" i="39"/>
  <c r="B187" i="39"/>
  <c r="C186" i="39"/>
  <c r="B387" i="39"/>
  <c r="C386" i="39"/>
  <c r="C146" i="39"/>
  <c r="B147" i="39"/>
  <c r="B267" i="39"/>
  <c r="C266" i="39"/>
  <c r="C426" i="39"/>
  <c r="B427" i="39"/>
  <c r="C466" i="39"/>
  <c r="B467" i="39"/>
  <c r="C27" i="39"/>
  <c r="B28" i="39"/>
  <c r="B68" i="39"/>
  <c r="C67" i="39"/>
  <c r="B347" i="39"/>
  <c r="C346" i="39"/>
  <c r="B307" i="39"/>
  <c r="C306" i="39"/>
  <c r="B469" i="38"/>
  <c r="C468" i="38"/>
  <c r="B427" i="33"/>
  <c r="C426" i="33"/>
  <c r="C149" i="38"/>
  <c r="B150" i="38"/>
  <c r="B67" i="33"/>
  <c r="C66" i="33"/>
  <c r="B349" i="38"/>
  <c r="C348" i="38"/>
  <c r="C427" i="34"/>
  <c r="B428" i="34"/>
  <c r="A275" i="29"/>
  <c r="B274" i="29"/>
  <c r="C228" i="38"/>
  <c r="B229" i="38"/>
  <c r="B388" i="37"/>
  <c r="C387" i="37"/>
  <c r="A400" i="29"/>
  <c r="B399" i="29"/>
  <c r="C268" i="38"/>
  <c r="B269" i="38"/>
  <c r="C347" i="37"/>
  <c r="B348" i="37"/>
  <c r="A110" i="29"/>
  <c r="B109" i="29"/>
  <c r="C386" i="33"/>
  <c r="B387" i="33"/>
  <c r="B107" i="33"/>
  <c r="C106" i="33"/>
  <c r="C266" i="33"/>
  <c r="B267" i="33"/>
  <c r="B188" i="34"/>
  <c r="C187" i="34"/>
  <c r="C427" i="37"/>
  <c r="B428" i="37"/>
  <c r="B389" i="36"/>
  <c r="C388" i="36"/>
  <c r="C26" i="34"/>
  <c r="B27" i="34"/>
  <c r="B148" i="37"/>
  <c r="C147" i="37"/>
  <c r="B68" i="34"/>
  <c r="C67" i="34"/>
  <c r="B268" i="37"/>
  <c r="C267" i="37"/>
  <c r="B348" i="34"/>
  <c r="C347" i="34"/>
  <c r="C388" i="38"/>
  <c r="B389" i="38"/>
  <c r="C268" i="36"/>
  <c r="B269" i="36"/>
  <c r="C226" i="33"/>
  <c r="B227" i="33"/>
  <c r="A442" i="29"/>
  <c r="B441" i="29"/>
  <c r="C227" i="37"/>
  <c r="B228" i="37"/>
  <c r="B429" i="36"/>
  <c r="C428" i="36"/>
  <c r="B429" i="38"/>
  <c r="C428" i="38"/>
  <c r="B309" i="36"/>
  <c r="C308" i="36"/>
  <c r="C346" i="33"/>
  <c r="B347" i="33"/>
  <c r="B349" i="36"/>
  <c r="C348" i="36"/>
  <c r="C308" i="38"/>
  <c r="B309" i="38"/>
  <c r="C188" i="38"/>
  <c r="B189" i="38"/>
  <c r="C267" i="34"/>
  <c r="B268" i="34"/>
  <c r="B189" i="36"/>
  <c r="C188" i="36"/>
  <c r="B388" i="34"/>
  <c r="C387" i="34"/>
  <c r="B229" i="36"/>
  <c r="C228" i="36"/>
  <c r="C467" i="34"/>
  <c r="B468" i="34"/>
  <c r="C306" i="33"/>
  <c r="B307" i="33"/>
  <c r="B317" i="29"/>
  <c r="A318" i="29"/>
  <c r="C28" i="32"/>
  <c r="B29" i="32"/>
  <c r="B148" i="34"/>
  <c r="C147" i="34"/>
  <c r="C307" i="37"/>
  <c r="B308" i="37"/>
  <c r="C186" i="33"/>
  <c r="B187" i="33"/>
  <c r="B468" i="37"/>
  <c r="C467" i="37"/>
  <c r="C466" i="33"/>
  <c r="B467" i="33"/>
  <c r="B308" i="34"/>
  <c r="C307" i="34"/>
  <c r="C468" i="36"/>
  <c r="B469" i="36"/>
  <c r="B25" i="29"/>
  <c r="A26" i="29"/>
  <c r="B70" i="29"/>
  <c r="A71" i="29"/>
  <c r="C187" i="37"/>
  <c r="B188" i="37"/>
  <c r="B147" i="33"/>
  <c r="C146" i="33"/>
  <c r="B228" i="34"/>
  <c r="C227" i="34"/>
  <c r="B108" i="34"/>
  <c r="C107" i="34"/>
  <c r="B230" i="40" l="1"/>
  <c r="C229" i="40"/>
  <c r="B350" i="40"/>
  <c r="C349" i="40"/>
  <c r="B190" i="40"/>
  <c r="C189" i="40"/>
  <c r="B69" i="40"/>
  <c r="C68" i="40"/>
  <c r="C429" i="40"/>
  <c r="B430" i="40"/>
  <c r="B470" i="40"/>
  <c r="C469" i="40"/>
  <c r="B110" i="40"/>
  <c r="C109" i="40"/>
  <c r="B270" i="40"/>
  <c r="C269" i="40"/>
  <c r="B390" i="40"/>
  <c r="C389" i="40"/>
  <c r="C28" i="40"/>
  <c r="B29" i="40"/>
  <c r="B310" i="40"/>
  <c r="C309" i="40"/>
  <c r="B150" i="40"/>
  <c r="C149" i="40"/>
  <c r="C307" i="32"/>
  <c r="B308" i="32"/>
  <c r="C147" i="32"/>
  <c r="B148" i="32"/>
  <c r="C467" i="32"/>
  <c r="B468" i="32"/>
  <c r="C427" i="32"/>
  <c r="B428" i="32"/>
  <c r="C187" i="32"/>
  <c r="B188" i="32"/>
  <c r="B228" i="32"/>
  <c r="C227" i="32"/>
  <c r="C387" i="32"/>
  <c r="B388" i="32"/>
  <c r="C347" i="32"/>
  <c r="B348" i="32"/>
  <c r="C69" i="38"/>
  <c r="B70" i="38"/>
  <c r="B108" i="32"/>
  <c r="C107" i="32"/>
  <c r="B68" i="36"/>
  <c r="C67" i="36"/>
  <c r="B268" i="32"/>
  <c r="C267" i="32"/>
  <c r="C107" i="38"/>
  <c r="B108" i="38"/>
  <c r="C27" i="36"/>
  <c r="B28" i="36"/>
  <c r="C70" i="35"/>
  <c r="B71" i="35"/>
  <c r="C68" i="37"/>
  <c r="B69" i="37"/>
  <c r="B30" i="38"/>
  <c r="C29" i="38"/>
  <c r="A481" i="29"/>
  <c r="B480" i="29"/>
  <c r="C70" i="32"/>
  <c r="B71" i="32"/>
  <c r="A194" i="29"/>
  <c r="B193" i="29"/>
  <c r="B30" i="33"/>
  <c r="C29" i="33"/>
  <c r="B309" i="35"/>
  <c r="C308" i="35"/>
  <c r="C29" i="37"/>
  <c r="B30" i="37"/>
  <c r="B150" i="36"/>
  <c r="C149" i="36"/>
  <c r="B109" i="37"/>
  <c r="C108" i="37"/>
  <c r="B152" i="29"/>
  <c r="A153" i="29"/>
  <c r="B110" i="36"/>
  <c r="C109" i="36"/>
  <c r="B469" i="35"/>
  <c r="C468" i="35"/>
  <c r="C348" i="35"/>
  <c r="B349" i="35"/>
  <c r="B149" i="35"/>
  <c r="C148" i="35"/>
  <c r="C188" i="35"/>
  <c r="B189" i="35"/>
  <c r="C228" i="35"/>
  <c r="B229" i="35"/>
  <c r="C268" i="35"/>
  <c r="B269" i="35"/>
  <c r="B429" i="35"/>
  <c r="C428" i="35"/>
  <c r="B389" i="35"/>
  <c r="C388" i="35"/>
  <c r="A358" i="29"/>
  <c r="B357" i="29"/>
  <c r="C108" i="35"/>
  <c r="B109" i="35"/>
  <c r="A237" i="29"/>
  <c r="B236" i="29"/>
  <c r="B28" i="35"/>
  <c r="C27" i="35"/>
  <c r="C467" i="39"/>
  <c r="B468" i="39"/>
  <c r="B308" i="39"/>
  <c r="C307" i="39"/>
  <c r="B69" i="39"/>
  <c r="C68" i="39"/>
  <c r="B268" i="39"/>
  <c r="C267" i="39"/>
  <c r="B388" i="39"/>
  <c r="C387" i="39"/>
  <c r="C107" i="39"/>
  <c r="B108" i="39"/>
  <c r="B29" i="39"/>
  <c r="C28" i="39"/>
  <c r="C427" i="39"/>
  <c r="B428" i="39"/>
  <c r="B148" i="39"/>
  <c r="C147" i="39"/>
  <c r="C347" i="39"/>
  <c r="B348" i="39"/>
  <c r="C187" i="39"/>
  <c r="B188" i="39"/>
  <c r="C227" i="39"/>
  <c r="B228" i="39"/>
  <c r="B318" i="29"/>
  <c r="A319" i="29"/>
  <c r="B269" i="34"/>
  <c r="C268" i="34"/>
  <c r="C347" i="33"/>
  <c r="B348" i="33"/>
  <c r="B390" i="38"/>
  <c r="C389" i="38"/>
  <c r="C269" i="38"/>
  <c r="B270" i="38"/>
  <c r="B151" i="38"/>
  <c r="C150" i="38"/>
  <c r="C469" i="36"/>
  <c r="B470" i="36"/>
  <c r="C108" i="34"/>
  <c r="B109" i="34"/>
  <c r="C308" i="34"/>
  <c r="B309" i="34"/>
  <c r="B469" i="37"/>
  <c r="C468" i="37"/>
  <c r="C148" i="34"/>
  <c r="B149" i="34"/>
  <c r="C229" i="36"/>
  <c r="B230" i="36"/>
  <c r="C388" i="34"/>
  <c r="B389" i="34"/>
  <c r="C429" i="36"/>
  <c r="B430" i="36"/>
  <c r="B442" i="29"/>
  <c r="A443" i="29"/>
  <c r="B269" i="37"/>
  <c r="C268" i="37"/>
  <c r="B149" i="37"/>
  <c r="C148" i="37"/>
  <c r="C389" i="36"/>
  <c r="B390" i="36"/>
  <c r="B189" i="34"/>
  <c r="C188" i="34"/>
  <c r="C107" i="33"/>
  <c r="B108" i="33"/>
  <c r="A111" i="29"/>
  <c r="B110" i="29"/>
  <c r="B389" i="37"/>
  <c r="C388" i="37"/>
  <c r="A276" i="29"/>
  <c r="B275" i="29"/>
  <c r="C349" i="38"/>
  <c r="B350" i="38"/>
  <c r="C427" i="33"/>
  <c r="B428" i="33"/>
  <c r="C188" i="37"/>
  <c r="B189" i="37"/>
  <c r="C308" i="37"/>
  <c r="B309" i="37"/>
  <c r="B468" i="33"/>
  <c r="C467" i="33"/>
  <c r="C187" i="33"/>
  <c r="B188" i="33"/>
  <c r="C29" i="32"/>
  <c r="B30" i="32"/>
  <c r="C307" i="33"/>
  <c r="B308" i="33"/>
  <c r="B469" i="34"/>
  <c r="C468" i="34"/>
  <c r="B190" i="38"/>
  <c r="C189" i="38"/>
  <c r="C309" i="38"/>
  <c r="B310" i="38"/>
  <c r="B229" i="37"/>
  <c r="C228" i="37"/>
  <c r="C227" i="33"/>
  <c r="B228" i="33"/>
  <c r="C269" i="36"/>
  <c r="B270" i="36"/>
  <c r="C27" i="34"/>
  <c r="B28" i="34"/>
  <c r="C428" i="37"/>
  <c r="B429" i="37"/>
  <c r="C267" i="33"/>
  <c r="B268" i="33"/>
  <c r="C387" i="33"/>
  <c r="B388" i="33"/>
  <c r="C348" i="37"/>
  <c r="B349" i="37"/>
  <c r="C229" i="38"/>
  <c r="B230" i="38"/>
  <c r="B429" i="34"/>
  <c r="C428" i="34"/>
  <c r="B71" i="29"/>
  <c r="A72" i="29"/>
  <c r="A27" i="29"/>
  <c r="B26" i="29"/>
  <c r="B229" i="34"/>
  <c r="C228" i="34"/>
  <c r="B148" i="33"/>
  <c r="C147" i="33"/>
  <c r="B190" i="36"/>
  <c r="C189" i="36"/>
  <c r="C349" i="36"/>
  <c r="B350" i="36"/>
  <c r="B310" i="36"/>
  <c r="C309" i="36"/>
  <c r="C429" i="38"/>
  <c r="B430" i="38"/>
  <c r="B349" i="34"/>
  <c r="C348" i="34"/>
  <c r="B69" i="34"/>
  <c r="C68" i="34"/>
  <c r="A401" i="29"/>
  <c r="B400" i="29"/>
  <c r="B68" i="33"/>
  <c r="C67" i="33"/>
  <c r="C469" i="38"/>
  <c r="B470" i="38"/>
  <c r="B151" i="40" l="1"/>
  <c r="C150" i="40"/>
  <c r="C270" i="40"/>
  <c r="B271" i="40"/>
  <c r="C470" i="40"/>
  <c r="B471" i="40"/>
  <c r="B70" i="40"/>
  <c r="C69" i="40"/>
  <c r="B351" i="40"/>
  <c r="C350" i="40"/>
  <c r="C430" i="40"/>
  <c r="B431" i="40"/>
  <c r="B30" i="40"/>
  <c r="C29" i="40"/>
  <c r="B311" i="40"/>
  <c r="C310" i="40"/>
  <c r="B391" i="40"/>
  <c r="C390" i="40"/>
  <c r="C110" i="40"/>
  <c r="B111" i="40"/>
  <c r="B191" i="40"/>
  <c r="C190" i="40"/>
  <c r="B231" i="40"/>
  <c r="C230" i="40"/>
  <c r="B349" i="32"/>
  <c r="C348" i="32"/>
  <c r="C428" i="32"/>
  <c r="B429" i="32"/>
  <c r="B149" i="32"/>
  <c r="C148" i="32"/>
  <c r="B269" i="32"/>
  <c r="C268" i="32"/>
  <c r="B109" i="32"/>
  <c r="C108" i="32"/>
  <c r="B229" i="32"/>
  <c r="C228" i="32"/>
  <c r="C108" i="38"/>
  <c r="B109" i="38"/>
  <c r="B71" i="38"/>
  <c r="C70" i="38"/>
  <c r="C388" i="32"/>
  <c r="B389" i="32"/>
  <c r="B189" i="32"/>
  <c r="C188" i="32"/>
  <c r="B469" i="32"/>
  <c r="C468" i="32"/>
  <c r="B309" i="32"/>
  <c r="C308" i="32"/>
  <c r="B69" i="36"/>
  <c r="C68" i="36"/>
  <c r="B29" i="36"/>
  <c r="C28" i="36"/>
  <c r="B70" i="37"/>
  <c r="C69" i="37"/>
  <c r="C71" i="35"/>
  <c r="B72" i="35"/>
  <c r="C30" i="33"/>
  <c r="B31" i="33"/>
  <c r="B194" i="29"/>
  <c r="A195" i="29"/>
  <c r="A482" i="29"/>
  <c r="B481" i="29"/>
  <c r="C71" i="32"/>
  <c r="B72" i="32"/>
  <c r="B31" i="38"/>
  <c r="C30" i="38"/>
  <c r="C229" i="35"/>
  <c r="B230" i="35"/>
  <c r="B190" i="35"/>
  <c r="C189" i="35"/>
  <c r="C110" i="36"/>
  <c r="B111" i="36"/>
  <c r="C150" i="36"/>
  <c r="B151" i="36"/>
  <c r="B310" i="35"/>
  <c r="C309" i="35"/>
  <c r="B29" i="35"/>
  <c r="C28" i="35"/>
  <c r="A238" i="29"/>
  <c r="B237" i="29"/>
  <c r="A359" i="29"/>
  <c r="B358" i="29"/>
  <c r="C389" i="35"/>
  <c r="B390" i="35"/>
  <c r="B430" i="35"/>
  <c r="C429" i="35"/>
  <c r="B31" i="37"/>
  <c r="C30" i="37"/>
  <c r="B110" i="35"/>
  <c r="C109" i="35"/>
  <c r="C269" i="35"/>
  <c r="B270" i="35"/>
  <c r="C149" i="35"/>
  <c r="B150" i="35"/>
  <c r="B470" i="35"/>
  <c r="C469" i="35"/>
  <c r="B110" i="37"/>
  <c r="C109" i="37"/>
  <c r="B350" i="35"/>
  <c r="C349" i="35"/>
  <c r="B153" i="29"/>
  <c r="A154" i="29"/>
  <c r="B229" i="39"/>
  <c r="C228" i="39"/>
  <c r="C428" i="39"/>
  <c r="B429" i="39"/>
  <c r="B109" i="39"/>
  <c r="C108" i="39"/>
  <c r="B269" i="39"/>
  <c r="C268" i="39"/>
  <c r="C308" i="39"/>
  <c r="B309" i="39"/>
  <c r="B189" i="39"/>
  <c r="C188" i="39"/>
  <c r="C468" i="39"/>
  <c r="B469" i="39"/>
  <c r="B349" i="39"/>
  <c r="C348" i="39"/>
  <c r="C148" i="39"/>
  <c r="B149" i="39"/>
  <c r="C29" i="39"/>
  <c r="B30" i="39"/>
  <c r="B389" i="39"/>
  <c r="C388" i="39"/>
  <c r="B70" i="39"/>
  <c r="C69" i="39"/>
  <c r="C430" i="38"/>
  <c r="B431" i="38"/>
  <c r="B351" i="36"/>
  <c r="C350" i="36"/>
  <c r="A73" i="29"/>
  <c r="B72" i="29"/>
  <c r="C230" i="38"/>
  <c r="B231" i="38"/>
  <c r="C388" i="33"/>
  <c r="B389" i="33"/>
  <c r="B430" i="37"/>
  <c r="C429" i="37"/>
  <c r="C270" i="36"/>
  <c r="B271" i="36"/>
  <c r="B311" i="38"/>
  <c r="C310" i="38"/>
  <c r="B31" i="32"/>
  <c r="C30" i="32"/>
  <c r="C189" i="37"/>
  <c r="B190" i="37"/>
  <c r="C350" i="38"/>
  <c r="B351" i="38"/>
  <c r="B109" i="33"/>
  <c r="C108" i="33"/>
  <c r="C390" i="36"/>
  <c r="B391" i="36"/>
  <c r="A444" i="29"/>
  <c r="B443" i="29"/>
  <c r="C430" i="36"/>
  <c r="B431" i="36"/>
  <c r="C389" i="34"/>
  <c r="B390" i="34"/>
  <c r="C309" i="34"/>
  <c r="B310" i="34"/>
  <c r="C470" i="36"/>
  <c r="B471" i="36"/>
  <c r="B349" i="33"/>
  <c r="C348" i="33"/>
  <c r="A320" i="29"/>
  <c r="B319" i="29"/>
  <c r="B471" i="38"/>
  <c r="C470" i="38"/>
  <c r="B401" i="29"/>
  <c r="A402" i="29"/>
  <c r="C69" i="34"/>
  <c r="B70" i="34"/>
  <c r="B230" i="34"/>
  <c r="C229" i="34"/>
  <c r="B470" i="34"/>
  <c r="C469" i="34"/>
  <c r="C389" i="37"/>
  <c r="B390" i="37"/>
  <c r="B150" i="37"/>
  <c r="C149" i="37"/>
  <c r="C469" i="37"/>
  <c r="B470" i="37"/>
  <c r="C390" i="38"/>
  <c r="B391" i="38"/>
  <c r="B350" i="37"/>
  <c r="C349" i="37"/>
  <c r="C268" i="33"/>
  <c r="B269" i="33"/>
  <c r="B29" i="34"/>
  <c r="C28" i="34"/>
  <c r="C228" i="33"/>
  <c r="B229" i="33"/>
  <c r="B309" i="33"/>
  <c r="C308" i="33"/>
  <c r="B189" i="33"/>
  <c r="C188" i="33"/>
  <c r="B310" i="37"/>
  <c r="C309" i="37"/>
  <c r="C428" i="33"/>
  <c r="B429" i="33"/>
  <c r="C230" i="36"/>
  <c r="B231" i="36"/>
  <c r="C149" i="34"/>
  <c r="B150" i="34"/>
  <c r="C109" i="34"/>
  <c r="B110" i="34"/>
  <c r="B271" i="38"/>
  <c r="C270" i="38"/>
  <c r="B69" i="33"/>
  <c r="C68" i="33"/>
  <c r="C349" i="34"/>
  <c r="B350" i="34"/>
  <c r="C310" i="36"/>
  <c r="B311" i="36"/>
  <c r="C190" i="36"/>
  <c r="B191" i="36"/>
  <c r="C148" i="33"/>
  <c r="B149" i="33"/>
  <c r="B27" i="29"/>
  <c r="A28" i="29"/>
  <c r="B430" i="34"/>
  <c r="C429" i="34"/>
  <c r="B230" i="37"/>
  <c r="C229" i="37"/>
  <c r="C190" i="38"/>
  <c r="B191" i="38"/>
  <c r="C468" i="33"/>
  <c r="B469" i="33"/>
  <c r="A277" i="29"/>
  <c r="B276" i="29"/>
  <c r="A112" i="29"/>
  <c r="B111" i="29"/>
  <c r="C189" i="34"/>
  <c r="B190" i="34"/>
  <c r="B270" i="37"/>
  <c r="C269" i="37"/>
  <c r="B152" i="38"/>
  <c r="C151" i="38"/>
  <c r="B270" i="34"/>
  <c r="C269" i="34"/>
  <c r="B112" i="40" l="1"/>
  <c r="C111" i="40"/>
  <c r="B232" i="40"/>
  <c r="C231" i="40"/>
  <c r="B312" i="40"/>
  <c r="C311" i="40"/>
  <c r="C271" i="40"/>
  <c r="B272" i="40"/>
  <c r="C471" i="40"/>
  <c r="B472" i="40"/>
  <c r="C431" i="40"/>
  <c r="B432" i="40"/>
  <c r="B71" i="40"/>
  <c r="C70" i="40"/>
  <c r="B192" i="40"/>
  <c r="C191" i="40"/>
  <c r="B392" i="40"/>
  <c r="C391" i="40"/>
  <c r="C30" i="40"/>
  <c r="B31" i="40"/>
  <c r="B352" i="40"/>
  <c r="C351" i="40"/>
  <c r="B152" i="40"/>
  <c r="C151" i="40"/>
  <c r="C429" i="32"/>
  <c r="B430" i="32"/>
  <c r="B310" i="32"/>
  <c r="C309" i="32"/>
  <c r="C189" i="32"/>
  <c r="B190" i="32"/>
  <c r="C71" i="38"/>
  <c r="B72" i="38"/>
  <c r="B230" i="32"/>
  <c r="C229" i="32"/>
  <c r="B270" i="32"/>
  <c r="C269" i="32"/>
  <c r="C389" i="32"/>
  <c r="B390" i="32"/>
  <c r="C109" i="38"/>
  <c r="B110" i="38"/>
  <c r="B70" i="36"/>
  <c r="C69" i="36"/>
  <c r="B470" i="32"/>
  <c r="C469" i="32"/>
  <c r="B110" i="32"/>
  <c r="C109" i="32"/>
  <c r="C149" i="32"/>
  <c r="B150" i="32"/>
  <c r="B350" i="32"/>
  <c r="C349" i="32"/>
  <c r="B30" i="36"/>
  <c r="C29" i="36"/>
  <c r="C72" i="35"/>
  <c r="B73" i="35"/>
  <c r="B71" i="37"/>
  <c r="C70" i="37"/>
  <c r="A196" i="29"/>
  <c r="B195" i="29"/>
  <c r="B73" i="32"/>
  <c r="C72" i="32"/>
  <c r="C31" i="33"/>
  <c r="B32" i="33"/>
  <c r="B32" i="38"/>
  <c r="C31" i="38"/>
  <c r="A483" i="29"/>
  <c r="B482" i="29"/>
  <c r="C350" i="35"/>
  <c r="B351" i="35"/>
  <c r="C150" i="35"/>
  <c r="B151" i="35"/>
  <c r="B271" i="35"/>
  <c r="C270" i="35"/>
  <c r="C390" i="35"/>
  <c r="B391" i="35"/>
  <c r="B152" i="36"/>
  <c r="C151" i="36"/>
  <c r="A155" i="29"/>
  <c r="B154" i="29"/>
  <c r="B238" i="29"/>
  <c r="A239" i="29"/>
  <c r="B191" i="35"/>
  <c r="C190" i="35"/>
  <c r="B111" i="37"/>
  <c r="C110" i="37"/>
  <c r="C470" i="35"/>
  <c r="B471" i="35"/>
  <c r="C111" i="36"/>
  <c r="B112" i="36"/>
  <c r="B231" i="35"/>
  <c r="C230" i="35"/>
  <c r="C110" i="35"/>
  <c r="B111" i="35"/>
  <c r="C31" i="37"/>
  <c r="B32" i="37"/>
  <c r="B431" i="35"/>
  <c r="C430" i="35"/>
  <c r="B359" i="29"/>
  <c r="A360" i="29"/>
  <c r="B30" i="35"/>
  <c r="C29" i="35"/>
  <c r="C310" i="35"/>
  <c r="B311" i="35"/>
  <c r="C429" i="39"/>
  <c r="B430" i="39"/>
  <c r="B71" i="39"/>
  <c r="C70" i="39"/>
  <c r="B350" i="39"/>
  <c r="C349" i="39"/>
  <c r="C189" i="39"/>
  <c r="B190" i="39"/>
  <c r="B270" i="39"/>
  <c r="C269" i="39"/>
  <c r="B150" i="39"/>
  <c r="C149" i="39"/>
  <c r="C469" i="39"/>
  <c r="B470" i="39"/>
  <c r="B310" i="39"/>
  <c r="C309" i="39"/>
  <c r="B31" i="39"/>
  <c r="C30" i="39"/>
  <c r="B390" i="39"/>
  <c r="C389" i="39"/>
  <c r="C109" i="39"/>
  <c r="B110" i="39"/>
  <c r="B230" i="39"/>
  <c r="C229" i="39"/>
  <c r="C270" i="34"/>
  <c r="B271" i="34"/>
  <c r="B470" i="33"/>
  <c r="C469" i="33"/>
  <c r="B271" i="37"/>
  <c r="C270" i="37"/>
  <c r="A278" i="29"/>
  <c r="B277" i="29"/>
  <c r="B431" i="34"/>
  <c r="C430" i="34"/>
  <c r="B70" i="33"/>
  <c r="C69" i="33"/>
  <c r="C271" i="38"/>
  <c r="B272" i="38"/>
  <c r="C310" i="37"/>
  <c r="B311" i="37"/>
  <c r="B310" i="33"/>
  <c r="C309" i="33"/>
  <c r="B30" i="34"/>
  <c r="C29" i="34"/>
  <c r="B351" i="37"/>
  <c r="C350" i="37"/>
  <c r="A403" i="29"/>
  <c r="B402" i="29"/>
  <c r="C471" i="36"/>
  <c r="B472" i="36"/>
  <c r="C431" i="36"/>
  <c r="B432" i="36"/>
  <c r="B392" i="36"/>
  <c r="C391" i="36"/>
  <c r="B352" i="38"/>
  <c r="C351" i="38"/>
  <c r="B191" i="37"/>
  <c r="C190" i="37"/>
  <c r="B272" i="36"/>
  <c r="C271" i="36"/>
  <c r="C389" i="33"/>
  <c r="B390" i="33"/>
  <c r="C431" i="38"/>
  <c r="B432" i="38"/>
  <c r="B150" i="33"/>
  <c r="C149" i="33"/>
  <c r="C311" i="36"/>
  <c r="B312" i="36"/>
  <c r="B111" i="34"/>
  <c r="C110" i="34"/>
  <c r="C150" i="34"/>
  <c r="B151" i="34"/>
  <c r="B430" i="33"/>
  <c r="C429" i="33"/>
  <c r="C229" i="33"/>
  <c r="B230" i="33"/>
  <c r="C269" i="33"/>
  <c r="B270" i="33"/>
  <c r="C150" i="37"/>
  <c r="B151" i="37"/>
  <c r="A321" i="29"/>
  <c r="B320" i="29"/>
  <c r="C31" i="32"/>
  <c r="B32" i="32"/>
  <c r="C152" i="38"/>
  <c r="B153" i="38"/>
  <c r="A113" i="29"/>
  <c r="B112" i="29"/>
  <c r="B231" i="37"/>
  <c r="C230" i="37"/>
  <c r="C189" i="33"/>
  <c r="B190" i="33"/>
  <c r="C391" i="38"/>
  <c r="B392" i="38"/>
  <c r="B471" i="37"/>
  <c r="C470" i="37"/>
  <c r="C390" i="37"/>
  <c r="B391" i="37"/>
  <c r="B71" i="34"/>
  <c r="C70" i="34"/>
  <c r="B311" i="34"/>
  <c r="C310" i="34"/>
  <c r="C390" i="34"/>
  <c r="B391" i="34"/>
  <c r="C231" i="38"/>
  <c r="B232" i="38"/>
  <c r="C190" i="34"/>
  <c r="B191" i="34"/>
  <c r="B192" i="38"/>
  <c r="C191" i="38"/>
  <c r="B28" i="29"/>
  <c r="A29" i="29"/>
  <c r="C191" i="36"/>
  <c r="B192" i="36"/>
  <c r="C350" i="34"/>
  <c r="B351" i="34"/>
  <c r="C231" i="36"/>
  <c r="B232" i="36"/>
  <c r="C470" i="34"/>
  <c r="B471" i="34"/>
  <c r="B231" i="34"/>
  <c r="C230" i="34"/>
  <c r="B472" i="38"/>
  <c r="C471" i="38"/>
  <c r="B350" i="33"/>
  <c r="C349" i="33"/>
  <c r="B444" i="29"/>
  <c r="A445" i="29"/>
  <c r="B110" i="33"/>
  <c r="C109" i="33"/>
  <c r="B312" i="38"/>
  <c r="C311" i="38"/>
  <c r="C430" i="37"/>
  <c r="B431" i="37"/>
  <c r="B73" i="29"/>
  <c r="A74" i="29"/>
  <c r="B352" i="36"/>
  <c r="C351" i="36"/>
  <c r="C472" i="40" l="1"/>
  <c r="B473" i="40"/>
  <c r="B353" i="40"/>
  <c r="C352" i="40"/>
  <c r="B393" i="40"/>
  <c r="C392" i="40"/>
  <c r="C71" i="40"/>
  <c r="B72" i="40"/>
  <c r="B313" i="40"/>
  <c r="C312" i="40"/>
  <c r="B113" i="40"/>
  <c r="C112" i="40"/>
  <c r="B32" i="40"/>
  <c r="C31" i="40"/>
  <c r="C432" i="40"/>
  <c r="B433" i="40"/>
  <c r="C272" i="40"/>
  <c r="B273" i="40"/>
  <c r="B153" i="40"/>
  <c r="C152" i="40"/>
  <c r="B193" i="40"/>
  <c r="C192" i="40"/>
  <c r="B233" i="40"/>
  <c r="C232" i="40"/>
  <c r="B151" i="32"/>
  <c r="C150" i="32"/>
  <c r="B111" i="38"/>
  <c r="C110" i="38"/>
  <c r="B73" i="38"/>
  <c r="C72" i="38"/>
  <c r="C470" i="32"/>
  <c r="B471" i="32"/>
  <c r="C270" i="32"/>
  <c r="B271" i="32"/>
  <c r="C310" i="32"/>
  <c r="B311" i="32"/>
  <c r="C390" i="32"/>
  <c r="B391" i="32"/>
  <c r="C190" i="32"/>
  <c r="B191" i="32"/>
  <c r="B431" i="32"/>
  <c r="C430" i="32"/>
  <c r="B351" i="32"/>
  <c r="C350" i="32"/>
  <c r="C110" i="32"/>
  <c r="B111" i="32"/>
  <c r="C70" i="36"/>
  <c r="B71" i="36"/>
  <c r="C230" i="32"/>
  <c r="B231" i="32"/>
  <c r="C30" i="36"/>
  <c r="B31" i="36"/>
  <c r="C71" i="37"/>
  <c r="B72" i="37"/>
  <c r="B74" i="35"/>
  <c r="C73" i="35"/>
  <c r="C32" i="38"/>
  <c r="B33" i="38"/>
  <c r="C73" i="32"/>
  <c r="B74" i="32"/>
  <c r="B196" i="29"/>
  <c r="A197" i="29"/>
  <c r="C32" i="33"/>
  <c r="B33" i="33"/>
  <c r="A484" i="29"/>
  <c r="B483" i="29"/>
  <c r="C30" i="35"/>
  <c r="B31" i="35"/>
  <c r="C431" i="35"/>
  <c r="B432" i="35"/>
  <c r="C111" i="37"/>
  <c r="B112" i="37"/>
  <c r="C391" i="35"/>
  <c r="B392" i="35"/>
  <c r="C351" i="35"/>
  <c r="B352" i="35"/>
  <c r="B312" i="35"/>
  <c r="C311" i="35"/>
  <c r="B360" i="29"/>
  <c r="A361" i="29"/>
  <c r="C32" i="37"/>
  <c r="B33" i="37"/>
  <c r="B472" i="35"/>
  <c r="C471" i="35"/>
  <c r="C271" i="35"/>
  <c r="B272" i="35"/>
  <c r="C231" i="35"/>
  <c r="B232" i="35"/>
  <c r="B192" i="35"/>
  <c r="C191" i="35"/>
  <c r="B155" i="29"/>
  <c r="A156" i="29"/>
  <c r="B153" i="36"/>
  <c r="C152" i="36"/>
  <c r="B152" i="35"/>
  <c r="C151" i="35"/>
  <c r="B112" i="35"/>
  <c r="C111" i="35"/>
  <c r="C112" i="36"/>
  <c r="B113" i="36"/>
  <c r="B239" i="29"/>
  <c r="A240" i="29"/>
  <c r="B191" i="39"/>
  <c r="C190" i="39"/>
  <c r="B231" i="39"/>
  <c r="C230" i="39"/>
  <c r="B391" i="39"/>
  <c r="C390" i="39"/>
  <c r="B311" i="39"/>
  <c r="C310" i="39"/>
  <c r="B151" i="39"/>
  <c r="C150" i="39"/>
  <c r="C71" i="39"/>
  <c r="B72" i="39"/>
  <c r="B111" i="39"/>
  <c r="C110" i="39"/>
  <c r="C470" i="39"/>
  <c r="B471" i="39"/>
  <c r="B431" i="39"/>
  <c r="C430" i="39"/>
  <c r="C31" i="39"/>
  <c r="B32" i="39"/>
  <c r="B271" i="39"/>
  <c r="C270" i="39"/>
  <c r="B351" i="39"/>
  <c r="C350" i="39"/>
  <c r="B353" i="36"/>
  <c r="C352" i="36"/>
  <c r="B111" i="33"/>
  <c r="C110" i="33"/>
  <c r="B351" i="33"/>
  <c r="C350" i="33"/>
  <c r="B232" i="34"/>
  <c r="C231" i="34"/>
  <c r="C192" i="38"/>
  <c r="B193" i="38"/>
  <c r="C71" i="34"/>
  <c r="B72" i="34"/>
  <c r="B472" i="37"/>
  <c r="C471" i="37"/>
  <c r="B232" i="37"/>
  <c r="C231" i="37"/>
  <c r="B433" i="38"/>
  <c r="C432" i="38"/>
  <c r="C432" i="36"/>
  <c r="B433" i="36"/>
  <c r="B473" i="36"/>
  <c r="C472" i="36"/>
  <c r="B273" i="38"/>
  <c r="C272" i="38"/>
  <c r="B74" i="29"/>
  <c r="A75" i="29"/>
  <c r="C312" i="38"/>
  <c r="B313" i="38"/>
  <c r="B432" i="37"/>
  <c r="C431" i="37"/>
  <c r="B445" i="29"/>
  <c r="A446" i="29"/>
  <c r="B472" i="34"/>
  <c r="C471" i="34"/>
  <c r="B352" i="34"/>
  <c r="C351" i="34"/>
  <c r="A30" i="29"/>
  <c r="B29" i="29"/>
  <c r="B192" i="34"/>
  <c r="C191" i="34"/>
  <c r="B392" i="37"/>
  <c r="C391" i="37"/>
  <c r="C392" i="38"/>
  <c r="B393" i="38"/>
  <c r="B154" i="38"/>
  <c r="C153" i="38"/>
  <c r="B152" i="37"/>
  <c r="C151" i="37"/>
  <c r="B271" i="33"/>
  <c r="C270" i="33"/>
  <c r="B273" i="36"/>
  <c r="C272" i="36"/>
  <c r="B353" i="38"/>
  <c r="C352" i="38"/>
  <c r="C351" i="37"/>
  <c r="B352" i="37"/>
  <c r="C310" i="33"/>
  <c r="B311" i="33"/>
  <c r="B432" i="34"/>
  <c r="C431" i="34"/>
  <c r="C271" i="37"/>
  <c r="B272" i="37"/>
  <c r="C472" i="38"/>
  <c r="B473" i="38"/>
  <c r="B312" i="34"/>
  <c r="C311" i="34"/>
  <c r="B113" i="29"/>
  <c r="A114" i="29"/>
  <c r="B321" i="29"/>
  <c r="A322" i="29"/>
  <c r="C430" i="33"/>
  <c r="B431" i="33"/>
  <c r="B112" i="34"/>
  <c r="C111" i="34"/>
  <c r="C150" i="33"/>
  <c r="B151" i="33"/>
  <c r="C390" i="33"/>
  <c r="B391" i="33"/>
  <c r="B312" i="37"/>
  <c r="C311" i="37"/>
  <c r="B272" i="34"/>
  <c r="C271" i="34"/>
  <c r="B233" i="36"/>
  <c r="C232" i="36"/>
  <c r="B193" i="36"/>
  <c r="C192" i="36"/>
  <c r="B233" i="38"/>
  <c r="C232" i="38"/>
  <c r="B392" i="34"/>
  <c r="C391" i="34"/>
  <c r="B191" i="33"/>
  <c r="C190" i="33"/>
  <c r="B33" i="32"/>
  <c r="C32" i="32"/>
  <c r="C230" i="33"/>
  <c r="B231" i="33"/>
  <c r="C151" i="34"/>
  <c r="B152" i="34"/>
  <c r="C312" i="36"/>
  <c r="B313" i="36"/>
  <c r="C191" i="37"/>
  <c r="B192" i="37"/>
  <c r="C392" i="36"/>
  <c r="B393" i="36"/>
  <c r="A404" i="29"/>
  <c r="B403" i="29"/>
  <c r="B31" i="34"/>
  <c r="C30" i="34"/>
  <c r="C70" i="33"/>
  <c r="B71" i="33"/>
  <c r="B278" i="29"/>
  <c r="A279" i="29"/>
  <c r="B471" i="33"/>
  <c r="C470" i="33"/>
  <c r="C273" i="40" l="1"/>
  <c r="B274" i="40"/>
  <c r="C473" i="40"/>
  <c r="B474" i="40"/>
  <c r="B194" i="40"/>
  <c r="C193" i="40"/>
  <c r="B33" i="40"/>
  <c r="C32" i="40"/>
  <c r="B314" i="40"/>
  <c r="C313" i="40"/>
  <c r="B394" i="40"/>
  <c r="C393" i="40"/>
  <c r="B434" i="40"/>
  <c r="C433" i="40"/>
  <c r="B73" i="40"/>
  <c r="C72" i="40"/>
  <c r="B234" i="40"/>
  <c r="C233" i="40"/>
  <c r="B154" i="40"/>
  <c r="C153" i="40"/>
  <c r="B114" i="40"/>
  <c r="C113" i="40"/>
  <c r="C353" i="40"/>
  <c r="B354" i="40"/>
  <c r="C71" i="36"/>
  <c r="B72" i="36"/>
  <c r="C191" i="32"/>
  <c r="B192" i="32"/>
  <c r="C311" i="32"/>
  <c r="B312" i="32"/>
  <c r="B472" i="32"/>
  <c r="C471" i="32"/>
  <c r="C351" i="32"/>
  <c r="B352" i="32"/>
  <c r="C111" i="38"/>
  <c r="B112" i="38"/>
  <c r="B232" i="32"/>
  <c r="C231" i="32"/>
  <c r="B112" i="32"/>
  <c r="C111" i="32"/>
  <c r="C391" i="32"/>
  <c r="B392" i="32"/>
  <c r="C271" i="32"/>
  <c r="B272" i="32"/>
  <c r="C431" i="32"/>
  <c r="B432" i="32"/>
  <c r="C73" i="38"/>
  <c r="B74" i="38"/>
  <c r="C151" i="32"/>
  <c r="B152" i="32"/>
  <c r="B32" i="36"/>
  <c r="C31" i="36"/>
  <c r="C74" i="35"/>
  <c r="B75" i="35"/>
  <c r="C72" i="37"/>
  <c r="B73" i="37"/>
  <c r="B34" i="33"/>
  <c r="C33" i="33"/>
  <c r="C74" i="32"/>
  <c r="B75" i="32"/>
  <c r="A198" i="29"/>
  <c r="B197" i="29"/>
  <c r="B34" i="38"/>
  <c r="C33" i="38"/>
  <c r="B484" i="29"/>
  <c r="A485" i="29"/>
  <c r="C112" i="35"/>
  <c r="B113" i="35"/>
  <c r="C152" i="35"/>
  <c r="B153" i="35"/>
  <c r="B154" i="36"/>
  <c r="C153" i="36"/>
  <c r="B193" i="35"/>
  <c r="C192" i="35"/>
  <c r="C472" i="35"/>
  <c r="B473" i="35"/>
  <c r="B313" i="35"/>
  <c r="C312" i="35"/>
  <c r="B240" i="29"/>
  <c r="A241" i="29"/>
  <c r="C113" i="36"/>
  <c r="B114" i="36"/>
  <c r="A157" i="29"/>
  <c r="B156" i="29"/>
  <c r="B233" i="35"/>
  <c r="C232" i="35"/>
  <c r="B273" i="35"/>
  <c r="C272" i="35"/>
  <c r="A362" i="29"/>
  <c r="B361" i="29"/>
  <c r="B353" i="35"/>
  <c r="C352" i="35"/>
  <c r="C432" i="35"/>
  <c r="B433" i="35"/>
  <c r="C33" i="37"/>
  <c r="B34" i="37"/>
  <c r="C392" i="35"/>
  <c r="B393" i="35"/>
  <c r="B113" i="37"/>
  <c r="C112" i="37"/>
  <c r="C31" i="35"/>
  <c r="B32" i="35"/>
  <c r="B33" i="39"/>
  <c r="C32" i="39"/>
  <c r="B73" i="39"/>
  <c r="C72" i="39"/>
  <c r="B352" i="39"/>
  <c r="C351" i="39"/>
  <c r="B312" i="39"/>
  <c r="C311" i="39"/>
  <c r="B232" i="39"/>
  <c r="C231" i="39"/>
  <c r="B472" i="39"/>
  <c r="C471" i="39"/>
  <c r="C271" i="39"/>
  <c r="B272" i="39"/>
  <c r="B432" i="39"/>
  <c r="C431" i="39"/>
  <c r="B112" i="39"/>
  <c r="C111" i="39"/>
  <c r="B152" i="39"/>
  <c r="C151" i="39"/>
  <c r="B392" i="39"/>
  <c r="C391" i="39"/>
  <c r="C191" i="39"/>
  <c r="B192" i="39"/>
  <c r="C192" i="37"/>
  <c r="B193" i="37"/>
  <c r="C31" i="34"/>
  <c r="B32" i="34"/>
  <c r="C33" i="32"/>
  <c r="B34" i="32"/>
  <c r="B234" i="38"/>
  <c r="C233" i="38"/>
  <c r="C393" i="36"/>
  <c r="B394" i="36"/>
  <c r="B314" i="36"/>
  <c r="C313" i="36"/>
  <c r="C231" i="33"/>
  <c r="B232" i="33"/>
  <c r="B392" i="33"/>
  <c r="C391" i="33"/>
  <c r="A323" i="29"/>
  <c r="B322" i="29"/>
  <c r="B114" i="29"/>
  <c r="A115" i="29"/>
  <c r="C473" i="38"/>
  <c r="B474" i="38"/>
  <c r="B273" i="37"/>
  <c r="C272" i="37"/>
  <c r="B353" i="37"/>
  <c r="C352" i="37"/>
  <c r="B394" i="38"/>
  <c r="C393" i="38"/>
  <c r="B75" i="29"/>
  <c r="A76" i="29"/>
  <c r="B434" i="36"/>
  <c r="C433" i="36"/>
  <c r="C72" i="34"/>
  <c r="B73" i="34"/>
  <c r="C191" i="33"/>
  <c r="B192" i="33"/>
  <c r="C71" i="33"/>
  <c r="B72" i="33"/>
  <c r="B472" i="33"/>
  <c r="C471" i="33"/>
  <c r="A405" i="29"/>
  <c r="B404" i="29"/>
  <c r="B393" i="34"/>
  <c r="C392" i="34"/>
  <c r="B234" i="36"/>
  <c r="C233" i="36"/>
  <c r="C112" i="34"/>
  <c r="B113" i="34"/>
  <c r="B313" i="34"/>
  <c r="C312" i="34"/>
  <c r="B354" i="38"/>
  <c r="C353" i="38"/>
  <c r="B272" i="33"/>
  <c r="C271" i="33"/>
  <c r="C154" i="38"/>
  <c r="B155" i="38"/>
  <c r="A31" i="29"/>
  <c r="B30" i="29"/>
  <c r="B473" i="34"/>
  <c r="C472" i="34"/>
  <c r="C432" i="37"/>
  <c r="B433" i="37"/>
  <c r="C232" i="37"/>
  <c r="B233" i="37"/>
  <c r="C232" i="34"/>
  <c r="B233" i="34"/>
  <c r="B112" i="33"/>
  <c r="C111" i="33"/>
  <c r="C152" i="34"/>
  <c r="B153" i="34"/>
  <c r="C151" i="33"/>
  <c r="B152" i="33"/>
  <c r="B432" i="33"/>
  <c r="C431" i="33"/>
  <c r="B312" i="33"/>
  <c r="C311" i="33"/>
  <c r="A447" i="29"/>
  <c r="B446" i="29"/>
  <c r="B314" i="38"/>
  <c r="C313" i="38"/>
  <c r="C193" i="38"/>
  <c r="B194" i="38"/>
  <c r="B279" i="29"/>
  <c r="A280" i="29"/>
  <c r="B194" i="36"/>
  <c r="C193" i="36"/>
  <c r="B273" i="34"/>
  <c r="C272" i="34"/>
  <c r="B313" i="37"/>
  <c r="C312" i="37"/>
  <c r="B433" i="34"/>
  <c r="C432" i="34"/>
  <c r="B274" i="36"/>
  <c r="C273" i="36"/>
  <c r="C152" i="37"/>
  <c r="B153" i="37"/>
  <c r="B393" i="37"/>
  <c r="C392" i="37"/>
  <c r="B193" i="34"/>
  <c r="C192" i="34"/>
  <c r="C352" i="34"/>
  <c r="B353" i="34"/>
  <c r="B274" i="38"/>
  <c r="C273" i="38"/>
  <c r="B474" i="36"/>
  <c r="C473" i="36"/>
  <c r="C433" i="38"/>
  <c r="B434" i="38"/>
  <c r="C472" i="37"/>
  <c r="B473" i="37"/>
  <c r="C351" i="33"/>
  <c r="B352" i="33"/>
  <c r="B354" i="36"/>
  <c r="C353" i="36"/>
  <c r="B235" i="40" l="1"/>
  <c r="C234" i="40"/>
  <c r="B435" i="40"/>
  <c r="C434" i="40"/>
  <c r="C314" i="40"/>
  <c r="B315" i="40"/>
  <c r="B195" i="40"/>
  <c r="C194" i="40"/>
  <c r="B355" i="40"/>
  <c r="C354" i="40"/>
  <c r="C474" i="40"/>
  <c r="B475" i="40"/>
  <c r="B155" i="40"/>
  <c r="C154" i="40"/>
  <c r="C73" i="40"/>
  <c r="B74" i="40"/>
  <c r="B395" i="40"/>
  <c r="C394" i="40"/>
  <c r="B34" i="40"/>
  <c r="C33" i="40"/>
  <c r="C274" i="40"/>
  <c r="B275" i="40"/>
  <c r="B115" i="40"/>
  <c r="C114" i="40"/>
  <c r="C74" i="38"/>
  <c r="B75" i="38"/>
  <c r="B273" i="32"/>
  <c r="C272" i="32"/>
  <c r="C112" i="38"/>
  <c r="B113" i="38"/>
  <c r="C192" i="32"/>
  <c r="B193" i="32"/>
  <c r="B113" i="32"/>
  <c r="C112" i="32"/>
  <c r="B473" i="32"/>
  <c r="C472" i="32"/>
  <c r="C152" i="32"/>
  <c r="B153" i="32"/>
  <c r="C432" i="32"/>
  <c r="B433" i="32"/>
  <c r="C392" i="32"/>
  <c r="B393" i="32"/>
  <c r="C352" i="32"/>
  <c r="B353" i="32"/>
  <c r="B313" i="32"/>
  <c r="C312" i="32"/>
  <c r="B73" i="36"/>
  <c r="C72" i="36"/>
  <c r="B233" i="32"/>
  <c r="C232" i="32"/>
  <c r="C32" i="36"/>
  <c r="B33" i="36"/>
  <c r="C73" i="37"/>
  <c r="B74" i="37"/>
  <c r="C75" i="35"/>
  <c r="B76" i="35"/>
  <c r="B35" i="38"/>
  <c r="C34" i="38"/>
  <c r="B35" i="33"/>
  <c r="C34" i="33"/>
  <c r="A486" i="29"/>
  <c r="B485" i="29"/>
  <c r="B76" i="32"/>
  <c r="C75" i="32"/>
  <c r="A199" i="29"/>
  <c r="B198" i="29"/>
  <c r="C393" i="35"/>
  <c r="B394" i="35"/>
  <c r="C353" i="35"/>
  <c r="B354" i="35"/>
  <c r="C273" i="35"/>
  <c r="B274" i="35"/>
  <c r="B157" i="29"/>
  <c r="A158" i="29"/>
  <c r="B115" i="36"/>
  <c r="C114" i="36"/>
  <c r="B155" i="36"/>
  <c r="C154" i="36"/>
  <c r="B114" i="37"/>
  <c r="C113" i="37"/>
  <c r="B154" i="35"/>
  <c r="C153" i="35"/>
  <c r="B33" i="35"/>
  <c r="C32" i="35"/>
  <c r="B35" i="37"/>
  <c r="C34" i="37"/>
  <c r="B434" i="35"/>
  <c r="C433" i="35"/>
  <c r="A363" i="29"/>
  <c r="B362" i="29"/>
  <c r="C233" i="35"/>
  <c r="B234" i="35"/>
  <c r="B241" i="29"/>
  <c r="A242" i="29"/>
  <c r="B314" i="35"/>
  <c r="C313" i="35"/>
  <c r="C193" i="35"/>
  <c r="B194" i="35"/>
  <c r="B474" i="35"/>
  <c r="C473" i="35"/>
  <c r="B114" i="35"/>
  <c r="C113" i="35"/>
  <c r="B193" i="39"/>
  <c r="C192" i="39"/>
  <c r="B153" i="39"/>
  <c r="C152" i="39"/>
  <c r="B433" i="39"/>
  <c r="C432" i="39"/>
  <c r="C472" i="39"/>
  <c r="B473" i="39"/>
  <c r="B313" i="39"/>
  <c r="C312" i="39"/>
  <c r="B74" i="39"/>
  <c r="C73" i="39"/>
  <c r="C272" i="39"/>
  <c r="B273" i="39"/>
  <c r="B393" i="39"/>
  <c r="C392" i="39"/>
  <c r="B113" i="39"/>
  <c r="C112" i="39"/>
  <c r="C232" i="39"/>
  <c r="B233" i="39"/>
  <c r="B353" i="39"/>
  <c r="C352" i="39"/>
  <c r="B34" i="39"/>
  <c r="C33" i="39"/>
  <c r="C274" i="38"/>
  <c r="B275" i="38"/>
  <c r="B194" i="34"/>
  <c r="C193" i="34"/>
  <c r="B314" i="37"/>
  <c r="C313" i="37"/>
  <c r="B195" i="36"/>
  <c r="C194" i="36"/>
  <c r="B447" i="29"/>
  <c r="A448" i="29"/>
  <c r="C312" i="33"/>
  <c r="B313" i="33"/>
  <c r="B31" i="29"/>
  <c r="A32" i="29"/>
  <c r="B273" i="33"/>
  <c r="C272" i="33"/>
  <c r="B314" i="34"/>
  <c r="C313" i="34"/>
  <c r="C234" i="36"/>
  <c r="B235" i="36"/>
  <c r="B394" i="34"/>
  <c r="C393" i="34"/>
  <c r="B405" i="29"/>
  <c r="A406" i="29"/>
  <c r="B473" i="33"/>
  <c r="C472" i="33"/>
  <c r="B475" i="38"/>
  <c r="C474" i="38"/>
  <c r="B33" i="34"/>
  <c r="C32" i="34"/>
  <c r="B354" i="34"/>
  <c r="C353" i="34"/>
  <c r="B280" i="29"/>
  <c r="A281" i="29"/>
  <c r="C153" i="34"/>
  <c r="B154" i="34"/>
  <c r="C233" i="37"/>
  <c r="B234" i="37"/>
  <c r="B156" i="38"/>
  <c r="C155" i="38"/>
  <c r="C113" i="34"/>
  <c r="B114" i="34"/>
  <c r="C72" i="33"/>
  <c r="B73" i="33"/>
  <c r="A77" i="29"/>
  <c r="B76" i="29"/>
  <c r="B395" i="38"/>
  <c r="C394" i="38"/>
  <c r="B323" i="29"/>
  <c r="A324" i="29"/>
  <c r="B315" i="36"/>
  <c r="C314" i="36"/>
  <c r="C234" i="38"/>
  <c r="B235" i="38"/>
  <c r="B474" i="37"/>
  <c r="C473" i="37"/>
  <c r="B475" i="36"/>
  <c r="C474" i="36"/>
  <c r="C393" i="37"/>
  <c r="B394" i="37"/>
  <c r="C274" i="36"/>
  <c r="B275" i="36"/>
  <c r="B434" i="34"/>
  <c r="C433" i="34"/>
  <c r="C273" i="34"/>
  <c r="B274" i="34"/>
  <c r="C314" i="38"/>
  <c r="B315" i="38"/>
  <c r="C432" i="33"/>
  <c r="B433" i="33"/>
  <c r="C112" i="33"/>
  <c r="B113" i="33"/>
  <c r="C473" i="34"/>
  <c r="B474" i="34"/>
  <c r="B355" i="38"/>
  <c r="C354" i="38"/>
  <c r="C434" i="36"/>
  <c r="B435" i="36"/>
  <c r="B115" i="29"/>
  <c r="A116" i="29"/>
  <c r="B233" i="33"/>
  <c r="C232" i="33"/>
  <c r="B395" i="36"/>
  <c r="C394" i="36"/>
  <c r="B35" i="32"/>
  <c r="C34" i="32"/>
  <c r="B194" i="37"/>
  <c r="C193" i="37"/>
  <c r="C352" i="33"/>
  <c r="B353" i="33"/>
  <c r="B355" i="36"/>
  <c r="C354" i="36"/>
  <c r="B435" i="38"/>
  <c r="C434" i="38"/>
  <c r="B154" i="37"/>
  <c r="C153" i="37"/>
  <c r="B195" i="38"/>
  <c r="C194" i="38"/>
  <c r="B153" i="33"/>
  <c r="C152" i="33"/>
  <c r="C233" i="34"/>
  <c r="B234" i="34"/>
  <c r="C433" i="37"/>
  <c r="B434" i="37"/>
  <c r="C192" i="33"/>
  <c r="B193" i="33"/>
  <c r="B74" i="34"/>
  <c r="C73" i="34"/>
  <c r="C353" i="37"/>
  <c r="B354" i="37"/>
  <c r="C273" i="37"/>
  <c r="B274" i="37"/>
  <c r="B393" i="33"/>
  <c r="C392" i="33"/>
  <c r="B75" i="40" l="1"/>
  <c r="C74" i="40"/>
  <c r="C115" i="40"/>
  <c r="B116" i="40"/>
  <c r="C34" i="40"/>
  <c r="B35" i="40"/>
  <c r="B196" i="40"/>
  <c r="C195" i="40"/>
  <c r="B436" i="40"/>
  <c r="C435" i="40"/>
  <c r="C275" i="40"/>
  <c r="B276" i="40"/>
  <c r="B316" i="40"/>
  <c r="C315" i="40"/>
  <c r="C475" i="40"/>
  <c r="B476" i="40"/>
  <c r="B396" i="40"/>
  <c r="C395" i="40"/>
  <c r="B156" i="40"/>
  <c r="C155" i="40"/>
  <c r="B356" i="40"/>
  <c r="C355" i="40"/>
  <c r="B236" i="40"/>
  <c r="C235" i="40"/>
  <c r="B354" i="32"/>
  <c r="C353" i="32"/>
  <c r="C433" i="32"/>
  <c r="B434" i="32"/>
  <c r="C193" i="32"/>
  <c r="B194" i="32"/>
  <c r="B74" i="36"/>
  <c r="C73" i="36"/>
  <c r="B474" i="32"/>
  <c r="C473" i="32"/>
  <c r="C273" i="32"/>
  <c r="B274" i="32"/>
  <c r="B394" i="32"/>
  <c r="C393" i="32"/>
  <c r="C153" i="32"/>
  <c r="B154" i="32"/>
  <c r="C113" i="38"/>
  <c r="B114" i="38"/>
  <c r="B76" i="38"/>
  <c r="C75" i="38"/>
  <c r="C233" i="32"/>
  <c r="B234" i="32"/>
  <c r="C313" i="32"/>
  <c r="B314" i="32"/>
  <c r="C113" i="32"/>
  <c r="B114" i="32"/>
  <c r="B34" i="36"/>
  <c r="C33" i="36"/>
  <c r="B77" i="35"/>
  <c r="C76" i="35"/>
  <c r="C74" i="37"/>
  <c r="B75" i="37"/>
  <c r="B199" i="29"/>
  <c r="A200" i="29"/>
  <c r="B486" i="29"/>
  <c r="A487" i="29"/>
  <c r="B77" i="32"/>
  <c r="C76" i="32"/>
  <c r="C35" i="33"/>
  <c r="B36" i="33"/>
  <c r="C35" i="38"/>
  <c r="B36" i="38"/>
  <c r="C474" i="35"/>
  <c r="B475" i="35"/>
  <c r="B235" i="35"/>
  <c r="C234" i="35"/>
  <c r="B116" i="36"/>
  <c r="C115" i="36"/>
  <c r="B315" i="35"/>
  <c r="C314" i="35"/>
  <c r="C434" i="35"/>
  <c r="B435" i="35"/>
  <c r="C35" i="37"/>
  <c r="B36" i="37"/>
  <c r="B115" i="37"/>
  <c r="C114" i="37"/>
  <c r="B275" i="35"/>
  <c r="C274" i="35"/>
  <c r="C114" i="35"/>
  <c r="B115" i="35"/>
  <c r="B195" i="35"/>
  <c r="C194" i="35"/>
  <c r="B242" i="29"/>
  <c r="A243" i="29"/>
  <c r="B395" i="35"/>
  <c r="C394" i="35"/>
  <c r="B363" i="29"/>
  <c r="A364" i="29"/>
  <c r="B34" i="35"/>
  <c r="C33" i="35"/>
  <c r="B155" i="35"/>
  <c r="C154" i="35"/>
  <c r="B156" i="36"/>
  <c r="C155" i="36"/>
  <c r="A159" i="29"/>
  <c r="B158" i="29"/>
  <c r="B355" i="35"/>
  <c r="C354" i="35"/>
  <c r="C473" i="39"/>
  <c r="B474" i="39"/>
  <c r="B35" i="39"/>
  <c r="C34" i="39"/>
  <c r="B394" i="39"/>
  <c r="C393" i="39"/>
  <c r="B75" i="39"/>
  <c r="C74" i="39"/>
  <c r="B154" i="39"/>
  <c r="C153" i="39"/>
  <c r="C273" i="39"/>
  <c r="B274" i="39"/>
  <c r="B234" i="39"/>
  <c r="C233" i="39"/>
  <c r="B354" i="39"/>
  <c r="C353" i="39"/>
  <c r="B114" i="39"/>
  <c r="C113" i="39"/>
  <c r="B314" i="39"/>
  <c r="C313" i="39"/>
  <c r="B434" i="39"/>
  <c r="C433" i="39"/>
  <c r="C193" i="39"/>
  <c r="B194" i="39"/>
  <c r="B155" i="37"/>
  <c r="C154" i="37"/>
  <c r="B195" i="37"/>
  <c r="C194" i="37"/>
  <c r="C315" i="38"/>
  <c r="B316" i="38"/>
  <c r="C434" i="37"/>
  <c r="B435" i="37"/>
  <c r="B235" i="34"/>
  <c r="C234" i="34"/>
  <c r="B354" i="33"/>
  <c r="C353" i="33"/>
  <c r="C475" i="36"/>
  <c r="B476" i="36"/>
  <c r="B74" i="33"/>
  <c r="C73" i="33"/>
  <c r="C154" i="34"/>
  <c r="B155" i="34"/>
  <c r="C473" i="33"/>
  <c r="B474" i="33"/>
  <c r="C394" i="34"/>
  <c r="B395" i="34"/>
  <c r="B315" i="34"/>
  <c r="C314" i="34"/>
  <c r="B448" i="29"/>
  <c r="A449" i="29"/>
  <c r="B194" i="33"/>
  <c r="C193" i="33"/>
  <c r="B275" i="37"/>
  <c r="C274" i="37"/>
  <c r="C153" i="33"/>
  <c r="B154" i="33"/>
  <c r="C355" i="36"/>
  <c r="B356" i="36"/>
  <c r="C354" i="37"/>
  <c r="B355" i="37"/>
  <c r="C74" i="34"/>
  <c r="B75" i="34"/>
  <c r="B436" i="38"/>
  <c r="C435" i="38"/>
  <c r="B36" i="32"/>
  <c r="C35" i="32"/>
  <c r="B234" i="33"/>
  <c r="C233" i="33"/>
  <c r="B436" i="36"/>
  <c r="C435" i="36"/>
  <c r="B434" i="33"/>
  <c r="C433" i="33"/>
  <c r="B275" i="34"/>
  <c r="C274" i="34"/>
  <c r="C394" i="37"/>
  <c r="B395" i="37"/>
  <c r="A325" i="29"/>
  <c r="B324" i="29"/>
  <c r="B77" i="29"/>
  <c r="A78" i="29"/>
  <c r="B157" i="38"/>
  <c r="C156" i="38"/>
  <c r="B355" i="34"/>
  <c r="C354" i="34"/>
  <c r="C33" i="34"/>
  <c r="B34" i="34"/>
  <c r="A407" i="29"/>
  <c r="B406" i="29"/>
  <c r="C235" i="36"/>
  <c r="B236" i="36"/>
  <c r="C314" i="37"/>
  <c r="B315" i="37"/>
  <c r="C194" i="34"/>
  <c r="B195" i="34"/>
  <c r="B116" i="29"/>
  <c r="A117" i="29"/>
  <c r="C355" i="38"/>
  <c r="B356" i="38"/>
  <c r="B435" i="34"/>
  <c r="C434" i="34"/>
  <c r="B475" i="37"/>
  <c r="C474" i="37"/>
  <c r="C315" i="36"/>
  <c r="B316" i="36"/>
  <c r="B396" i="38"/>
  <c r="C395" i="38"/>
  <c r="B115" i="34"/>
  <c r="C114" i="34"/>
  <c r="B235" i="37"/>
  <c r="C234" i="37"/>
  <c r="B281" i="29"/>
  <c r="A282" i="29"/>
  <c r="C273" i="33"/>
  <c r="B274" i="33"/>
  <c r="B314" i="33"/>
  <c r="C313" i="33"/>
  <c r="B276" i="38"/>
  <c r="C275" i="38"/>
  <c r="C393" i="33"/>
  <c r="B394" i="33"/>
  <c r="C195" i="38"/>
  <c r="B196" i="38"/>
  <c r="C395" i="36"/>
  <c r="B396" i="36"/>
  <c r="C474" i="34"/>
  <c r="B475" i="34"/>
  <c r="C113" i="33"/>
  <c r="B114" i="33"/>
  <c r="B276" i="36"/>
  <c r="C275" i="36"/>
  <c r="C235" i="38"/>
  <c r="B236" i="38"/>
  <c r="C475" i="38"/>
  <c r="B476" i="38"/>
  <c r="A33" i="29"/>
  <c r="B32" i="29"/>
  <c r="B196" i="36"/>
  <c r="C195" i="36"/>
  <c r="C476" i="40" l="1"/>
  <c r="B477" i="40"/>
  <c r="B277" i="40"/>
  <c r="C276" i="40"/>
  <c r="B117" i="40"/>
  <c r="C116" i="40"/>
  <c r="B237" i="40"/>
  <c r="C236" i="40"/>
  <c r="B157" i="40"/>
  <c r="C156" i="40"/>
  <c r="B197" i="40"/>
  <c r="C196" i="40"/>
  <c r="B36" i="40"/>
  <c r="C35" i="40"/>
  <c r="B357" i="40"/>
  <c r="C356" i="40"/>
  <c r="B397" i="40"/>
  <c r="C396" i="40"/>
  <c r="B317" i="40"/>
  <c r="C316" i="40"/>
  <c r="B437" i="40"/>
  <c r="C436" i="40"/>
  <c r="C75" i="40"/>
  <c r="B76" i="40"/>
  <c r="B315" i="32"/>
  <c r="C314" i="32"/>
  <c r="B155" i="32"/>
  <c r="C154" i="32"/>
  <c r="C274" i="32"/>
  <c r="B275" i="32"/>
  <c r="C434" i="32"/>
  <c r="B435" i="32"/>
  <c r="B77" i="38"/>
  <c r="C76" i="38"/>
  <c r="B75" i="36"/>
  <c r="C74" i="36"/>
  <c r="B115" i="32"/>
  <c r="C114" i="32"/>
  <c r="B235" i="32"/>
  <c r="C234" i="32"/>
  <c r="B115" i="38"/>
  <c r="C114" i="38"/>
  <c r="B195" i="32"/>
  <c r="C194" i="32"/>
  <c r="B395" i="32"/>
  <c r="C394" i="32"/>
  <c r="B475" i="32"/>
  <c r="C474" i="32"/>
  <c r="B355" i="32"/>
  <c r="C354" i="32"/>
  <c r="B35" i="36"/>
  <c r="C34" i="36"/>
  <c r="B76" i="37"/>
  <c r="C75" i="37"/>
  <c r="B78" i="35"/>
  <c r="C77" i="35"/>
  <c r="B37" i="33"/>
  <c r="C37" i="33" s="1"/>
  <c r="C36" i="33"/>
  <c r="N40" i="33"/>
  <c r="M499" i="33" s="1"/>
  <c r="H40" i="33"/>
  <c r="I499" i="33" s="1"/>
  <c r="K40" i="33"/>
  <c r="K499" i="33" s="1"/>
  <c r="E40" i="33"/>
  <c r="G499" i="33" s="1"/>
  <c r="B487" i="29"/>
  <c r="A488" i="29"/>
  <c r="B37" i="38"/>
  <c r="C36" i="38"/>
  <c r="B200" i="29"/>
  <c r="A201" i="29"/>
  <c r="B78" i="32"/>
  <c r="C78" i="32" s="1"/>
  <c r="C77" i="32"/>
  <c r="E81" i="32"/>
  <c r="G502" i="32" s="1"/>
  <c r="C355" i="35"/>
  <c r="B356" i="35"/>
  <c r="C156" i="36"/>
  <c r="B157" i="36"/>
  <c r="B156" i="35"/>
  <c r="C155" i="35"/>
  <c r="C115" i="37"/>
  <c r="B116" i="37"/>
  <c r="B364" i="29"/>
  <c r="A365" i="29"/>
  <c r="C395" i="35"/>
  <c r="B396" i="35"/>
  <c r="C36" i="37"/>
  <c r="B37" i="37"/>
  <c r="B236" i="35"/>
  <c r="C235" i="35"/>
  <c r="A160" i="29"/>
  <c r="B159" i="29"/>
  <c r="C34" i="35"/>
  <c r="B35" i="35"/>
  <c r="C195" i="35"/>
  <c r="B196" i="35"/>
  <c r="B276" i="35"/>
  <c r="C275" i="35"/>
  <c r="B316" i="35"/>
  <c r="C315" i="35"/>
  <c r="C475" i="35"/>
  <c r="B476" i="35"/>
  <c r="A244" i="29"/>
  <c r="B243" i="29"/>
  <c r="C115" i="35"/>
  <c r="B116" i="35"/>
  <c r="C435" i="35"/>
  <c r="B436" i="35"/>
  <c r="C116" i="36"/>
  <c r="B117" i="36"/>
  <c r="C354" i="39"/>
  <c r="B355" i="39"/>
  <c r="B76" i="39"/>
  <c r="C75" i="39"/>
  <c r="B36" i="39"/>
  <c r="C35" i="39"/>
  <c r="C474" i="39"/>
  <c r="B475" i="39"/>
  <c r="B195" i="39"/>
  <c r="C194" i="39"/>
  <c r="C274" i="39"/>
  <c r="B275" i="39"/>
  <c r="B315" i="39"/>
  <c r="C314" i="39"/>
  <c r="B435" i="39"/>
  <c r="C434" i="39"/>
  <c r="B115" i="39"/>
  <c r="C114" i="39"/>
  <c r="C234" i="39"/>
  <c r="B235" i="39"/>
  <c r="B155" i="39"/>
  <c r="C154" i="39"/>
  <c r="B395" i="39"/>
  <c r="C394" i="39"/>
  <c r="A34" i="29"/>
  <c r="B33" i="29"/>
  <c r="B237" i="38"/>
  <c r="C236" i="38"/>
  <c r="C114" i="33"/>
  <c r="B115" i="33"/>
  <c r="C396" i="36"/>
  <c r="B397" i="36"/>
  <c r="B395" i="33"/>
  <c r="C394" i="33"/>
  <c r="A283" i="29"/>
  <c r="B282" i="29"/>
  <c r="B317" i="36"/>
  <c r="C316" i="36"/>
  <c r="B357" i="38"/>
  <c r="C356" i="38"/>
  <c r="B196" i="34"/>
  <c r="C195" i="34"/>
  <c r="B237" i="36"/>
  <c r="C236" i="36"/>
  <c r="C34" i="34"/>
  <c r="B35" i="34"/>
  <c r="A79" i="29"/>
  <c r="B79" i="29" s="1"/>
  <c r="B78" i="29"/>
  <c r="C395" i="37"/>
  <c r="B396" i="37"/>
  <c r="C75" i="34"/>
  <c r="B76" i="34"/>
  <c r="C356" i="36"/>
  <c r="B357" i="36"/>
  <c r="B449" i="29"/>
  <c r="A450" i="29"/>
  <c r="B450" i="29" s="1"/>
  <c r="B396" i="34"/>
  <c r="C395" i="34"/>
  <c r="B156" i="34"/>
  <c r="C155" i="34"/>
  <c r="C435" i="37"/>
  <c r="B436" i="37"/>
  <c r="B477" i="38"/>
  <c r="C476" i="38"/>
  <c r="C314" i="33"/>
  <c r="B315" i="33"/>
  <c r="C115" i="34"/>
  <c r="B116" i="34"/>
  <c r="C435" i="34"/>
  <c r="B436" i="34"/>
  <c r="B435" i="33"/>
  <c r="C434" i="33"/>
  <c r="B235" i="33"/>
  <c r="C234" i="33"/>
  <c r="C436" i="38"/>
  <c r="B437" i="38"/>
  <c r="B276" i="37"/>
  <c r="C275" i="37"/>
  <c r="C74" i="33"/>
  <c r="B75" i="33"/>
  <c r="C155" i="37"/>
  <c r="B156" i="37"/>
  <c r="B197" i="36"/>
  <c r="C196" i="36"/>
  <c r="B476" i="34"/>
  <c r="C475" i="34"/>
  <c r="C196" i="38"/>
  <c r="B197" i="38"/>
  <c r="B275" i="33"/>
  <c r="C274" i="33"/>
  <c r="A118" i="29"/>
  <c r="B117" i="29"/>
  <c r="B316" i="37"/>
  <c r="C315" i="37"/>
  <c r="C355" i="37"/>
  <c r="B356" i="37"/>
  <c r="C154" i="33"/>
  <c r="B155" i="33"/>
  <c r="C474" i="33"/>
  <c r="B475" i="33"/>
  <c r="C476" i="36"/>
  <c r="B477" i="36"/>
  <c r="C316" i="38"/>
  <c r="B317" i="38"/>
  <c r="C276" i="36"/>
  <c r="B277" i="36"/>
  <c r="C276" i="38"/>
  <c r="B277" i="38"/>
  <c r="C235" i="37"/>
  <c r="B236" i="37"/>
  <c r="B397" i="38"/>
  <c r="C396" i="38"/>
  <c r="B476" i="37"/>
  <c r="C475" i="37"/>
  <c r="B407" i="29"/>
  <c r="A408" i="29"/>
  <c r="B356" i="34"/>
  <c r="C355" i="34"/>
  <c r="B158" i="38"/>
  <c r="C157" i="38"/>
  <c r="A326" i="29"/>
  <c r="B325" i="29"/>
  <c r="B276" i="34"/>
  <c r="C275" i="34"/>
  <c r="C436" i="36"/>
  <c r="B437" i="36"/>
  <c r="B37" i="32"/>
  <c r="C36" i="32"/>
  <c r="B195" i="33"/>
  <c r="C194" i="33"/>
  <c r="C315" i="34"/>
  <c r="B316" i="34"/>
  <c r="B355" i="33"/>
  <c r="C354" i="33"/>
  <c r="C235" i="34"/>
  <c r="B236" i="34"/>
  <c r="B196" i="37"/>
  <c r="C195" i="37"/>
  <c r="B77" i="40" l="1"/>
  <c r="C76" i="40"/>
  <c r="B318" i="40"/>
  <c r="C317" i="40"/>
  <c r="B198" i="40"/>
  <c r="C197" i="40"/>
  <c r="B278" i="40"/>
  <c r="C277" i="40"/>
  <c r="C477" i="40"/>
  <c r="B478" i="40"/>
  <c r="B358" i="40"/>
  <c r="C357" i="40"/>
  <c r="C237" i="40"/>
  <c r="B238" i="40"/>
  <c r="B438" i="40"/>
  <c r="C437" i="40"/>
  <c r="B398" i="40"/>
  <c r="C397" i="40"/>
  <c r="B37" i="40"/>
  <c r="C36" i="40"/>
  <c r="B158" i="40"/>
  <c r="C157" i="40"/>
  <c r="B118" i="40"/>
  <c r="C117" i="40"/>
  <c r="C435" i="32"/>
  <c r="B436" i="32"/>
  <c r="B476" i="32"/>
  <c r="C475" i="32"/>
  <c r="C195" i="32"/>
  <c r="B196" i="32"/>
  <c r="C235" i="32"/>
  <c r="B236" i="32"/>
  <c r="C75" i="36"/>
  <c r="B76" i="36"/>
  <c r="C155" i="32"/>
  <c r="B156" i="32"/>
  <c r="K81" i="32"/>
  <c r="K502" i="32" s="1"/>
  <c r="C275" i="32"/>
  <c r="B276" i="32"/>
  <c r="N81" i="32"/>
  <c r="M502" i="32" s="1"/>
  <c r="B356" i="32"/>
  <c r="C355" i="32"/>
  <c r="C395" i="32"/>
  <c r="B396" i="32"/>
  <c r="C115" i="38"/>
  <c r="B116" i="38"/>
  <c r="C115" i="32"/>
  <c r="B116" i="32"/>
  <c r="B78" i="38"/>
  <c r="C77" i="38"/>
  <c r="C315" i="32"/>
  <c r="B316" i="32"/>
  <c r="C35" i="36"/>
  <c r="B36" i="36"/>
  <c r="H81" i="35"/>
  <c r="I502" i="35" s="1"/>
  <c r="E81" i="35"/>
  <c r="G502" i="35" s="1"/>
  <c r="K81" i="35"/>
  <c r="K502" i="35" s="1"/>
  <c r="C78" i="35"/>
  <c r="N81" i="35"/>
  <c r="M502" i="35" s="1"/>
  <c r="C76" i="37"/>
  <c r="B77" i="37"/>
  <c r="A489" i="29"/>
  <c r="B488" i="29"/>
  <c r="H81" i="32"/>
  <c r="I502" i="32" s="1"/>
  <c r="K40" i="38"/>
  <c r="K499" i="38" s="1"/>
  <c r="N40" i="38"/>
  <c r="M499" i="38" s="1"/>
  <c r="E40" i="38"/>
  <c r="G499" i="38" s="1"/>
  <c r="H40" i="38"/>
  <c r="I499" i="38" s="1"/>
  <c r="C37" i="38"/>
  <c r="A202" i="29"/>
  <c r="B201" i="29"/>
  <c r="B437" i="35"/>
  <c r="C436" i="35"/>
  <c r="C35" i="35"/>
  <c r="B36" i="35"/>
  <c r="C157" i="36"/>
  <c r="B158" i="36"/>
  <c r="A245" i="29"/>
  <c r="B245" i="29" s="1"/>
  <c r="B244" i="29"/>
  <c r="B160" i="29"/>
  <c r="A161" i="29"/>
  <c r="B161" i="29" s="1"/>
  <c r="C236" i="35"/>
  <c r="B237" i="35"/>
  <c r="B397" i="35"/>
  <c r="C396" i="35"/>
  <c r="B117" i="37"/>
  <c r="C116" i="37"/>
  <c r="B118" i="36"/>
  <c r="C117" i="36"/>
  <c r="C116" i="35"/>
  <c r="B117" i="35"/>
  <c r="C316" i="35"/>
  <c r="B317" i="35"/>
  <c r="C276" i="35"/>
  <c r="B277" i="35"/>
  <c r="K40" i="37"/>
  <c r="K499" i="37" s="1"/>
  <c r="C37" i="37"/>
  <c r="N40" i="37"/>
  <c r="M499" i="37" s="1"/>
  <c r="H40" i="37"/>
  <c r="I499" i="37" s="1"/>
  <c r="E40" i="37"/>
  <c r="G499" i="37" s="1"/>
  <c r="B357" i="35"/>
  <c r="C356" i="35"/>
  <c r="B477" i="35"/>
  <c r="C476" i="35"/>
  <c r="C196" i="35"/>
  <c r="B197" i="35"/>
  <c r="A366" i="29"/>
  <c r="B365" i="29"/>
  <c r="C156" i="35"/>
  <c r="B157" i="35"/>
  <c r="B236" i="39"/>
  <c r="C235" i="39"/>
  <c r="C475" i="39"/>
  <c r="B476" i="39"/>
  <c r="B396" i="39"/>
  <c r="C395" i="39"/>
  <c r="B436" i="39"/>
  <c r="C435" i="39"/>
  <c r="B77" i="39"/>
  <c r="C76" i="39"/>
  <c r="B356" i="39"/>
  <c r="C355" i="39"/>
  <c r="C275" i="39"/>
  <c r="B276" i="39"/>
  <c r="B156" i="39"/>
  <c r="C155" i="39"/>
  <c r="C115" i="39"/>
  <c r="B116" i="39"/>
  <c r="C315" i="39"/>
  <c r="B316" i="39"/>
  <c r="C195" i="39"/>
  <c r="B196" i="39"/>
  <c r="B37" i="39"/>
  <c r="C36" i="39"/>
  <c r="C196" i="37"/>
  <c r="B197" i="37"/>
  <c r="C37" i="32"/>
  <c r="E40" i="32"/>
  <c r="G499" i="32" s="1"/>
  <c r="K40" i="32"/>
  <c r="K499" i="32" s="1"/>
  <c r="N40" i="32"/>
  <c r="M499" i="32" s="1"/>
  <c r="H40" i="32"/>
  <c r="I499" i="32" s="1"/>
  <c r="C276" i="34"/>
  <c r="B277" i="34"/>
  <c r="C158" i="38"/>
  <c r="B159" i="38"/>
  <c r="C476" i="37"/>
  <c r="B477" i="37"/>
  <c r="C317" i="38"/>
  <c r="B318" i="38"/>
  <c r="B476" i="33"/>
  <c r="C475" i="33"/>
  <c r="C356" i="37"/>
  <c r="B357" i="37"/>
  <c r="B198" i="36"/>
  <c r="C197" i="36"/>
  <c r="C276" i="37"/>
  <c r="B277" i="37"/>
  <c r="C235" i="33"/>
  <c r="B236" i="33"/>
  <c r="C315" i="33"/>
  <c r="B316" i="33"/>
  <c r="C396" i="34"/>
  <c r="B397" i="34"/>
  <c r="C196" i="34"/>
  <c r="B197" i="34"/>
  <c r="B318" i="36"/>
  <c r="C317" i="36"/>
  <c r="C395" i="33"/>
  <c r="B396" i="33"/>
  <c r="C355" i="33"/>
  <c r="B356" i="33"/>
  <c r="C236" i="34"/>
  <c r="B237" i="34"/>
  <c r="B438" i="36"/>
  <c r="C437" i="36"/>
  <c r="B278" i="36"/>
  <c r="C277" i="36"/>
  <c r="B317" i="37"/>
  <c r="C316" i="37"/>
  <c r="C275" i="33"/>
  <c r="B276" i="33"/>
  <c r="C476" i="34"/>
  <c r="B477" i="34"/>
  <c r="C156" i="37"/>
  <c r="B157" i="37"/>
  <c r="C75" i="33"/>
  <c r="B76" i="33"/>
  <c r="C437" i="38"/>
  <c r="B438" i="38"/>
  <c r="C116" i="34"/>
  <c r="B117" i="34"/>
  <c r="C76" i="34"/>
  <c r="B77" i="34"/>
  <c r="C397" i="36"/>
  <c r="B398" i="36"/>
  <c r="B196" i="33"/>
  <c r="C195" i="33"/>
  <c r="A327" i="29"/>
  <c r="B327" i="29" s="1"/>
  <c r="B326" i="29"/>
  <c r="B398" i="38"/>
  <c r="C397" i="38"/>
  <c r="C477" i="36"/>
  <c r="B478" i="36"/>
  <c r="B156" i="33"/>
  <c r="C155" i="33"/>
  <c r="B198" i="38"/>
  <c r="C197" i="38"/>
  <c r="B436" i="33"/>
  <c r="C435" i="33"/>
  <c r="C477" i="38"/>
  <c r="B478" i="38"/>
  <c r="B157" i="34"/>
  <c r="C156" i="34"/>
  <c r="B238" i="36"/>
  <c r="C237" i="36"/>
  <c r="B358" i="38"/>
  <c r="C357" i="38"/>
  <c r="B283" i="29"/>
  <c r="A284" i="29"/>
  <c r="C237" i="38"/>
  <c r="B238" i="38"/>
  <c r="C356" i="34"/>
  <c r="B357" i="34"/>
  <c r="C316" i="34"/>
  <c r="B317" i="34"/>
  <c r="A409" i="29"/>
  <c r="B409" i="29" s="1"/>
  <c r="B408" i="29"/>
  <c r="B237" i="37"/>
  <c r="C236" i="37"/>
  <c r="C277" i="38"/>
  <c r="B278" i="38"/>
  <c r="B118" i="29"/>
  <c r="A119" i="29"/>
  <c r="B437" i="34"/>
  <c r="C436" i="34"/>
  <c r="B437" i="37"/>
  <c r="C436" i="37"/>
  <c r="B358" i="36"/>
  <c r="C357" i="36"/>
  <c r="B397" i="37"/>
  <c r="C396" i="37"/>
  <c r="C35" i="34"/>
  <c r="B36" i="34"/>
  <c r="B116" i="33"/>
  <c r="C115" i="33"/>
  <c r="A35" i="29"/>
  <c r="B34" i="29"/>
  <c r="B119" i="40" l="1"/>
  <c r="C118" i="40"/>
  <c r="B439" i="40"/>
  <c r="C438" i="40"/>
  <c r="B319" i="40"/>
  <c r="C318" i="40"/>
  <c r="C238" i="40"/>
  <c r="B239" i="40"/>
  <c r="C478" i="40"/>
  <c r="B479" i="40"/>
  <c r="C37" i="40"/>
  <c r="E40" i="40"/>
  <c r="G499" i="40" s="1"/>
  <c r="N40" i="40"/>
  <c r="M499" i="40" s="1"/>
  <c r="K40" i="40"/>
  <c r="K499" i="40" s="1"/>
  <c r="H40" i="40"/>
  <c r="I499" i="40" s="1"/>
  <c r="B359" i="40"/>
  <c r="C358" i="40"/>
  <c r="B279" i="40"/>
  <c r="C278" i="40"/>
  <c r="B159" i="40"/>
  <c r="C158" i="40"/>
  <c r="B399" i="40"/>
  <c r="C398" i="40"/>
  <c r="B199" i="40"/>
  <c r="C198" i="40"/>
  <c r="C77" i="40"/>
  <c r="B78" i="40"/>
  <c r="C316" i="32"/>
  <c r="B317" i="32"/>
  <c r="B117" i="32"/>
  <c r="C116" i="32"/>
  <c r="B397" i="32"/>
  <c r="C396" i="32"/>
  <c r="B157" i="32"/>
  <c r="C156" i="32"/>
  <c r="B237" i="32"/>
  <c r="C236" i="32"/>
  <c r="C276" i="32"/>
  <c r="B277" i="32"/>
  <c r="C476" i="32"/>
  <c r="B477" i="32"/>
  <c r="C116" i="38"/>
  <c r="B117" i="38"/>
  <c r="B77" i="36"/>
  <c r="C76" i="36"/>
  <c r="C196" i="32"/>
  <c r="B197" i="32"/>
  <c r="B437" i="32"/>
  <c r="C436" i="32"/>
  <c r="H81" i="38"/>
  <c r="I502" i="38" s="1"/>
  <c r="N81" i="38"/>
  <c r="M502" i="38" s="1"/>
  <c r="K81" i="38"/>
  <c r="K502" i="38" s="1"/>
  <c r="C78" i="38"/>
  <c r="E81" i="38"/>
  <c r="G502" i="38" s="1"/>
  <c r="B357" i="32"/>
  <c r="C356" i="32"/>
  <c r="C36" i="36"/>
  <c r="B37" i="36"/>
  <c r="E40" i="39"/>
  <c r="G499" i="39" s="1"/>
  <c r="K40" i="39"/>
  <c r="K499" i="39" s="1"/>
  <c r="C77" i="37"/>
  <c r="B78" i="37"/>
  <c r="C78" i="37" s="1"/>
  <c r="E81" i="37"/>
  <c r="G502" i="37" s="1"/>
  <c r="B202" i="29"/>
  <c r="A203" i="29"/>
  <c r="B203" i="29" s="1"/>
  <c r="A490" i="29"/>
  <c r="B490" i="29" s="1"/>
  <c r="B489" i="29"/>
  <c r="B158" i="35"/>
  <c r="C157" i="35"/>
  <c r="C357" i="35"/>
  <c r="B358" i="35"/>
  <c r="C118" i="36"/>
  <c r="B119" i="36"/>
  <c r="B118" i="37"/>
  <c r="C117" i="37"/>
  <c r="C36" i="35"/>
  <c r="B37" i="35"/>
  <c r="C437" i="35"/>
  <c r="B438" i="35"/>
  <c r="A367" i="29"/>
  <c r="B366" i="29"/>
  <c r="C277" i="35"/>
  <c r="B278" i="35"/>
  <c r="C117" i="35"/>
  <c r="B118" i="35"/>
  <c r="C197" i="35"/>
  <c r="B198" i="35"/>
  <c r="B478" i="35"/>
  <c r="C477" i="35"/>
  <c r="C397" i="35"/>
  <c r="B398" i="35"/>
  <c r="B159" i="36"/>
  <c r="C158" i="36"/>
  <c r="B318" i="35"/>
  <c r="C317" i="35"/>
  <c r="C237" i="35"/>
  <c r="B238" i="35"/>
  <c r="B317" i="39"/>
  <c r="C316" i="39"/>
  <c r="C37" i="39"/>
  <c r="N40" i="39"/>
  <c r="M499" i="39" s="1"/>
  <c r="H40" i="39"/>
  <c r="I499" i="39" s="1"/>
  <c r="B157" i="39"/>
  <c r="C156" i="39"/>
  <c r="B357" i="39"/>
  <c r="C356" i="39"/>
  <c r="B437" i="39"/>
  <c r="C436" i="39"/>
  <c r="C476" i="39"/>
  <c r="B477" i="39"/>
  <c r="B197" i="39"/>
  <c r="C196" i="39"/>
  <c r="B117" i="39"/>
  <c r="C116" i="39"/>
  <c r="C276" i="39"/>
  <c r="B277" i="39"/>
  <c r="B78" i="39"/>
  <c r="C77" i="39"/>
  <c r="B397" i="39"/>
  <c r="C396" i="39"/>
  <c r="C236" i="39"/>
  <c r="B237" i="39"/>
  <c r="B119" i="29"/>
  <c r="A120" i="29"/>
  <c r="B120" i="29" s="1"/>
  <c r="C238" i="36"/>
  <c r="B239" i="36"/>
  <c r="B157" i="33"/>
  <c r="C156" i="33"/>
  <c r="C398" i="36"/>
  <c r="B399" i="36"/>
  <c r="B118" i="34"/>
  <c r="C117" i="34"/>
  <c r="C76" i="33"/>
  <c r="B77" i="33"/>
  <c r="B478" i="34"/>
  <c r="C477" i="34"/>
  <c r="B319" i="36"/>
  <c r="C318" i="36"/>
  <c r="C116" i="33"/>
  <c r="B117" i="33"/>
  <c r="C397" i="37"/>
  <c r="B398" i="37"/>
  <c r="B438" i="37"/>
  <c r="C437" i="37"/>
  <c r="C437" i="34"/>
  <c r="B438" i="34"/>
  <c r="B318" i="34"/>
  <c r="C317" i="34"/>
  <c r="C238" i="38"/>
  <c r="B239" i="38"/>
  <c r="B479" i="36"/>
  <c r="C478" i="36"/>
  <c r="C317" i="37"/>
  <c r="B318" i="37"/>
  <c r="C237" i="34"/>
  <c r="B238" i="34"/>
  <c r="C396" i="33"/>
  <c r="B397" i="33"/>
  <c r="B198" i="34"/>
  <c r="C197" i="34"/>
  <c r="C316" i="33"/>
  <c r="B317" i="33"/>
  <c r="C277" i="37"/>
  <c r="B278" i="37"/>
  <c r="C159" i="38"/>
  <c r="B160" i="38"/>
  <c r="C36" i="34"/>
  <c r="B37" i="34"/>
  <c r="B238" i="37"/>
  <c r="C237" i="37"/>
  <c r="C358" i="38"/>
  <c r="B359" i="38"/>
  <c r="B158" i="34"/>
  <c r="C157" i="34"/>
  <c r="B437" i="33"/>
  <c r="C436" i="33"/>
  <c r="B199" i="38"/>
  <c r="C198" i="38"/>
  <c r="B78" i="34"/>
  <c r="C77" i="34"/>
  <c r="B439" i="38"/>
  <c r="C438" i="38"/>
  <c r="B158" i="37"/>
  <c r="C157" i="37"/>
  <c r="C276" i="33"/>
  <c r="B277" i="33"/>
  <c r="C438" i="36"/>
  <c r="B439" i="36"/>
  <c r="C198" i="36"/>
  <c r="B199" i="36"/>
  <c r="C476" i="33"/>
  <c r="B477" i="33"/>
  <c r="B198" i="37"/>
  <c r="C197" i="37"/>
  <c r="A36" i="29"/>
  <c r="B36" i="29" s="1"/>
  <c r="B35" i="29"/>
  <c r="C358" i="36"/>
  <c r="B359" i="36"/>
  <c r="B279" i="38"/>
  <c r="C278" i="38"/>
  <c r="B358" i="34"/>
  <c r="C357" i="34"/>
  <c r="A285" i="29"/>
  <c r="B284" i="29"/>
  <c r="C478" i="38"/>
  <c r="B479" i="38"/>
  <c r="B399" i="38"/>
  <c r="C398" i="38"/>
  <c r="C196" i="33"/>
  <c r="B197" i="33"/>
  <c r="B279" i="36"/>
  <c r="C278" i="36"/>
  <c r="B357" i="33"/>
  <c r="C356" i="33"/>
  <c r="B398" i="34"/>
  <c r="C397" i="34"/>
  <c r="C236" i="33"/>
  <c r="B237" i="33"/>
  <c r="B358" i="37"/>
  <c r="C357" i="37"/>
  <c r="B319" i="38"/>
  <c r="C318" i="38"/>
  <c r="C477" i="37"/>
  <c r="B478" i="37"/>
  <c r="B278" i="34"/>
  <c r="C277" i="34"/>
  <c r="C199" i="40" l="1"/>
  <c r="B200" i="40"/>
  <c r="B160" i="40"/>
  <c r="C159" i="40"/>
  <c r="B360" i="40"/>
  <c r="C359" i="40"/>
  <c r="C239" i="40"/>
  <c r="B240" i="40"/>
  <c r="C78" i="40"/>
  <c r="K81" i="40"/>
  <c r="K502" i="40" s="1"/>
  <c r="H81" i="40"/>
  <c r="I502" i="40" s="1"/>
  <c r="E81" i="40"/>
  <c r="G502" i="40" s="1"/>
  <c r="N81" i="40"/>
  <c r="M502" i="40" s="1"/>
  <c r="B440" i="40"/>
  <c r="C439" i="40"/>
  <c r="B400" i="40"/>
  <c r="C399" i="40"/>
  <c r="B280" i="40"/>
  <c r="C279" i="40"/>
  <c r="C479" i="40"/>
  <c r="B480" i="40"/>
  <c r="B320" i="40"/>
  <c r="C319" i="40"/>
  <c r="C119" i="40"/>
  <c r="H122" i="40"/>
  <c r="I505" i="40" s="1"/>
  <c r="E122" i="40"/>
  <c r="G505" i="40" s="1"/>
  <c r="K122" i="40"/>
  <c r="K505" i="40" s="1"/>
  <c r="N122" i="40"/>
  <c r="M505" i="40" s="1"/>
  <c r="H81" i="37"/>
  <c r="I502" i="37" s="1"/>
  <c r="B358" i="32"/>
  <c r="C357" i="32"/>
  <c r="C197" i="32"/>
  <c r="B198" i="32"/>
  <c r="B118" i="38"/>
  <c r="C117" i="38"/>
  <c r="C277" i="32"/>
  <c r="B278" i="32"/>
  <c r="C157" i="32"/>
  <c r="B158" i="32"/>
  <c r="B118" i="32"/>
  <c r="C117" i="32"/>
  <c r="N81" i="37"/>
  <c r="M502" i="37" s="1"/>
  <c r="C477" i="32"/>
  <c r="B478" i="32"/>
  <c r="B318" i="32"/>
  <c r="C317" i="32"/>
  <c r="B438" i="32"/>
  <c r="C437" i="32"/>
  <c r="C77" i="36"/>
  <c r="B78" i="36"/>
  <c r="C78" i="36" s="1"/>
  <c r="B238" i="32"/>
  <c r="C237" i="32"/>
  <c r="B398" i="32"/>
  <c r="C397" i="32"/>
  <c r="K40" i="36"/>
  <c r="K499" i="36" s="1"/>
  <c r="C37" i="36"/>
  <c r="H40" i="36"/>
  <c r="I499" i="36" s="1"/>
  <c r="E40" i="36"/>
  <c r="G499" i="36" s="1"/>
  <c r="N40" i="36"/>
  <c r="M499" i="36" s="1"/>
  <c r="K81" i="37"/>
  <c r="K502" i="37" s="1"/>
  <c r="B239" i="35"/>
  <c r="C238" i="35"/>
  <c r="C159" i="36"/>
  <c r="B160" i="36"/>
  <c r="B199" i="35"/>
  <c r="C198" i="35"/>
  <c r="C278" i="35"/>
  <c r="B279" i="35"/>
  <c r="C37" i="35"/>
  <c r="K40" i="35"/>
  <c r="K499" i="35" s="1"/>
  <c r="N40" i="35"/>
  <c r="M499" i="35" s="1"/>
  <c r="H40" i="35"/>
  <c r="I499" i="35" s="1"/>
  <c r="E40" i="35"/>
  <c r="G499" i="35" s="1"/>
  <c r="C119" i="36"/>
  <c r="N122" i="36"/>
  <c r="M505" i="36" s="1"/>
  <c r="E122" i="36"/>
  <c r="G505" i="36" s="1"/>
  <c r="K122" i="36"/>
  <c r="K505" i="36" s="1"/>
  <c r="H122" i="36"/>
  <c r="I505" i="36" s="1"/>
  <c r="B359" i="35"/>
  <c r="C358" i="35"/>
  <c r="B399" i="35"/>
  <c r="C398" i="35"/>
  <c r="B367" i="29"/>
  <c r="A368" i="29"/>
  <c r="B368" i="29" s="1"/>
  <c r="C118" i="35"/>
  <c r="B119" i="35"/>
  <c r="C119" i="35" s="1"/>
  <c r="B439" i="35"/>
  <c r="C438" i="35"/>
  <c r="B319" i="35"/>
  <c r="C318" i="35"/>
  <c r="C478" i="35"/>
  <c r="B479" i="35"/>
  <c r="B119" i="37"/>
  <c r="C119" i="37" s="1"/>
  <c r="C118" i="37"/>
  <c r="N122" i="37"/>
  <c r="M505" i="37" s="1"/>
  <c r="B159" i="35"/>
  <c r="C158" i="35"/>
  <c r="B398" i="39"/>
  <c r="C397" i="39"/>
  <c r="B198" i="39"/>
  <c r="C197" i="39"/>
  <c r="B158" i="39"/>
  <c r="C157" i="39"/>
  <c r="B238" i="39"/>
  <c r="C237" i="39"/>
  <c r="C477" i="39"/>
  <c r="B478" i="39"/>
  <c r="B118" i="39"/>
  <c r="C117" i="39"/>
  <c r="B358" i="39"/>
  <c r="C357" i="39"/>
  <c r="C437" i="39"/>
  <c r="B438" i="39"/>
  <c r="C78" i="39"/>
  <c r="K81" i="39"/>
  <c r="K502" i="39" s="1"/>
  <c r="H81" i="39"/>
  <c r="I502" i="39" s="1"/>
  <c r="N81" i="39"/>
  <c r="M502" i="39" s="1"/>
  <c r="E81" i="39"/>
  <c r="G502" i="39" s="1"/>
  <c r="B278" i="39"/>
  <c r="C277" i="39"/>
  <c r="B318" i="39"/>
  <c r="C317" i="39"/>
  <c r="B320" i="38"/>
  <c r="C319" i="38"/>
  <c r="C359" i="36"/>
  <c r="B360" i="36"/>
  <c r="C199" i="38"/>
  <c r="B200" i="38"/>
  <c r="C158" i="34"/>
  <c r="B159" i="34"/>
  <c r="B239" i="37"/>
  <c r="C238" i="37"/>
  <c r="C37" i="34"/>
  <c r="E40" i="34"/>
  <c r="G499" i="34" s="1"/>
  <c r="K40" i="34"/>
  <c r="K499" i="34" s="1"/>
  <c r="H40" i="34"/>
  <c r="I499" i="34" s="1"/>
  <c r="N40" i="34"/>
  <c r="M499" i="34" s="1"/>
  <c r="C317" i="33"/>
  <c r="B318" i="33"/>
  <c r="B398" i="33"/>
  <c r="C397" i="33"/>
  <c r="B479" i="34"/>
  <c r="C478" i="34"/>
  <c r="B119" i="34"/>
  <c r="C118" i="34"/>
  <c r="A286" i="29"/>
  <c r="B286" i="29" s="1"/>
  <c r="B285" i="29"/>
  <c r="B280" i="38"/>
  <c r="C279" i="38"/>
  <c r="C198" i="37"/>
  <c r="B199" i="37"/>
  <c r="C199" i="36"/>
  <c r="B200" i="36"/>
  <c r="C158" i="37"/>
  <c r="B159" i="37"/>
  <c r="C78" i="34"/>
  <c r="N81" i="34"/>
  <c r="M502" i="34" s="1"/>
  <c r="H81" i="34"/>
  <c r="I502" i="34" s="1"/>
  <c r="K81" i="34"/>
  <c r="K502" i="34" s="1"/>
  <c r="E81" i="34"/>
  <c r="G502" i="34" s="1"/>
  <c r="C359" i="38"/>
  <c r="B360" i="38"/>
  <c r="B319" i="37"/>
  <c r="C318" i="37"/>
  <c r="B480" i="36"/>
  <c r="C479" i="36"/>
  <c r="C318" i="34"/>
  <c r="B319" i="34"/>
  <c r="C117" i="33"/>
  <c r="B118" i="33"/>
  <c r="C77" i="33"/>
  <c r="B78" i="33"/>
  <c r="C399" i="36"/>
  <c r="B400" i="36"/>
  <c r="C357" i="33"/>
  <c r="B358" i="33"/>
  <c r="C358" i="37"/>
  <c r="B359" i="37"/>
  <c r="B399" i="34"/>
  <c r="C398" i="34"/>
  <c r="C479" i="38"/>
  <c r="B480" i="38"/>
  <c r="C277" i="33"/>
  <c r="B278" i="33"/>
  <c r="B438" i="33"/>
  <c r="C437" i="33"/>
  <c r="B279" i="37"/>
  <c r="C278" i="37"/>
  <c r="B239" i="34"/>
  <c r="C238" i="34"/>
  <c r="C239" i="38"/>
  <c r="B240" i="38"/>
  <c r="C438" i="37"/>
  <c r="B439" i="37"/>
  <c r="C157" i="33"/>
  <c r="B158" i="33"/>
  <c r="B279" i="34"/>
  <c r="C278" i="34"/>
  <c r="B198" i="33"/>
  <c r="C197" i="33"/>
  <c r="B479" i="37"/>
  <c r="C478" i="37"/>
  <c r="C237" i="33"/>
  <c r="B238" i="33"/>
  <c r="B280" i="36"/>
  <c r="C279" i="36"/>
  <c r="B400" i="38"/>
  <c r="C399" i="38"/>
  <c r="B359" i="34"/>
  <c r="C358" i="34"/>
  <c r="B478" i="33"/>
  <c r="C477" i="33"/>
  <c r="C439" i="36"/>
  <c r="B440" i="36"/>
  <c r="C439" i="38"/>
  <c r="B440" i="38"/>
  <c r="C160" i="38"/>
  <c r="N163" i="38"/>
  <c r="M508" i="38" s="1"/>
  <c r="H163" i="38"/>
  <c r="I508" i="38" s="1"/>
  <c r="E163" i="38"/>
  <c r="G508" i="38" s="1"/>
  <c r="K163" i="38"/>
  <c r="K508" i="38" s="1"/>
  <c r="C198" i="34"/>
  <c r="B199" i="34"/>
  <c r="B439" i="34"/>
  <c r="C438" i="34"/>
  <c r="C398" i="37"/>
  <c r="B399" i="37"/>
  <c r="C319" i="36"/>
  <c r="B320" i="36"/>
  <c r="B240" i="36"/>
  <c r="C239" i="36"/>
  <c r="C480" i="40" l="1"/>
  <c r="B481" i="40"/>
  <c r="B281" i="40"/>
  <c r="C280" i="40"/>
  <c r="B441" i="40"/>
  <c r="C440" i="40"/>
  <c r="C160" i="40"/>
  <c r="H163" i="40"/>
  <c r="I508" i="40" s="1"/>
  <c r="K163" i="40"/>
  <c r="K508" i="40" s="1"/>
  <c r="N163" i="40"/>
  <c r="M508" i="40" s="1"/>
  <c r="E163" i="40"/>
  <c r="G508" i="40" s="1"/>
  <c r="B321" i="40"/>
  <c r="C320" i="40"/>
  <c r="B401" i="40"/>
  <c r="C400" i="40"/>
  <c r="B201" i="40"/>
  <c r="C200" i="40"/>
  <c r="C240" i="40"/>
  <c r="B241" i="40"/>
  <c r="B361" i="40"/>
  <c r="C360" i="40"/>
  <c r="K81" i="36"/>
  <c r="K502" i="36" s="1"/>
  <c r="E122" i="37"/>
  <c r="G505" i="37" s="1"/>
  <c r="B399" i="32"/>
  <c r="C398" i="32"/>
  <c r="E81" i="36"/>
  <c r="G502" i="36" s="1"/>
  <c r="C318" i="32"/>
  <c r="B319" i="32"/>
  <c r="C278" i="32"/>
  <c r="B279" i="32"/>
  <c r="B199" i="32"/>
  <c r="C198" i="32"/>
  <c r="H81" i="36"/>
  <c r="I502" i="36" s="1"/>
  <c r="B479" i="32"/>
  <c r="C478" i="32"/>
  <c r="C118" i="32"/>
  <c r="B119" i="32"/>
  <c r="C119" i="32" s="1"/>
  <c r="C238" i="32"/>
  <c r="B239" i="32"/>
  <c r="N81" i="36"/>
  <c r="M502" i="36" s="1"/>
  <c r="C438" i="32"/>
  <c r="B439" i="32"/>
  <c r="B159" i="32"/>
  <c r="C158" i="32"/>
  <c r="C118" i="38"/>
  <c r="B119" i="38"/>
  <c r="C358" i="32"/>
  <c r="B359" i="32"/>
  <c r="H122" i="35"/>
  <c r="I505" i="35" s="1"/>
  <c r="K122" i="37"/>
  <c r="K505" i="37" s="1"/>
  <c r="N122" i="35"/>
  <c r="M505" i="35" s="1"/>
  <c r="H122" i="37"/>
  <c r="I505" i="37" s="1"/>
  <c r="E122" i="35"/>
  <c r="G505" i="35" s="1"/>
  <c r="B480" i="35"/>
  <c r="C479" i="35"/>
  <c r="B280" i="35"/>
  <c r="C279" i="35"/>
  <c r="N163" i="36"/>
  <c r="M508" i="36" s="1"/>
  <c r="K163" i="36"/>
  <c r="K508" i="36" s="1"/>
  <c r="C160" i="36"/>
  <c r="E163" i="36"/>
  <c r="G508" i="36" s="1"/>
  <c r="H163" i="36"/>
  <c r="I508" i="36" s="1"/>
  <c r="B160" i="35"/>
  <c r="C159" i="35"/>
  <c r="B400" i="35"/>
  <c r="C399" i="35"/>
  <c r="C359" i="35"/>
  <c r="B360" i="35"/>
  <c r="B200" i="35"/>
  <c r="C199" i="35"/>
  <c r="B320" i="35"/>
  <c r="C319" i="35"/>
  <c r="C439" i="35"/>
  <c r="B440" i="35"/>
  <c r="K122" i="35"/>
  <c r="K505" i="35" s="1"/>
  <c r="B240" i="35"/>
  <c r="C239" i="35"/>
  <c r="B319" i="39"/>
  <c r="C318" i="39"/>
  <c r="C238" i="39"/>
  <c r="B239" i="39"/>
  <c r="B439" i="39"/>
  <c r="C438" i="39"/>
  <c r="B359" i="39"/>
  <c r="C358" i="39"/>
  <c r="C478" i="39"/>
  <c r="B479" i="39"/>
  <c r="B199" i="39"/>
  <c r="C198" i="39"/>
  <c r="B279" i="39"/>
  <c r="C278" i="39"/>
  <c r="B119" i="39"/>
  <c r="C118" i="39"/>
  <c r="B159" i="39"/>
  <c r="C158" i="39"/>
  <c r="B399" i="39"/>
  <c r="C398" i="39"/>
  <c r="B400" i="37"/>
  <c r="C399" i="37"/>
  <c r="C199" i="34"/>
  <c r="B200" i="34"/>
  <c r="C359" i="34"/>
  <c r="B360" i="34"/>
  <c r="B281" i="36"/>
  <c r="C280" i="36"/>
  <c r="B480" i="37"/>
  <c r="C479" i="37"/>
  <c r="B280" i="34"/>
  <c r="C279" i="34"/>
  <c r="B240" i="34"/>
  <c r="C239" i="34"/>
  <c r="B439" i="33"/>
  <c r="C438" i="33"/>
  <c r="C319" i="37"/>
  <c r="B320" i="37"/>
  <c r="B160" i="37"/>
  <c r="C159" i="37"/>
  <c r="B200" i="37"/>
  <c r="C199" i="37"/>
  <c r="B399" i="33"/>
  <c r="C398" i="33"/>
  <c r="B201" i="38"/>
  <c r="C200" i="38"/>
  <c r="B441" i="38"/>
  <c r="C440" i="38"/>
  <c r="C238" i="33"/>
  <c r="B239" i="33"/>
  <c r="C158" i="33"/>
  <c r="B159" i="33"/>
  <c r="B241" i="38"/>
  <c r="C240" i="38"/>
  <c r="C278" i="33"/>
  <c r="B279" i="33"/>
  <c r="C358" i="33"/>
  <c r="B359" i="33"/>
  <c r="C78" i="33"/>
  <c r="H81" i="33"/>
  <c r="I502" i="33" s="1"/>
  <c r="K81" i="33"/>
  <c r="K502" i="33" s="1"/>
  <c r="N81" i="33"/>
  <c r="M502" i="33" s="1"/>
  <c r="E81" i="33"/>
  <c r="G502" i="33" s="1"/>
  <c r="C118" i="33"/>
  <c r="B119" i="33"/>
  <c r="B361" i="38"/>
  <c r="C360" i="38"/>
  <c r="C479" i="34"/>
  <c r="B480" i="34"/>
  <c r="B319" i="33"/>
  <c r="C318" i="33"/>
  <c r="B240" i="37"/>
  <c r="C239" i="37"/>
  <c r="B321" i="38"/>
  <c r="C320" i="38"/>
  <c r="C240" i="36"/>
  <c r="B241" i="36"/>
  <c r="C320" i="36"/>
  <c r="B321" i="36"/>
  <c r="B479" i="33"/>
  <c r="C478" i="33"/>
  <c r="C400" i="38"/>
  <c r="B401" i="38"/>
  <c r="B199" i="33"/>
  <c r="C198" i="33"/>
  <c r="B280" i="37"/>
  <c r="C279" i="37"/>
  <c r="C399" i="34"/>
  <c r="B400" i="34"/>
  <c r="C480" i="36"/>
  <c r="B481" i="36"/>
  <c r="C200" i="36"/>
  <c r="B201" i="36"/>
  <c r="B160" i="34"/>
  <c r="C159" i="34"/>
  <c r="C360" i="36"/>
  <c r="B361" i="36"/>
  <c r="B440" i="34"/>
  <c r="C439" i="34"/>
  <c r="B441" i="36"/>
  <c r="C440" i="36"/>
  <c r="C439" i="37"/>
  <c r="B440" i="37"/>
  <c r="C480" i="38"/>
  <c r="B481" i="38"/>
  <c r="B360" i="37"/>
  <c r="C359" i="37"/>
  <c r="B401" i="36"/>
  <c r="C400" i="36"/>
  <c r="C319" i="34"/>
  <c r="B320" i="34"/>
  <c r="C280" i="38"/>
  <c r="B281" i="38"/>
  <c r="C119" i="34"/>
  <c r="E122" i="34"/>
  <c r="G505" i="34" s="1"/>
  <c r="N122" i="34"/>
  <c r="M505" i="34" s="1"/>
  <c r="K122" i="34"/>
  <c r="K505" i="34" s="1"/>
  <c r="H122" i="34"/>
  <c r="I505" i="34" s="1"/>
  <c r="B442" i="40" l="1"/>
  <c r="C441" i="40"/>
  <c r="B362" i="40"/>
  <c r="C361" i="40"/>
  <c r="C201" i="40"/>
  <c r="N204" i="40"/>
  <c r="M511" i="40" s="1"/>
  <c r="H204" i="40"/>
  <c r="I511" i="40" s="1"/>
  <c r="K204" i="40"/>
  <c r="K511" i="40" s="1"/>
  <c r="E204" i="40"/>
  <c r="G511" i="40" s="1"/>
  <c r="C321" i="40"/>
  <c r="B322" i="40"/>
  <c r="C241" i="40"/>
  <c r="B242" i="40"/>
  <c r="B282" i="40"/>
  <c r="C281" i="40"/>
  <c r="B402" i="40"/>
  <c r="C401" i="40"/>
  <c r="C481" i="40"/>
  <c r="B482" i="40"/>
  <c r="N122" i="32"/>
  <c r="M505" i="32" s="1"/>
  <c r="C119" i="38"/>
  <c r="H122" i="38"/>
  <c r="I505" i="38" s="1"/>
  <c r="K122" i="38"/>
  <c r="K505" i="38" s="1"/>
  <c r="E122" i="38"/>
  <c r="G505" i="38" s="1"/>
  <c r="N122" i="38"/>
  <c r="M505" i="38" s="1"/>
  <c r="B160" i="32"/>
  <c r="E163" i="32" s="1"/>
  <c r="G508" i="32" s="1"/>
  <c r="C159" i="32"/>
  <c r="B240" i="32"/>
  <c r="C239" i="32"/>
  <c r="K122" i="32"/>
  <c r="K505" i="32" s="1"/>
  <c r="C199" i="32"/>
  <c r="B200" i="32"/>
  <c r="B440" i="32"/>
  <c r="C439" i="32"/>
  <c r="E122" i="32"/>
  <c r="G505" i="32" s="1"/>
  <c r="C479" i="32"/>
  <c r="B480" i="32"/>
  <c r="B280" i="32"/>
  <c r="C279" i="32"/>
  <c r="B360" i="32"/>
  <c r="C359" i="32"/>
  <c r="H122" i="32"/>
  <c r="I505" i="32" s="1"/>
  <c r="C319" i="32"/>
  <c r="B320" i="32"/>
  <c r="B400" i="32"/>
  <c r="C399" i="32"/>
  <c r="B361" i="35"/>
  <c r="C360" i="35"/>
  <c r="B441" i="35"/>
  <c r="C440" i="35"/>
  <c r="C320" i="35"/>
  <c r="B321" i="35"/>
  <c r="B281" i="35"/>
  <c r="C280" i="35"/>
  <c r="C240" i="35"/>
  <c r="B241" i="35"/>
  <c r="C200" i="35"/>
  <c r="B201" i="35"/>
  <c r="C400" i="35"/>
  <c r="B401" i="35"/>
  <c r="C160" i="35"/>
  <c r="N163" i="35"/>
  <c r="M508" i="35" s="1"/>
  <c r="K163" i="35"/>
  <c r="K508" i="35" s="1"/>
  <c r="H163" i="35"/>
  <c r="I508" i="35" s="1"/>
  <c r="E163" i="35"/>
  <c r="G508" i="35" s="1"/>
  <c r="B481" i="35"/>
  <c r="C480" i="35"/>
  <c r="B160" i="39"/>
  <c r="C159" i="39"/>
  <c r="B280" i="39"/>
  <c r="C279" i="39"/>
  <c r="B440" i="39"/>
  <c r="C439" i="39"/>
  <c r="B320" i="39"/>
  <c r="C319" i="39"/>
  <c r="B240" i="39"/>
  <c r="C239" i="39"/>
  <c r="B400" i="39"/>
  <c r="C399" i="39"/>
  <c r="B200" i="39"/>
  <c r="C199" i="39"/>
  <c r="B360" i="39"/>
  <c r="C359" i="39"/>
  <c r="C119" i="39"/>
  <c r="N122" i="39"/>
  <c r="M505" i="39" s="1"/>
  <c r="K122" i="39"/>
  <c r="K505" i="39" s="1"/>
  <c r="E122" i="39"/>
  <c r="G505" i="39" s="1"/>
  <c r="H122" i="39"/>
  <c r="I505" i="39" s="1"/>
  <c r="C479" i="39"/>
  <c r="B480" i="39"/>
  <c r="B321" i="34"/>
  <c r="C320" i="34"/>
  <c r="B441" i="37"/>
  <c r="C440" i="37"/>
  <c r="C361" i="36"/>
  <c r="B362" i="36"/>
  <c r="B281" i="37"/>
  <c r="C280" i="37"/>
  <c r="C321" i="36"/>
  <c r="B322" i="36"/>
  <c r="C279" i="33"/>
  <c r="B280" i="33"/>
  <c r="B160" i="33"/>
  <c r="C159" i="33"/>
  <c r="C201" i="38"/>
  <c r="H204" i="38"/>
  <c r="I511" i="38" s="1"/>
  <c r="K204" i="38"/>
  <c r="K511" i="38" s="1"/>
  <c r="E204" i="38"/>
  <c r="G511" i="38" s="1"/>
  <c r="N204" i="38"/>
  <c r="M511" i="38" s="1"/>
  <c r="B321" i="37"/>
  <c r="C320" i="37"/>
  <c r="C439" i="33"/>
  <c r="B440" i="33"/>
  <c r="B281" i="34"/>
  <c r="C280" i="34"/>
  <c r="B282" i="36"/>
  <c r="C281" i="36"/>
  <c r="C200" i="34"/>
  <c r="B201" i="34"/>
  <c r="C360" i="37"/>
  <c r="B361" i="37"/>
  <c r="C201" i="36"/>
  <c r="K204" i="36"/>
  <c r="K511" i="36" s="1"/>
  <c r="H204" i="36"/>
  <c r="I511" i="36" s="1"/>
  <c r="E204" i="36"/>
  <c r="G511" i="36" s="1"/>
  <c r="N204" i="36"/>
  <c r="M511" i="36" s="1"/>
  <c r="C400" i="34"/>
  <c r="B401" i="34"/>
  <c r="C321" i="38"/>
  <c r="B322" i="38"/>
  <c r="B442" i="38"/>
  <c r="C441" i="38"/>
  <c r="C200" i="37"/>
  <c r="B201" i="37"/>
  <c r="B361" i="34"/>
  <c r="C360" i="34"/>
  <c r="C281" i="38"/>
  <c r="B282" i="38"/>
  <c r="B482" i="38"/>
  <c r="C481" i="38"/>
  <c r="C199" i="33"/>
  <c r="B200" i="33"/>
  <c r="B480" i="33"/>
  <c r="C479" i="33"/>
  <c r="B242" i="36"/>
  <c r="C241" i="36"/>
  <c r="C319" i="33"/>
  <c r="B320" i="33"/>
  <c r="C361" i="38"/>
  <c r="B362" i="38"/>
  <c r="C359" i="33"/>
  <c r="B360" i="33"/>
  <c r="B240" i="33"/>
  <c r="C239" i="33"/>
  <c r="B241" i="34"/>
  <c r="C240" i="34"/>
  <c r="B481" i="37"/>
  <c r="C480" i="37"/>
  <c r="C401" i="36"/>
  <c r="B402" i="36"/>
  <c r="C441" i="36"/>
  <c r="B442" i="36"/>
  <c r="B441" i="34"/>
  <c r="C440" i="34"/>
  <c r="C160" i="34"/>
  <c r="K163" i="34"/>
  <c r="K508" i="34" s="1"/>
  <c r="N163" i="34"/>
  <c r="M508" i="34" s="1"/>
  <c r="E163" i="34"/>
  <c r="G508" i="34" s="1"/>
  <c r="H163" i="34"/>
  <c r="I508" i="34" s="1"/>
  <c r="B482" i="36"/>
  <c r="C481" i="36"/>
  <c r="B402" i="38"/>
  <c r="C401" i="38"/>
  <c r="C240" i="37"/>
  <c r="B241" i="37"/>
  <c r="B481" i="34"/>
  <c r="C480" i="34"/>
  <c r="C119" i="33"/>
  <c r="N122" i="33"/>
  <c r="M505" i="33" s="1"/>
  <c r="K122" i="33"/>
  <c r="K505" i="33" s="1"/>
  <c r="E122" i="33"/>
  <c r="G505" i="33" s="1"/>
  <c r="H122" i="33"/>
  <c r="I505" i="33" s="1"/>
  <c r="B242" i="38"/>
  <c r="C241" i="38"/>
  <c r="C399" i="33"/>
  <c r="B400" i="33"/>
  <c r="C160" i="37"/>
  <c r="E163" i="37"/>
  <c r="G508" i="37" s="1"/>
  <c r="K163" i="37"/>
  <c r="K508" i="37" s="1"/>
  <c r="H163" i="37"/>
  <c r="I508" i="37" s="1"/>
  <c r="N163" i="37"/>
  <c r="M508" i="37" s="1"/>
  <c r="B401" i="37"/>
  <c r="C400" i="37"/>
  <c r="C242" i="40" l="1"/>
  <c r="K245" i="40"/>
  <c r="K514" i="40" s="1"/>
  <c r="N245" i="40"/>
  <c r="M514" i="40" s="1"/>
  <c r="E245" i="40"/>
  <c r="G514" i="40" s="1"/>
  <c r="H245" i="40"/>
  <c r="I514" i="40" s="1"/>
  <c r="C442" i="40"/>
  <c r="B443" i="40"/>
  <c r="B483" i="40"/>
  <c r="C482" i="40"/>
  <c r="B403" i="40"/>
  <c r="C402" i="40"/>
  <c r="B323" i="40"/>
  <c r="C322" i="40"/>
  <c r="B363" i="40"/>
  <c r="C362" i="40"/>
  <c r="B283" i="40"/>
  <c r="C282" i="40"/>
  <c r="C280" i="32"/>
  <c r="B281" i="32"/>
  <c r="B401" i="32"/>
  <c r="C400" i="32"/>
  <c r="C480" i="32"/>
  <c r="B481" i="32"/>
  <c r="B441" i="32"/>
  <c r="C440" i="32"/>
  <c r="B321" i="32"/>
  <c r="C320" i="32"/>
  <c r="B361" i="32"/>
  <c r="C360" i="32"/>
  <c r="B201" i="32"/>
  <c r="C201" i="32" s="1"/>
  <c r="C200" i="32"/>
  <c r="H204" i="32"/>
  <c r="I511" i="32" s="1"/>
  <c r="K204" i="32"/>
  <c r="K511" i="32" s="1"/>
  <c r="E204" i="32"/>
  <c r="G511" i="32" s="1"/>
  <c r="N204" i="32"/>
  <c r="M511" i="32" s="1"/>
  <c r="B241" i="32"/>
  <c r="C240" i="32"/>
  <c r="H163" i="32"/>
  <c r="I508" i="32" s="1"/>
  <c r="C160" i="32"/>
  <c r="K163" i="32"/>
  <c r="K508" i="32" s="1"/>
  <c r="N163" i="32"/>
  <c r="M508" i="32" s="1"/>
  <c r="B482" i="35"/>
  <c r="C481" i="35"/>
  <c r="C201" i="35"/>
  <c r="E204" i="35"/>
  <c r="G511" i="35" s="1"/>
  <c r="K204" i="35"/>
  <c r="K511" i="35" s="1"/>
  <c r="H204" i="35"/>
  <c r="I511" i="35" s="1"/>
  <c r="N204" i="35"/>
  <c r="M511" i="35" s="1"/>
  <c r="B362" i="35"/>
  <c r="C361" i="35"/>
  <c r="C281" i="35"/>
  <c r="B282" i="35"/>
  <c r="B402" i="35"/>
  <c r="C401" i="35"/>
  <c r="B242" i="35"/>
  <c r="C242" i="35" s="1"/>
  <c r="C241" i="35"/>
  <c r="B442" i="35"/>
  <c r="C441" i="35"/>
  <c r="B322" i="35"/>
  <c r="C321" i="35"/>
  <c r="B361" i="39"/>
  <c r="C360" i="39"/>
  <c r="B401" i="39"/>
  <c r="C400" i="39"/>
  <c r="B321" i="39"/>
  <c r="C320" i="39"/>
  <c r="B281" i="39"/>
  <c r="C280" i="39"/>
  <c r="C480" i="39"/>
  <c r="B481" i="39"/>
  <c r="B201" i="39"/>
  <c r="C200" i="39"/>
  <c r="B241" i="39"/>
  <c r="C240" i="39"/>
  <c r="C440" i="39"/>
  <c r="B441" i="39"/>
  <c r="C160" i="39"/>
  <c r="N163" i="39"/>
  <c r="M508" i="39" s="1"/>
  <c r="K163" i="39"/>
  <c r="K508" i="39" s="1"/>
  <c r="E163" i="39"/>
  <c r="G508" i="39" s="1"/>
  <c r="H163" i="39"/>
  <c r="I508" i="39" s="1"/>
  <c r="C242" i="38"/>
  <c r="H245" i="38"/>
  <c r="I514" i="38" s="1"/>
  <c r="E245" i="38"/>
  <c r="G514" i="38" s="1"/>
  <c r="N245" i="38"/>
  <c r="M514" i="38" s="1"/>
  <c r="K245" i="38"/>
  <c r="K514" i="38" s="1"/>
  <c r="C481" i="34"/>
  <c r="B482" i="34"/>
  <c r="B403" i="38"/>
  <c r="C402" i="38"/>
  <c r="B403" i="36"/>
  <c r="C402" i="36"/>
  <c r="B241" i="33"/>
  <c r="C240" i="33"/>
  <c r="B363" i="38"/>
  <c r="C362" i="38"/>
  <c r="C200" i="33"/>
  <c r="B201" i="33"/>
  <c r="B283" i="38"/>
  <c r="C282" i="38"/>
  <c r="B443" i="38"/>
  <c r="C442" i="38"/>
  <c r="C401" i="34"/>
  <c r="B402" i="34"/>
  <c r="B283" i="36"/>
  <c r="C282" i="36"/>
  <c r="B401" i="33"/>
  <c r="C400" i="33"/>
  <c r="B242" i="37"/>
  <c r="C241" i="37"/>
  <c r="C441" i="34"/>
  <c r="B442" i="34"/>
  <c r="C241" i="34"/>
  <c r="B242" i="34"/>
  <c r="C360" i="33"/>
  <c r="B361" i="33"/>
  <c r="C242" i="36"/>
  <c r="N245" i="36"/>
  <c r="M514" i="36" s="1"/>
  <c r="E245" i="36"/>
  <c r="G514" i="36" s="1"/>
  <c r="H245" i="36"/>
  <c r="I514" i="36" s="1"/>
  <c r="K245" i="36"/>
  <c r="K514" i="36" s="1"/>
  <c r="C201" i="37"/>
  <c r="K204" i="37"/>
  <c r="K511" i="37" s="1"/>
  <c r="H204" i="37"/>
  <c r="I511" i="37" s="1"/>
  <c r="N204" i="37"/>
  <c r="M511" i="37" s="1"/>
  <c r="E204" i="37"/>
  <c r="G511" i="37" s="1"/>
  <c r="C201" i="34"/>
  <c r="N204" i="34"/>
  <c r="M511" i="34" s="1"/>
  <c r="E204" i="34"/>
  <c r="G511" i="34" s="1"/>
  <c r="H204" i="34"/>
  <c r="I511" i="34" s="1"/>
  <c r="K204" i="34"/>
  <c r="K511" i="34" s="1"/>
  <c r="C281" i="37"/>
  <c r="B282" i="37"/>
  <c r="C441" i="37"/>
  <c r="B442" i="37"/>
  <c r="B483" i="36"/>
  <c r="C482" i="36"/>
  <c r="B443" i="36"/>
  <c r="C442" i="36"/>
  <c r="B321" i="33"/>
  <c r="C320" i="33"/>
  <c r="C322" i="38"/>
  <c r="B323" i="38"/>
  <c r="B282" i="34"/>
  <c r="C281" i="34"/>
  <c r="C160" i="33"/>
  <c r="K163" i="33"/>
  <c r="K508" i="33" s="1"/>
  <c r="N163" i="33"/>
  <c r="M508" i="33" s="1"/>
  <c r="E163" i="33"/>
  <c r="G508" i="33" s="1"/>
  <c r="H163" i="33"/>
  <c r="I508" i="33" s="1"/>
  <c r="C322" i="36"/>
  <c r="B323" i="36"/>
  <c r="C362" i="36"/>
  <c r="B363" i="36"/>
  <c r="B402" i="37"/>
  <c r="C401" i="37"/>
  <c r="C481" i="37"/>
  <c r="B482" i="37"/>
  <c r="B481" i="33"/>
  <c r="C480" i="33"/>
  <c r="C482" i="38"/>
  <c r="B483" i="38"/>
  <c r="C361" i="34"/>
  <c r="B362" i="34"/>
  <c r="C361" i="37"/>
  <c r="B362" i="37"/>
  <c r="C440" i="33"/>
  <c r="B441" i="33"/>
  <c r="C321" i="37"/>
  <c r="B322" i="37"/>
  <c r="C280" i="33"/>
  <c r="B281" i="33"/>
  <c r="B322" i="34"/>
  <c r="C321" i="34"/>
  <c r="C283" i="40" l="1"/>
  <c r="K286" i="40"/>
  <c r="K517" i="40" s="1"/>
  <c r="N286" i="40"/>
  <c r="M517" i="40" s="1"/>
  <c r="H286" i="40"/>
  <c r="I517" i="40" s="1"/>
  <c r="E286" i="40"/>
  <c r="G517" i="40" s="1"/>
  <c r="B324" i="40"/>
  <c r="C323" i="40"/>
  <c r="B484" i="40"/>
  <c r="C483" i="40"/>
  <c r="C443" i="40"/>
  <c r="B444" i="40"/>
  <c r="B364" i="40"/>
  <c r="C363" i="40"/>
  <c r="B404" i="40"/>
  <c r="C403" i="40"/>
  <c r="B242" i="32"/>
  <c r="C241" i="32"/>
  <c r="B362" i="32"/>
  <c r="C361" i="32"/>
  <c r="B442" i="32"/>
  <c r="C441" i="32"/>
  <c r="B402" i="32"/>
  <c r="C401" i="32"/>
  <c r="C481" i="32"/>
  <c r="B482" i="32"/>
  <c r="C321" i="32"/>
  <c r="B322" i="32"/>
  <c r="C281" i="32"/>
  <c r="B282" i="32"/>
  <c r="N245" i="35"/>
  <c r="M514" i="35" s="1"/>
  <c r="K245" i="35"/>
  <c r="K514" i="35" s="1"/>
  <c r="B283" i="35"/>
  <c r="E286" i="35" s="1"/>
  <c r="G517" i="35" s="1"/>
  <c r="C282" i="35"/>
  <c r="E245" i="35"/>
  <c r="G514" i="35" s="1"/>
  <c r="C482" i="35"/>
  <c r="B483" i="35"/>
  <c r="B323" i="35"/>
  <c r="C322" i="35"/>
  <c r="B443" i="35"/>
  <c r="C442" i="35"/>
  <c r="H245" i="35"/>
  <c r="I514" i="35" s="1"/>
  <c r="C402" i="35"/>
  <c r="B403" i="35"/>
  <c r="N286" i="35"/>
  <c r="M517" i="35" s="1"/>
  <c r="C362" i="35"/>
  <c r="B363" i="35"/>
  <c r="B282" i="39"/>
  <c r="C281" i="39"/>
  <c r="B402" i="39"/>
  <c r="C401" i="39"/>
  <c r="C201" i="39"/>
  <c r="K204" i="39"/>
  <c r="K511" i="39" s="1"/>
  <c r="H204" i="39"/>
  <c r="I511" i="39" s="1"/>
  <c r="N204" i="39"/>
  <c r="M511" i="39" s="1"/>
  <c r="E204" i="39"/>
  <c r="G511" i="39" s="1"/>
  <c r="B322" i="39"/>
  <c r="C321" i="39"/>
  <c r="B362" i="39"/>
  <c r="C361" i="39"/>
  <c r="C441" i="39"/>
  <c r="B442" i="39"/>
  <c r="C481" i="39"/>
  <c r="B482" i="39"/>
  <c r="B242" i="39"/>
  <c r="C241" i="39"/>
  <c r="B363" i="34"/>
  <c r="C362" i="34"/>
  <c r="C363" i="36"/>
  <c r="B364" i="36"/>
  <c r="C321" i="33"/>
  <c r="B322" i="33"/>
  <c r="C483" i="36"/>
  <c r="B484" i="36"/>
  <c r="C282" i="37"/>
  <c r="B283" i="37"/>
  <c r="B402" i="33"/>
  <c r="C401" i="33"/>
  <c r="C283" i="36"/>
  <c r="E286" i="36"/>
  <c r="G517" i="36" s="1"/>
  <c r="K286" i="36"/>
  <c r="K517" i="36" s="1"/>
  <c r="H286" i="36"/>
  <c r="I517" i="36" s="1"/>
  <c r="N286" i="36"/>
  <c r="M517" i="36" s="1"/>
  <c r="C201" i="33"/>
  <c r="H204" i="33"/>
  <c r="I511" i="33" s="1"/>
  <c r="E204" i="33"/>
  <c r="G511" i="33" s="1"/>
  <c r="K204" i="33"/>
  <c r="K511" i="33" s="1"/>
  <c r="N204" i="33"/>
  <c r="M511" i="33" s="1"/>
  <c r="C322" i="34"/>
  <c r="B323" i="34"/>
  <c r="C322" i="37"/>
  <c r="B323" i="37"/>
  <c r="B363" i="37"/>
  <c r="C362" i="37"/>
  <c r="C481" i="33"/>
  <c r="B482" i="33"/>
  <c r="B324" i="38"/>
  <c r="C323" i="38"/>
  <c r="C242" i="34"/>
  <c r="H245" i="34"/>
  <c r="I514" i="34" s="1"/>
  <c r="K245" i="34"/>
  <c r="K514" i="34" s="1"/>
  <c r="N245" i="34"/>
  <c r="M514" i="34" s="1"/>
  <c r="E245" i="34"/>
  <c r="G514" i="34" s="1"/>
  <c r="C443" i="38"/>
  <c r="B444" i="38"/>
  <c r="B242" i="33"/>
  <c r="C241" i="33"/>
  <c r="C403" i="38"/>
  <c r="B404" i="38"/>
  <c r="B282" i="33"/>
  <c r="C281" i="33"/>
  <c r="B484" i="38"/>
  <c r="C483" i="38"/>
  <c r="B483" i="37"/>
  <c r="C482" i="37"/>
  <c r="B403" i="37"/>
  <c r="C402" i="37"/>
  <c r="C323" i="36"/>
  <c r="B324" i="36"/>
  <c r="B444" i="36"/>
  <c r="C443" i="36"/>
  <c r="C442" i="37"/>
  <c r="B443" i="37"/>
  <c r="C242" i="37"/>
  <c r="H245" i="37"/>
  <c r="I514" i="37" s="1"/>
  <c r="E245" i="37"/>
  <c r="G514" i="37" s="1"/>
  <c r="N245" i="37"/>
  <c r="M514" i="37" s="1"/>
  <c r="K245" i="37"/>
  <c r="K514" i="37" s="1"/>
  <c r="C402" i="34"/>
  <c r="B403" i="34"/>
  <c r="B483" i="34"/>
  <c r="C482" i="34"/>
  <c r="C441" i="33"/>
  <c r="B442" i="33"/>
  <c r="B283" i="34"/>
  <c r="C282" i="34"/>
  <c r="C361" i="33"/>
  <c r="B362" i="33"/>
  <c r="B443" i="34"/>
  <c r="C442" i="34"/>
  <c r="C283" i="38"/>
  <c r="E286" i="38"/>
  <c r="G517" i="38" s="1"/>
  <c r="K286" i="38"/>
  <c r="K517" i="38" s="1"/>
  <c r="N286" i="38"/>
  <c r="M517" i="38" s="1"/>
  <c r="H286" i="38"/>
  <c r="I517" i="38" s="1"/>
  <c r="B364" i="38"/>
  <c r="C363" i="38"/>
  <c r="B404" i="36"/>
  <c r="C403" i="36"/>
  <c r="B447" i="40" l="1"/>
  <c r="C444" i="40"/>
  <c r="B446" i="40"/>
  <c r="C446" i="40" s="1"/>
  <c r="B445" i="40"/>
  <c r="C445" i="40" s="1"/>
  <c r="C404" i="40"/>
  <c r="B405" i="40"/>
  <c r="C324" i="40"/>
  <c r="E327" i="40"/>
  <c r="G520" i="40" s="1"/>
  <c r="K327" i="40"/>
  <c r="K520" i="40" s="1"/>
  <c r="N327" i="40"/>
  <c r="M520" i="40" s="1"/>
  <c r="H327" i="40"/>
  <c r="I520" i="40" s="1"/>
  <c r="B365" i="40"/>
  <c r="C364" i="40"/>
  <c r="B485" i="40"/>
  <c r="C484" i="40"/>
  <c r="C322" i="32"/>
  <c r="B323" i="32"/>
  <c r="B403" i="32"/>
  <c r="C402" i="32"/>
  <c r="B363" i="32"/>
  <c r="C362" i="32"/>
  <c r="H286" i="35"/>
  <c r="I517" i="35" s="1"/>
  <c r="C282" i="32"/>
  <c r="B283" i="32"/>
  <c r="N286" i="32"/>
  <c r="M517" i="32" s="1"/>
  <c r="B483" i="32"/>
  <c r="C482" i="32"/>
  <c r="C442" i="32"/>
  <c r="B443" i="32"/>
  <c r="C242" i="32"/>
  <c r="K245" i="32"/>
  <c r="K514" i="32" s="1"/>
  <c r="H245" i="32"/>
  <c r="I514" i="32" s="1"/>
  <c r="E245" i="32"/>
  <c r="G514" i="32" s="1"/>
  <c r="N245" i="32"/>
  <c r="M514" i="32" s="1"/>
  <c r="B364" i="35"/>
  <c r="C363" i="35"/>
  <c r="C483" i="35"/>
  <c r="B484" i="35"/>
  <c r="C403" i="35"/>
  <c r="B404" i="35"/>
  <c r="C443" i="35"/>
  <c r="B444" i="35"/>
  <c r="B324" i="35"/>
  <c r="C323" i="35"/>
  <c r="C283" i="35"/>
  <c r="K286" i="35"/>
  <c r="K517" i="35" s="1"/>
  <c r="C442" i="39"/>
  <c r="B443" i="39"/>
  <c r="B403" i="39"/>
  <c r="C402" i="39"/>
  <c r="C242" i="39"/>
  <c r="N245" i="39"/>
  <c r="M514" i="39" s="1"/>
  <c r="E245" i="39"/>
  <c r="G514" i="39" s="1"/>
  <c r="H245" i="39"/>
  <c r="I514" i="39" s="1"/>
  <c r="K245" i="39"/>
  <c r="K514" i="39" s="1"/>
  <c r="B363" i="39"/>
  <c r="C362" i="39"/>
  <c r="C322" i="39"/>
  <c r="B323" i="39"/>
  <c r="B483" i="39"/>
  <c r="C482" i="39"/>
  <c r="B283" i="39"/>
  <c r="C282" i="39"/>
  <c r="B365" i="38"/>
  <c r="C364" i="38"/>
  <c r="B405" i="38"/>
  <c r="C404" i="38"/>
  <c r="C444" i="38"/>
  <c r="B445" i="38"/>
  <c r="C445" i="38" s="1"/>
  <c r="B446" i="38"/>
  <c r="C446" i="38" s="1"/>
  <c r="B447" i="38"/>
  <c r="C324" i="38"/>
  <c r="H327" i="38"/>
  <c r="I520" i="38" s="1"/>
  <c r="K327" i="38"/>
  <c r="K520" i="38" s="1"/>
  <c r="N327" i="38"/>
  <c r="M520" i="38" s="1"/>
  <c r="E327" i="38"/>
  <c r="G520" i="38" s="1"/>
  <c r="B364" i="37"/>
  <c r="C363" i="37"/>
  <c r="C402" i="33"/>
  <c r="B403" i="33"/>
  <c r="C404" i="36"/>
  <c r="B405" i="36"/>
  <c r="B444" i="34"/>
  <c r="C443" i="34"/>
  <c r="C283" i="34"/>
  <c r="N286" i="34"/>
  <c r="M517" i="34" s="1"/>
  <c r="H286" i="34"/>
  <c r="I517" i="34" s="1"/>
  <c r="E286" i="34"/>
  <c r="G517" i="34" s="1"/>
  <c r="K286" i="34"/>
  <c r="K517" i="34" s="1"/>
  <c r="B447" i="36"/>
  <c r="B445" i="36"/>
  <c r="C445" i="36" s="1"/>
  <c r="B446" i="36"/>
  <c r="C446" i="36" s="1"/>
  <c r="C444" i="36"/>
  <c r="B404" i="37"/>
  <c r="C403" i="37"/>
  <c r="B485" i="38"/>
  <c r="C484" i="38"/>
  <c r="C482" i="33"/>
  <c r="B483" i="33"/>
  <c r="C323" i="37"/>
  <c r="B324" i="37"/>
  <c r="C283" i="37"/>
  <c r="K286" i="37"/>
  <c r="K517" i="37" s="1"/>
  <c r="N286" i="37"/>
  <c r="M517" i="37" s="1"/>
  <c r="E286" i="37"/>
  <c r="G517" i="37" s="1"/>
  <c r="H286" i="37"/>
  <c r="I517" i="37" s="1"/>
  <c r="B323" i="33"/>
  <c r="C322" i="33"/>
  <c r="C362" i="33"/>
  <c r="B363" i="33"/>
  <c r="C483" i="34"/>
  <c r="B484" i="34"/>
  <c r="C443" i="37"/>
  <c r="B444" i="37"/>
  <c r="C324" i="36"/>
  <c r="H327" i="36"/>
  <c r="I520" i="36" s="1"/>
  <c r="N327" i="36"/>
  <c r="M520" i="36" s="1"/>
  <c r="K327" i="36"/>
  <c r="K520" i="36" s="1"/>
  <c r="E327" i="36"/>
  <c r="G520" i="36" s="1"/>
  <c r="B364" i="34"/>
  <c r="C363" i="34"/>
  <c r="C442" i="33"/>
  <c r="B443" i="33"/>
  <c r="B404" i="34"/>
  <c r="C403" i="34"/>
  <c r="B484" i="37"/>
  <c r="C483" i="37"/>
  <c r="B283" i="33"/>
  <c r="C282" i="33"/>
  <c r="C242" i="33"/>
  <c r="N245" i="33"/>
  <c r="M514" i="33" s="1"/>
  <c r="H245" i="33"/>
  <c r="I514" i="33" s="1"/>
  <c r="E245" i="33"/>
  <c r="G514" i="33" s="1"/>
  <c r="C323" i="34"/>
  <c r="B324" i="34"/>
  <c r="B485" i="36"/>
  <c r="C484" i="36"/>
  <c r="C364" i="36"/>
  <c r="B365" i="36"/>
  <c r="H450" i="40" l="1"/>
  <c r="I529" i="40" s="1"/>
  <c r="C447" i="40"/>
  <c r="E450" i="40"/>
  <c r="G529" i="40" s="1"/>
  <c r="N450" i="40"/>
  <c r="M529" i="40" s="1"/>
  <c r="K450" i="40"/>
  <c r="K529" i="40" s="1"/>
  <c r="C365" i="40"/>
  <c r="H368" i="40"/>
  <c r="I523" i="40" s="1"/>
  <c r="E368" i="40"/>
  <c r="G523" i="40" s="1"/>
  <c r="K368" i="40"/>
  <c r="K523" i="40" s="1"/>
  <c r="N368" i="40"/>
  <c r="M523" i="40" s="1"/>
  <c r="B486" i="40"/>
  <c r="C485" i="40"/>
  <c r="C405" i="40"/>
  <c r="B406" i="40"/>
  <c r="B484" i="32"/>
  <c r="C483" i="32"/>
  <c r="C403" i="32"/>
  <c r="B404" i="32"/>
  <c r="C443" i="32"/>
  <c r="B444" i="32"/>
  <c r="C323" i="32"/>
  <c r="B324" i="32"/>
  <c r="C283" i="32"/>
  <c r="K286" i="32"/>
  <c r="K517" i="32" s="1"/>
  <c r="E286" i="32"/>
  <c r="G517" i="32" s="1"/>
  <c r="H286" i="32"/>
  <c r="I517" i="32" s="1"/>
  <c r="C363" i="32"/>
  <c r="B364" i="32"/>
  <c r="C404" i="35"/>
  <c r="B405" i="35"/>
  <c r="C364" i="35"/>
  <c r="B365" i="35"/>
  <c r="C324" i="35"/>
  <c r="N327" i="35"/>
  <c r="M520" i="35" s="1"/>
  <c r="K327" i="35"/>
  <c r="K520" i="35" s="1"/>
  <c r="E327" i="35"/>
  <c r="G520" i="35" s="1"/>
  <c r="H327" i="35"/>
  <c r="I520" i="35" s="1"/>
  <c r="B485" i="35"/>
  <c r="C484" i="35"/>
  <c r="B445" i="35"/>
  <c r="C445" i="35" s="1"/>
  <c r="C444" i="35"/>
  <c r="B446" i="35"/>
  <c r="C446" i="35" s="1"/>
  <c r="B447" i="35"/>
  <c r="B324" i="39"/>
  <c r="C323" i="39"/>
  <c r="C283" i="39"/>
  <c r="N286" i="39"/>
  <c r="M517" i="39" s="1"/>
  <c r="K286" i="39"/>
  <c r="K517" i="39" s="1"/>
  <c r="H286" i="39"/>
  <c r="I517" i="39" s="1"/>
  <c r="E286" i="39"/>
  <c r="G517" i="39" s="1"/>
  <c r="B404" i="39"/>
  <c r="C403" i="39"/>
  <c r="B484" i="39"/>
  <c r="C483" i="39"/>
  <c r="B364" i="39"/>
  <c r="C363" i="39"/>
  <c r="C443" i="39"/>
  <c r="B444" i="39"/>
  <c r="C283" i="33"/>
  <c r="H286" i="33"/>
  <c r="I517" i="33" s="1"/>
  <c r="E286" i="33"/>
  <c r="G517" i="33" s="1"/>
  <c r="K286" i="33"/>
  <c r="K517" i="33" s="1"/>
  <c r="N286" i="33"/>
  <c r="M517" i="33" s="1"/>
  <c r="C484" i="34"/>
  <c r="B485" i="34"/>
  <c r="B405" i="37"/>
  <c r="C404" i="37"/>
  <c r="C447" i="36"/>
  <c r="K450" i="36"/>
  <c r="K529" i="36" s="1"/>
  <c r="H450" i="36"/>
  <c r="I529" i="36" s="1"/>
  <c r="E450" i="36"/>
  <c r="G529" i="36" s="1"/>
  <c r="N450" i="36"/>
  <c r="M529" i="36" s="1"/>
  <c r="C444" i="34"/>
  <c r="B446" i="34"/>
  <c r="C446" i="34" s="1"/>
  <c r="B445" i="34"/>
  <c r="C445" i="34" s="1"/>
  <c r="B447" i="34"/>
  <c r="C403" i="33"/>
  <c r="B404" i="33"/>
  <c r="B365" i="37"/>
  <c r="C364" i="37"/>
  <c r="C485" i="36"/>
  <c r="B486" i="36"/>
  <c r="C365" i="36"/>
  <c r="K368" i="36"/>
  <c r="K523" i="36" s="1"/>
  <c r="E368" i="36"/>
  <c r="G523" i="36" s="1"/>
  <c r="H368" i="36"/>
  <c r="I523" i="36" s="1"/>
  <c r="N368" i="36"/>
  <c r="M523" i="36" s="1"/>
  <c r="C324" i="34"/>
  <c r="E327" i="34"/>
  <c r="G520" i="34" s="1"/>
  <c r="K327" i="34"/>
  <c r="K520" i="34" s="1"/>
  <c r="N327" i="34"/>
  <c r="M520" i="34" s="1"/>
  <c r="H327" i="34"/>
  <c r="I520" i="34" s="1"/>
  <c r="B405" i="34"/>
  <c r="C404" i="34"/>
  <c r="B446" i="37"/>
  <c r="C446" i="37" s="1"/>
  <c r="B445" i="37"/>
  <c r="C445" i="37" s="1"/>
  <c r="C444" i="37"/>
  <c r="B447" i="37"/>
  <c r="C324" i="37"/>
  <c r="E327" i="37"/>
  <c r="G520" i="37" s="1"/>
  <c r="K327" i="37"/>
  <c r="K520" i="37" s="1"/>
  <c r="H327" i="37"/>
  <c r="I520" i="37" s="1"/>
  <c r="N327" i="37"/>
  <c r="M520" i="37" s="1"/>
  <c r="B485" i="37"/>
  <c r="C484" i="37"/>
  <c r="B444" i="33"/>
  <c r="C443" i="33"/>
  <c r="B365" i="34"/>
  <c r="C364" i="34"/>
  <c r="B364" i="33"/>
  <c r="C363" i="33"/>
  <c r="B324" i="33"/>
  <c r="C323" i="33"/>
  <c r="B486" i="38"/>
  <c r="C485" i="38"/>
  <c r="C405" i="36"/>
  <c r="B406" i="36"/>
  <c r="C447" i="38"/>
  <c r="H450" i="38"/>
  <c r="I529" i="38" s="1"/>
  <c r="K450" i="38"/>
  <c r="K529" i="38" s="1"/>
  <c r="N450" i="38"/>
  <c r="M529" i="38" s="1"/>
  <c r="E450" i="38"/>
  <c r="G529" i="38" s="1"/>
  <c r="C365" i="38"/>
  <c r="E368" i="38"/>
  <c r="G523" i="38" s="1"/>
  <c r="N368" i="38"/>
  <c r="M523" i="38" s="1"/>
  <c r="H368" i="38"/>
  <c r="I523" i="38" s="1"/>
  <c r="K368" i="38"/>
  <c r="K523" i="38" s="1"/>
  <c r="B484" i="33"/>
  <c r="C483" i="33"/>
  <c r="C405" i="38"/>
  <c r="B406" i="38"/>
  <c r="C406" i="40" l="1"/>
  <c r="H409" i="40"/>
  <c r="I526" i="40" s="1"/>
  <c r="K409" i="40"/>
  <c r="K526" i="40" s="1"/>
  <c r="N409" i="40"/>
  <c r="M526" i="40" s="1"/>
  <c r="E409" i="40"/>
  <c r="G526" i="40" s="1"/>
  <c r="B487" i="40"/>
  <c r="C486" i="40"/>
  <c r="B405" i="32"/>
  <c r="C404" i="32"/>
  <c r="C324" i="32"/>
  <c r="E327" i="32"/>
  <c r="G520" i="32" s="1"/>
  <c r="K327" i="32"/>
  <c r="K520" i="32" s="1"/>
  <c r="H327" i="32"/>
  <c r="I520" i="32" s="1"/>
  <c r="N327" i="32"/>
  <c r="M520" i="32" s="1"/>
  <c r="C364" i="32"/>
  <c r="B365" i="32"/>
  <c r="B447" i="32"/>
  <c r="C447" i="32" s="1"/>
  <c r="B445" i="32"/>
  <c r="C444" i="32"/>
  <c r="B446" i="32"/>
  <c r="C446" i="32" s="1"/>
  <c r="C484" i="32"/>
  <c r="B485" i="32"/>
  <c r="B486" i="35"/>
  <c r="C485" i="35"/>
  <c r="B406" i="35"/>
  <c r="C405" i="35"/>
  <c r="C447" i="35"/>
  <c r="N450" i="35"/>
  <c r="M529" i="35" s="1"/>
  <c r="K450" i="35"/>
  <c r="K529" i="35" s="1"/>
  <c r="H450" i="35"/>
  <c r="I529" i="35" s="1"/>
  <c r="E450" i="35"/>
  <c r="G529" i="35" s="1"/>
  <c r="C365" i="35"/>
  <c r="N368" i="35"/>
  <c r="M523" i="35" s="1"/>
  <c r="K368" i="35"/>
  <c r="K523" i="35" s="1"/>
  <c r="H368" i="35"/>
  <c r="I523" i="35" s="1"/>
  <c r="E368" i="35"/>
  <c r="G523" i="35" s="1"/>
  <c r="B365" i="39"/>
  <c r="C364" i="39"/>
  <c r="C324" i="39"/>
  <c r="E327" i="39"/>
  <c r="G520" i="39" s="1"/>
  <c r="K327" i="39"/>
  <c r="K520" i="39" s="1"/>
  <c r="N327" i="39"/>
  <c r="M520" i="39" s="1"/>
  <c r="H327" i="39"/>
  <c r="I520" i="39" s="1"/>
  <c r="C444" i="39"/>
  <c r="B447" i="39"/>
  <c r="B445" i="39"/>
  <c r="C445" i="39" s="1"/>
  <c r="B446" i="39"/>
  <c r="C446" i="39" s="1"/>
  <c r="B405" i="39"/>
  <c r="C404" i="39"/>
  <c r="B485" i="39"/>
  <c r="C484" i="39"/>
  <c r="C324" i="33"/>
  <c r="H327" i="33"/>
  <c r="I520" i="33" s="1"/>
  <c r="N327" i="33"/>
  <c r="M520" i="33" s="1"/>
  <c r="E327" i="33"/>
  <c r="G520" i="33" s="1"/>
  <c r="K327" i="33"/>
  <c r="K520" i="33" s="1"/>
  <c r="C365" i="34"/>
  <c r="E368" i="34"/>
  <c r="G523" i="34" s="1"/>
  <c r="K368" i="34"/>
  <c r="K523" i="34" s="1"/>
  <c r="H368" i="34"/>
  <c r="I523" i="34" s="1"/>
  <c r="N368" i="34"/>
  <c r="M523" i="34" s="1"/>
  <c r="C485" i="37"/>
  <c r="B486" i="37"/>
  <c r="C447" i="34"/>
  <c r="K450" i="34"/>
  <c r="K529" i="34" s="1"/>
  <c r="N450" i="34"/>
  <c r="M529" i="34" s="1"/>
  <c r="E450" i="34"/>
  <c r="G529" i="34" s="1"/>
  <c r="H450" i="34"/>
  <c r="I529" i="34" s="1"/>
  <c r="C365" i="37"/>
  <c r="K368" i="37"/>
  <c r="K523" i="37" s="1"/>
  <c r="N368" i="37"/>
  <c r="M523" i="37" s="1"/>
  <c r="H368" i="37"/>
  <c r="I523" i="37" s="1"/>
  <c r="E368" i="37"/>
  <c r="G523" i="37" s="1"/>
  <c r="C406" i="38"/>
  <c r="N409" i="38"/>
  <c r="M526" i="38" s="1"/>
  <c r="E409" i="38"/>
  <c r="G526" i="38" s="1"/>
  <c r="H409" i="38"/>
  <c r="I526" i="38" s="1"/>
  <c r="K409" i="38"/>
  <c r="K526" i="38" s="1"/>
  <c r="C486" i="38"/>
  <c r="B487" i="38"/>
  <c r="C364" i="33"/>
  <c r="B365" i="33"/>
  <c r="B445" i="33"/>
  <c r="C445" i="33" s="1"/>
  <c r="B446" i="33"/>
  <c r="C446" i="33" s="1"/>
  <c r="C444" i="33"/>
  <c r="B447" i="33"/>
  <c r="C447" i="37"/>
  <c r="H450" i="37"/>
  <c r="I529" i="37" s="1"/>
  <c r="N450" i="37"/>
  <c r="M529" i="37" s="1"/>
  <c r="K450" i="37"/>
  <c r="K529" i="37" s="1"/>
  <c r="E450" i="37"/>
  <c r="G529" i="37" s="1"/>
  <c r="C486" i="36"/>
  <c r="B487" i="36"/>
  <c r="C404" i="33"/>
  <c r="B405" i="33"/>
  <c r="B406" i="37"/>
  <c r="C405" i="37"/>
  <c r="C484" i="33"/>
  <c r="B485" i="33"/>
  <c r="C406" i="36"/>
  <c r="N409" i="36"/>
  <c r="M526" i="36" s="1"/>
  <c r="K409" i="36"/>
  <c r="K526" i="36" s="1"/>
  <c r="H409" i="36"/>
  <c r="I526" i="36" s="1"/>
  <c r="E409" i="36"/>
  <c r="G526" i="36" s="1"/>
  <c r="C405" i="34"/>
  <c r="B406" i="34"/>
  <c r="B486" i="34"/>
  <c r="C485" i="34"/>
  <c r="B488" i="40" l="1"/>
  <c r="C487" i="40"/>
  <c r="C365" i="32"/>
  <c r="K368" i="32"/>
  <c r="K523" i="32" s="1"/>
  <c r="N368" i="32"/>
  <c r="M523" i="32" s="1"/>
  <c r="E368" i="32"/>
  <c r="G523" i="32" s="1"/>
  <c r="B406" i="32"/>
  <c r="C405" i="32"/>
  <c r="N409" i="32"/>
  <c r="M526" i="32" s="1"/>
  <c r="H409" i="32"/>
  <c r="I526" i="32" s="1"/>
  <c r="E409" i="32"/>
  <c r="G526" i="32" s="1"/>
  <c r="B486" i="32"/>
  <c r="C485" i="32"/>
  <c r="C445" i="32"/>
  <c r="N450" i="32"/>
  <c r="M529" i="32" s="1"/>
  <c r="E450" i="32"/>
  <c r="G529" i="32" s="1"/>
  <c r="H450" i="32"/>
  <c r="I529" i="32" s="1"/>
  <c r="H368" i="32"/>
  <c r="I523" i="32" s="1"/>
  <c r="K450" i="32"/>
  <c r="K529" i="32" s="1"/>
  <c r="C486" i="35"/>
  <c r="B487" i="35"/>
  <c r="C406" i="35"/>
  <c r="N409" i="35"/>
  <c r="M526" i="35" s="1"/>
  <c r="K409" i="35"/>
  <c r="K526" i="35" s="1"/>
  <c r="E409" i="35"/>
  <c r="G526" i="35" s="1"/>
  <c r="H409" i="35"/>
  <c r="I526" i="35" s="1"/>
  <c r="C365" i="39"/>
  <c r="E368" i="39"/>
  <c r="G523" i="39" s="1"/>
  <c r="K368" i="39"/>
  <c r="K523" i="39" s="1"/>
  <c r="H368" i="39"/>
  <c r="I523" i="39" s="1"/>
  <c r="N368" i="39"/>
  <c r="M523" i="39" s="1"/>
  <c r="B406" i="39"/>
  <c r="C405" i="39"/>
  <c r="C447" i="39"/>
  <c r="N450" i="39"/>
  <c r="M529" i="39" s="1"/>
  <c r="H450" i="39"/>
  <c r="I529" i="39" s="1"/>
  <c r="K450" i="39"/>
  <c r="K529" i="39" s="1"/>
  <c r="E450" i="39"/>
  <c r="G529" i="39" s="1"/>
  <c r="B486" i="39"/>
  <c r="C485" i="39"/>
  <c r="C486" i="34"/>
  <c r="B487" i="34"/>
  <c r="C487" i="36"/>
  <c r="B488" i="36"/>
  <c r="C406" i="34"/>
  <c r="H409" i="34"/>
  <c r="I526" i="34" s="1"/>
  <c r="N409" i="34"/>
  <c r="M526" i="34" s="1"/>
  <c r="E409" i="34"/>
  <c r="G526" i="34" s="1"/>
  <c r="K409" i="34"/>
  <c r="K526" i="34" s="1"/>
  <c r="C485" i="33"/>
  <c r="B486" i="33"/>
  <c r="C406" i="37"/>
  <c r="E409" i="37"/>
  <c r="G526" i="37" s="1"/>
  <c r="K409" i="37"/>
  <c r="K526" i="37" s="1"/>
  <c r="H409" i="37"/>
  <c r="I526" i="37" s="1"/>
  <c r="N409" i="37"/>
  <c r="M526" i="37" s="1"/>
  <c r="B488" i="38"/>
  <c r="C487" i="38"/>
  <c r="B487" i="37"/>
  <c r="C486" i="37"/>
  <c r="C405" i="33"/>
  <c r="B406" i="33"/>
  <c r="C447" i="33"/>
  <c r="E450" i="33"/>
  <c r="G529" i="33" s="1"/>
  <c r="H450" i="33"/>
  <c r="I529" i="33" s="1"/>
  <c r="N450" i="33"/>
  <c r="M529" i="33" s="1"/>
  <c r="K450" i="33"/>
  <c r="K529" i="33" s="1"/>
  <c r="C365" i="33"/>
  <c r="N368" i="33"/>
  <c r="M523" i="33" s="1"/>
  <c r="K368" i="33"/>
  <c r="K523" i="33" s="1"/>
  <c r="H368" i="33"/>
  <c r="I523" i="33" s="1"/>
  <c r="E368" i="33"/>
  <c r="G523" i="33" s="1"/>
  <c r="C488" i="40" l="1"/>
  <c r="E491" i="40"/>
  <c r="G532" i="40" s="1"/>
  <c r="G535" i="40" s="1"/>
  <c r="H491" i="40"/>
  <c r="I532" i="40" s="1"/>
  <c r="I535" i="40" s="1"/>
  <c r="N491" i="40"/>
  <c r="M532" i="40" s="1"/>
  <c r="M535" i="40" s="1"/>
  <c r="K491" i="40"/>
  <c r="K532" i="40" s="1"/>
  <c r="K535" i="40" s="1"/>
  <c r="B487" i="32"/>
  <c r="C486" i="32"/>
  <c r="C406" i="32"/>
  <c r="K409" i="32"/>
  <c r="K526" i="32" s="1"/>
  <c r="C487" i="35"/>
  <c r="B488" i="35"/>
  <c r="B487" i="39"/>
  <c r="C486" i="39"/>
  <c r="C406" i="39"/>
  <c r="H409" i="39"/>
  <c r="I526" i="39" s="1"/>
  <c r="K409" i="39"/>
  <c r="K526" i="39" s="1"/>
  <c r="E409" i="39"/>
  <c r="G526" i="39" s="1"/>
  <c r="N409" i="39"/>
  <c r="M526" i="39" s="1"/>
  <c r="C406" i="33"/>
  <c r="K409" i="33"/>
  <c r="K526" i="33" s="1"/>
  <c r="E409" i="33"/>
  <c r="G526" i="33" s="1"/>
  <c r="N409" i="33"/>
  <c r="M526" i="33" s="1"/>
  <c r="H409" i="33"/>
  <c r="I526" i="33" s="1"/>
  <c r="C487" i="34"/>
  <c r="B488" i="34"/>
  <c r="C488" i="38"/>
  <c r="N491" i="38"/>
  <c r="M532" i="38" s="1"/>
  <c r="M535" i="38" s="1"/>
  <c r="E491" i="38"/>
  <c r="G532" i="38" s="1"/>
  <c r="G535" i="38" s="1"/>
  <c r="K491" i="38"/>
  <c r="K532" i="38" s="1"/>
  <c r="K535" i="38" s="1"/>
  <c r="H491" i="38"/>
  <c r="I532" i="38" s="1"/>
  <c r="I535" i="38" s="1"/>
  <c r="C488" i="36"/>
  <c r="N491" i="36"/>
  <c r="M532" i="36" s="1"/>
  <c r="M535" i="36" s="1"/>
  <c r="E491" i="36"/>
  <c r="G532" i="36" s="1"/>
  <c r="G535" i="36" s="1"/>
  <c r="H491" i="36"/>
  <c r="I532" i="36" s="1"/>
  <c r="I535" i="36" s="1"/>
  <c r="K491" i="36"/>
  <c r="K532" i="36" s="1"/>
  <c r="K535" i="36" s="1"/>
  <c r="B488" i="37"/>
  <c r="C487" i="37"/>
  <c r="B487" i="33"/>
  <c r="C486" i="33"/>
  <c r="C487" i="32" l="1"/>
  <c r="B488" i="32"/>
  <c r="C488" i="35"/>
  <c r="E491" i="35"/>
  <c r="G532" i="35" s="1"/>
  <c r="G535" i="35" s="1"/>
  <c r="K491" i="35"/>
  <c r="K532" i="35" s="1"/>
  <c r="K535" i="35" s="1"/>
  <c r="H491" i="35"/>
  <c r="I532" i="35" s="1"/>
  <c r="I535" i="35" s="1"/>
  <c r="N491" i="35"/>
  <c r="M532" i="35" s="1"/>
  <c r="M535" i="35" s="1"/>
  <c r="B488" i="39"/>
  <c r="C487" i="39"/>
  <c r="B488" i="33"/>
  <c r="C487" i="33"/>
  <c r="C488" i="34"/>
  <c r="N491" i="34"/>
  <c r="M532" i="34" s="1"/>
  <c r="M535" i="34" s="1"/>
  <c r="H491" i="34"/>
  <c r="I532" i="34" s="1"/>
  <c r="I535" i="34" s="1"/>
  <c r="K491" i="34"/>
  <c r="K532" i="34" s="1"/>
  <c r="K535" i="34" s="1"/>
  <c r="E491" i="34"/>
  <c r="G532" i="34" s="1"/>
  <c r="G535" i="34" s="1"/>
  <c r="C488" i="37"/>
  <c r="E491" i="37"/>
  <c r="G532" i="37" s="1"/>
  <c r="G535" i="37" s="1"/>
  <c r="N491" i="37"/>
  <c r="M532" i="37" s="1"/>
  <c r="M535" i="37" s="1"/>
  <c r="K491" i="37"/>
  <c r="K532" i="37" s="1"/>
  <c r="K535" i="37" s="1"/>
  <c r="H491" i="37"/>
  <c r="I532" i="37" s="1"/>
  <c r="I535" i="37" s="1"/>
  <c r="C488" i="32" l="1"/>
  <c r="E491" i="32"/>
  <c r="G532" i="32" s="1"/>
  <c r="G535" i="32" s="1"/>
  <c r="H491" i="32"/>
  <c r="I532" i="32" s="1"/>
  <c r="I535" i="32" s="1"/>
  <c r="N491" i="32"/>
  <c r="M532" i="32" s="1"/>
  <c r="M535" i="32" s="1"/>
  <c r="K491" i="32"/>
  <c r="K532" i="32" s="1"/>
  <c r="K535" i="32" s="1"/>
  <c r="C488" i="39"/>
  <c r="N491" i="39"/>
  <c r="M532" i="39" s="1"/>
  <c r="M535" i="39" s="1"/>
  <c r="E491" i="39"/>
  <c r="G532" i="39" s="1"/>
  <c r="G535" i="39" s="1"/>
  <c r="K491" i="39"/>
  <c r="K532" i="39" s="1"/>
  <c r="K535" i="39" s="1"/>
  <c r="H491" i="39"/>
  <c r="I532" i="39" s="1"/>
  <c r="I535" i="39" s="1"/>
  <c r="C488" i="33"/>
  <c r="K491" i="33"/>
  <c r="K532" i="33" s="1"/>
  <c r="K535" i="33" s="1"/>
  <c r="E491" i="33"/>
  <c r="G532" i="33" s="1"/>
  <c r="G535" i="33" s="1"/>
  <c r="N491" i="33"/>
  <c r="M532" i="33" s="1"/>
  <c r="M535" i="33" s="1"/>
  <c r="H491" i="33"/>
  <c r="I532" i="33" s="1"/>
  <c r="I535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遠藤正人</author>
  </authors>
  <commentList>
    <comment ref="J12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条例のとおり</t>
        </r>
      </text>
    </comment>
  </commentList>
</comments>
</file>

<file path=xl/sharedStrings.xml><?xml version="1.0" encoding="utf-8"?>
<sst xmlns="http://schemas.openxmlformats.org/spreadsheetml/2006/main" count="15447" uniqueCount="438">
  <si>
    <t>浴　　　　　　室</t>
  </si>
  <si>
    <t>５０ｍプール</t>
  </si>
  <si>
    <t>アイスリンク</t>
  </si>
  <si>
    <t>備　　　　　考</t>
  </si>
  <si>
    <t>１日</t>
  </si>
  <si>
    <t>２日</t>
  </si>
  <si>
    <t>３日</t>
  </si>
  <si>
    <t>４日</t>
  </si>
  <si>
    <t>５日</t>
  </si>
  <si>
    <t>６日</t>
  </si>
  <si>
    <t>７日</t>
  </si>
  <si>
    <t>８日</t>
  </si>
  <si>
    <t>９日</t>
  </si>
  <si>
    <t>アクアパーク月間予定表</t>
  </si>
  <si>
    <t>１０日</t>
  </si>
  <si>
    <t>１１日</t>
  </si>
  <si>
    <t>１２日</t>
  </si>
  <si>
    <t>１３日</t>
  </si>
  <si>
    <t>１４日</t>
  </si>
  <si>
    <t>１５日</t>
  </si>
  <si>
    <t>１６日</t>
  </si>
  <si>
    <t>１７日</t>
  </si>
  <si>
    <t>１８日</t>
  </si>
  <si>
    <t>１９日</t>
  </si>
  <si>
    <t>２０日</t>
  </si>
  <si>
    <t>２１日</t>
  </si>
  <si>
    <t>２２日</t>
  </si>
  <si>
    <t>２３日</t>
  </si>
  <si>
    <t>２４日</t>
  </si>
  <si>
    <t>２５日</t>
  </si>
  <si>
    <t>２６日</t>
  </si>
  <si>
    <t>２７日</t>
  </si>
  <si>
    <t>２８日</t>
  </si>
  <si>
    <t>２９日</t>
  </si>
  <si>
    <t>３０日</t>
  </si>
  <si>
    <t>３１日</t>
  </si>
  <si>
    <t>レジャープール</t>
    <phoneticPr fontId="2"/>
  </si>
  <si>
    <t>開館日数</t>
  </si>
  <si>
    <t>平日</t>
  </si>
  <si>
    <t>土日祝</t>
  </si>
  <si>
    <t>繰上閉館</t>
  </si>
  <si>
    <t>繰上開館</t>
  </si>
  <si>
    <t>休館日</t>
  </si>
  <si>
    <t>備　　　　　考</t>
    <phoneticPr fontId="2"/>
  </si>
  <si>
    <t>火</t>
    <rPh sb="0" eb="1">
      <t>カ</t>
    </rPh>
    <phoneticPr fontId="2"/>
  </si>
  <si>
    <t>月</t>
    <rPh sb="0" eb="1">
      <t>ゲツ</t>
    </rPh>
    <phoneticPr fontId="2"/>
  </si>
  <si>
    <t>木</t>
  </si>
  <si>
    <t>金</t>
  </si>
  <si>
    <t>土</t>
  </si>
  <si>
    <t>日</t>
  </si>
  <si>
    <t>月</t>
  </si>
  <si>
    <t>火</t>
  </si>
  <si>
    <t>水</t>
  </si>
  <si>
    <t>平成　２４年</t>
  </si>
  <si>
    <t>平成　２４年</t>
    <phoneticPr fontId="2"/>
  </si>
  <si>
    <t>4月</t>
    <rPh sb="1" eb="2">
      <t>ガツ</t>
    </rPh>
    <phoneticPr fontId="2"/>
  </si>
  <si>
    <t>平成25年</t>
    <rPh sb="0" eb="2">
      <t>ヘイセイ</t>
    </rPh>
    <rPh sb="4" eb="5">
      <t>ネン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</si>
  <si>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</si>
  <si>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</si>
  <si>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</si>
  <si>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</si>
  <si>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</si>
  <si>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</si>
  <si>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</si>
  <si>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</si>
  <si>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</si>
  <si>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</si>
  <si>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</si>
  <si>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日</t>
    <rPh sb="0" eb="1">
      <t>ヒ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</si>
  <si>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</si>
  <si>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</si>
  <si>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phoneticPr fontId="2"/>
  </si>
  <si>
    <t>木</t>
    <rPh sb="0" eb="1">
      <t>モク</t>
    </rPh>
    <phoneticPr fontId="2"/>
  </si>
  <si>
    <t>１０：００～１８：００</t>
    <phoneticPr fontId="2"/>
  </si>
  <si>
    <t>１４：００～２０：００</t>
    <phoneticPr fontId="2"/>
  </si>
  <si>
    <t>１０：００～２０：００</t>
    <phoneticPr fontId="2"/>
  </si>
  <si>
    <t>１２：００～１８：００</t>
    <phoneticPr fontId="2"/>
  </si>
  <si>
    <t>１０：００～１８００</t>
    <phoneticPr fontId="2"/>
  </si>
  <si>
    <t>１４：００～１８：００</t>
    <phoneticPr fontId="2"/>
  </si>
  <si>
    <t>休館日</t>
    <rPh sb="0" eb="3">
      <t>キュウカンビ</t>
    </rPh>
    <phoneticPr fontId="2"/>
  </si>
  <si>
    <t>ＧＷ特別期間</t>
    <rPh sb="2" eb="4">
      <t>トクベツ</t>
    </rPh>
    <rPh sb="4" eb="6">
      <t>キカン</t>
    </rPh>
    <phoneticPr fontId="2"/>
  </si>
  <si>
    <t>えんま市　　　　　　　１８時閉館</t>
    <rPh sb="3" eb="4">
      <t>イチ</t>
    </rPh>
    <rPh sb="13" eb="14">
      <t>ジ</t>
    </rPh>
    <rPh sb="14" eb="16">
      <t>ヘイカン</t>
    </rPh>
    <phoneticPr fontId="2"/>
  </si>
  <si>
    <t>１４：００～１８：００</t>
    <phoneticPr fontId="2"/>
  </si>
  <si>
    <t>１０：００～１８：００</t>
    <phoneticPr fontId="2"/>
  </si>
  <si>
    <t>春休み営業</t>
    <rPh sb="0" eb="2">
      <t>ハルヤス</t>
    </rPh>
    <rPh sb="3" eb="5">
      <t>エイギョウ</t>
    </rPh>
    <phoneticPr fontId="2"/>
  </si>
  <si>
    <t>１０：００～１７：００</t>
    <phoneticPr fontId="2"/>
  </si>
  <si>
    <t>夏休み営業</t>
    <rPh sb="0" eb="2">
      <t>ナツヤス</t>
    </rPh>
    <rPh sb="3" eb="5">
      <t>エイギョウ</t>
    </rPh>
    <phoneticPr fontId="2"/>
  </si>
  <si>
    <t>ぎおん１７時閉館</t>
    <rPh sb="5" eb="6">
      <t>ジ</t>
    </rPh>
    <rPh sb="6" eb="8">
      <t>ヘイカン</t>
    </rPh>
    <phoneticPr fontId="2"/>
  </si>
  <si>
    <t>インターハイ</t>
    <phoneticPr fontId="2"/>
  </si>
  <si>
    <t>インターハイ全館貸切</t>
    <rPh sb="6" eb="8">
      <t>ゼンカン</t>
    </rPh>
    <rPh sb="8" eb="10">
      <t>カシキリ</t>
    </rPh>
    <phoneticPr fontId="2"/>
  </si>
  <si>
    <t>１０：００～２０：００</t>
    <phoneticPr fontId="2"/>
  </si>
  <si>
    <t>インターハイ準備予定</t>
    <rPh sb="6" eb="8">
      <t>ジュンビ</t>
    </rPh>
    <rPh sb="8" eb="10">
      <t>ヨテイ</t>
    </rPh>
    <phoneticPr fontId="2"/>
  </si>
  <si>
    <t>前日準備</t>
    <rPh sb="0" eb="2">
      <t>ゼンジツ</t>
    </rPh>
    <rPh sb="2" eb="4">
      <t>ジュンビ</t>
    </rPh>
    <phoneticPr fontId="2"/>
  </si>
  <si>
    <t>後片付け</t>
    <rPh sb="0" eb="3">
      <t>アトカタヅ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</si>
  <si>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</si>
  <si>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</si>
  <si>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１０：００～１８：００</t>
    <phoneticPr fontId="2"/>
  </si>
  <si>
    <t>５０ｍプール閉鎖</t>
    <rPh sb="6" eb="8">
      <t>ヘイサ</t>
    </rPh>
    <phoneticPr fontId="2"/>
  </si>
  <si>
    <t>５０ｍ最終日</t>
    <rPh sb="3" eb="6">
      <t>サイシュウビ</t>
    </rPh>
    <phoneticPr fontId="2"/>
  </si>
  <si>
    <t>リンクプレオープン</t>
    <phoneticPr fontId="2"/>
  </si>
  <si>
    <t>リンクｵｰﾌﾟﾝ</t>
    <phoneticPr fontId="2"/>
  </si>
  <si>
    <t>５０ｍプール閉鎖中</t>
    <rPh sb="6" eb="8">
      <t>ヘイサ</t>
    </rPh>
    <rPh sb="8" eb="9">
      <t>チュウ</t>
    </rPh>
    <phoneticPr fontId="2"/>
  </si>
  <si>
    <t>神田杯水球大会</t>
    <rPh sb="0" eb="2">
      <t>カンダ</t>
    </rPh>
    <rPh sb="2" eb="3">
      <t>ハイ</t>
    </rPh>
    <rPh sb="3" eb="5">
      <t>スイキュウ</t>
    </rPh>
    <rPh sb="5" eb="7">
      <t>タイカイ</t>
    </rPh>
    <phoneticPr fontId="2"/>
  </si>
  <si>
    <t>春休み営業</t>
    <rPh sb="0" eb="1">
      <t>ハル</t>
    </rPh>
    <rPh sb="1" eb="2">
      <t>ヤス</t>
    </rPh>
    <rPh sb="3" eb="5">
      <t>エイギョウ</t>
    </rPh>
    <phoneticPr fontId="2"/>
  </si>
  <si>
    <t>50ｍ切替作業開始　１</t>
    <rPh sb="3" eb="5">
      <t>キリカエ</t>
    </rPh>
    <rPh sb="5" eb="7">
      <t>サギョウ</t>
    </rPh>
    <rPh sb="7" eb="9">
      <t>カイシ</t>
    </rPh>
    <phoneticPr fontId="2"/>
  </si>
  <si>
    <t>冬休み営業</t>
    <rPh sb="0" eb="2">
      <t>フユヤス</t>
    </rPh>
    <rPh sb="3" eb="5">
      <t>エイギョウ</t>
    </rPh>
    <phoneticPr fontId="2"/>
  </si>
  <si>
    <t>メンテナンスクローズ</t>
    <phoneticPr fontId="2"/>
  </si>
  <si>
    <t>メンテナンスクローズ</t>
    <phoneticPr fontId="2"/>
  </si>
  <si>
    <t>リンク最終日</t>
    <rPh sb="3" eb="6">
      <t>サイシュウビ</t>
    </rPh>
    <phoneticPr fontId="2"/>
  </si>
  <si>
    <t>組立作業開始　　　１</t>
    <rPh sb="0" eb="2">
      <t>クミタテ</t>
    </rPh>
    <rPh sb="2" eb="4">
      <t>サギョウ</t>
    </rPh>
    <rPh sb="4" eb="6">
      <t>カイシ</t>
    </rPh>
    <phoneticPr fontId="2"/>
  </si>
  <si>
    <t>１４：００～１８：３０</t>
    <phoneticPr fontId="2"/>
  </si>
  <si>
    <t>１４：００～２０：００</t>
    <phoneticPr fontId="2"/>
  </si>
  <si>
    <t>ＡＱ記録会兼柏崎選手権</t>
    <rPh sb="2" eb="4">
      <t>キロク</t>
    </rPh>
    <rPh sb="4" eb="5">
      <t>カイ</t>
    </rPh>
    <rPh sb="5" eb="6">
      <t>ケン</t>
    </rPh>
    <rPh sb="6" eb="8">
      <t>カシワザキ</t>
    </rPh>
    <rPh sb="8" eb="11">
      <t>センシュケン</t>
    </rPh>
    <phoneticPr fontId="2"/>
  </si>
  <si>
    <t>柏崎水球選手権</t>
    <rPh sb="0" eb="2">
      <t>カシワザキ</t>
    </rPh>
    <rPh sb="2" eb="4">
      <t>スイキュウ</t>
    </rPh>
    <rPh sb="4" eb="7">
      <t>センシュケン</t>
    </rPh>
    <phoneticPr fontId="2"/>
  </si>
  <si>
    <t>高校春季上越地区水泳大会</t>
    <rPh sb="0" eb="2">
      <t>コウコウ</t>
    </rPh>
    <rPh sb="2" eb="4">
      <t>シュンキ</t>
    </rPh>
    <rPh sb="4" eb="6">
      <t>ジョウエツ</t>
    </rPh>
    <rPh sb="6" eb="8">
      <t>チク</t>
    </rPh>
    <rPh sb="8" eb="10">
      <t>スイエイ</t>
    </rPh>
    <rPh sb="10" eb="12">
      <t>タイカイ</t>
    </rPh>
    <phoneticPr fontId="2"/>
  </si>
  <si>
    <t>５０ｍ前日準備</t>
    <rPh sb="3" eb="5">
      <t>ゼンジツ</t>
    </rPh>
    <rPh sb="5" eb="7">
      <t>ジュンビ</t>
    </rPh>
    <phoneticPr fontId="2"/>
  </si>
  <si>
    <t>クラブ対抗戦</t>
    <rPh sb="3" eb="5">
      <t>タイコウ</t>
    </rPh>
    <rPh sb="5" eb="6">
      <t>セン</t>
    </rPh>
    <phoneticPr fontId="2"/>
  </si>
  <si>
    <t>柏刈中学校水泳大会</t>
    <rPh sb="0" eb="1">
      <t>カシワ</t>
    </rPh>
    <rPh sb="1" eb="2">
      <t>カリ</t>
    </rPh>
    <rPh sb="2" eb="5">
      <t>チュウガッコウ</t>
    </rPh>
    <rPh sb="5" eb="7">
      <t>スイエイ</t>
    </rPh>
    <rPh sb="7" eb="9">
      <t>タイカイ</t>
    </rPh>
    <phoneticPr fontId="2"/>
  </si>
  <si>
    <t>県高校水球大会</t>
    <rPh sb="0" eb="1">
      <t>ケン</t>
    </rPh>
    <rPh sb="1" eb="3">
      <t>コウコウ</t>
    </rPh>
    <rPh sb="3" eb="5">
      <t>スイキュウ</t>
    </rPh>
    <rPh sb="5" eb="7">
      <t>タイカイ</t>
    </rPh>
    <phoneticPr fontId="2"/>
  </si>
  <si>
    <t>信越ＡＧ対抗戦</t>
    <rPh sb="0" eb="2">
      <t>シンエツ</t>
    </rPh>
    <rPh sb="4" eb="6">
      <t>タイコウ</t>
    </rPh>
    <rPh sb="6" eb="7">
      <t>セン</t>
    </rPh>
    <phoneticPr fontId="2"/>
  </si>
  <si>
    <t>北信越ｼﾞｭﾆｱ夏季水球大会</t>
    <rPh sb="0" eb="3">
      <t>ホクシンエツ</t>
    </rPh>
    <rPh sb="8" eb="10">
      <t>カキ</t>
    </rPh>
    <rPh sb="10" eb="12">
      <t>スイキュウ</t>
    </rPh>
    <rPh sb="12" eb="14">
      <t>タイカイ</t>
    </rPh>
    <phoneticPr fontId="2"/>
  </si>
  <si>
    <t>北信越高校水球大会</t>
    <rPh sb="0" eb="3">
      <t>ホクシンエツ</t>
    </rPh>
    <rPh sb="3" eb="5">
      <t>コウコウ</t>
    </rPh>
    <rPh sb="5" eb="7">
      <t>スイキュウ</t>
    </rPh>
    <rPh sb="7" eb="9">
      <t>タイカイ</t>
    </rPh>
    <phoneticPr fontId="2"/>
  </si>
  <si>
    <t>柏崎オープンカーリング大会</t>
    <rPh sb="0" eb="2">
      <t>カシワザキ</t>
    </rPh>
    <rPh sb="11" eb="13">
      <t>タイカイ</t>
    </rPh>
    <phoneticPr fontId="2"/>
  </si>
  <si>
    <t>リンク一般開放なし</t>
    <rPh sb="3" eb="5">
      <t>イッパン</t>
    </rPh>
    <rPh sb="5" eb="7">
      <t>カイホウ</t>
    </rPh>
    <phoneticPr fontId="2"/>
  </si>
  <si>
    <t>マクドナルドカップ柏崎アイスホッケー大会</t>
    <rPh sb="9" eb="11">
      <t>カシワザキ</t>
    </rPh>
    <rPh sb="18" eb="20">
      <t>タイカイ</t>
    </rPh>
    <phoneticPr fontId="2"/>
  </si>
  <si>
    <t>近県フィギュアスケート・フリースケーティング大会</t>
    <rPh sb="0" eb="2">
      <t>キンケン</t>
    </rPh>
    <rPh sb="22" eb="24">
      <t>タイカイ</t>
    </rPh>
    <phoneticPr fontId="2"/>
  </si>
  <si>
    <t>冬の感謝祭</t>
    <rPh sb="0" eb="1">
      <t>フユ</t>
    </rPh>
    <rPh sb="2" eb="5">
      <t>カンシャサイ</t>
    </rPh>
    <phoneticPr fontId="2"/>
  </si>
  <si>
    <t>市長杯アイスホッケー大会</t>
    <rPh sb="0" eb="2">
      <t>シチョウ</t>
    </rPh>
    <rPh sb="2" eb="3">
      <t>ハイ</t>
    </rPh>
    <rPh sb="10" eb="12">
      <t>タイカイ</t>
    </rPh>
    <phoneticPr fontId="2"/>
  </si>
  <si>
    <t>アイスリンク閉鎖</t>
    <rPh sb="6" eb="8">
      <t>ヘイサ</t>
    </rPh>
    <phoneticPr fontId="2"/>
  </si>
  <si>
    <t>水球東日本リーグ</t>
    <rPh sb="0" eb="2">
      <t>スイキュウ</t>
    </rPh>
    <rPh sb="2" eb="3">
      <t>ヒガシ</t>
    </rPh>
    <rPh sb="3" eb="5">
      <t>ニホン</t>
    </rPh>
    <phoneticPr fontId="2"/>
  </si>
  <si>
    <t>１０：００～１５：００</t>
    <phoneticPr fontId="2"/>
  </si>
  <si>
    <t>１５：００～１８：００</t>
    <phoneticPr fontId="2"/>
  </si>
  <si>
    <t>１０：００～２０：００</t>
    <phoneticPr fontId="2"/>
  </si>
  <si>
    <t>柏刈小学校親善水泳大会　１６：００～２０：００</t>
    <rPh sb="0" eb="1">
      <t>カシワ</t>
    </rPh>
    <rPh sb="1" eb="2">
      <t>カリ</t>
    </rPh>
    <rPh sb="2" eb="5">
      <t>ショウガッコウ</t>
    </rPh>
    <rPh sb="5" eb="7">
      <t>シンゼン</t>
    </rPh>
    <rPh sb="7" eb="9">
      <t>スイエイ</t>
    </rPh>
    <rPh sb="9" eb="11">
      <t>タイカイ</t>
    </rPh>
    <phoneticPr fontId="2"/>
  </si>
  <si>
    <t>１０：００～１８：００</t>
    <phoneticPr fontId="2"/>
  </si>
  <si>
    <t>平成　２５年</t>
    <phoneticPr fontId="2"/>
  </si>
  <si>
    <t>平成２６年</t>
    <rPh sb="0" eb="2">
      <t>ヘイセイ</t>
    </rPh>
    <rPh sb="4" eb="5">
      <t>ネン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</si>
  <si>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</si>
  <si>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</si>
  <si>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AQ水泳記録会</t>
    <rPh sb="2" eb="4">
      <t>スイエイ</t>
    </rPh>
    <rPh sb="4" eb="6">
      <t>キロク</t>
    </rPh>
    <rPh sb="6" eb="7">
      <t>カイ</t>
    </rPh>
    <phoneticPr fontId="2"/>
  </si>
  <si>
    <t>１０：００～１８：００</t>
    <phoneticPr fontId="2"/>
  </si>
  <si>
    <t>１４：００～１８：００</t>
    <phoneticPr fontId="2"/>
  </si>
  <si>
    <t>えんま市</t>
    <rPh sb="3" eb="4">
      <t>イチ</t>
    </rPh>
    <phoneticPr fontId="2"/>
  </si>
  <si>
    <t>１０：００～２０：００</t>
    <phoneticPr fontId="2"/>
  </si>
  <si>
    <t>水球日本選手権</t>
    <rPh sb="0" eb="2">
      <t>スイキュウ</t>
    </rPh>
    <rPh sb="2" eb="4">
      <t>ニホン</t>
    </rPh>
    <rPh sb="4" eb="7">
      <t>センシュケン</t>
    </rPh>
    <phoneticPr fontId="2"/>
  </si>
  <si>
    <t>１４：００～１８：３０</t>
    <phoneticPr fontId="2"/>
  </si>
  <si>
    <t>１４：００～１８００</t>
    <phoneticPr fontId="2"/>
  </si>
  <si>
    <t>５０ｍプール最終日</t>
    <rPh sb="6" eb="9">
      <t>サイシュウビ</t>
    </rPh>
    <phoneticPr fontId="2"/>
  </si>
  <si>
    <t>ぎおん花火</t>
    <rPh sb="3" eb="5">
      <t>ハナビ</t>
    </rPh>
    <phoneticPr fontId="2"/>
  </si>
  <si>
    <t>繰下開館</t>
    <rPh sb="1" eb="2">
      <t>シタ</t>
    </rPh>
    <phoneticPr fontId="2"/>
  </si>
  <si>
    <t>１４：００～１８００</t>
    <phoneticPr fontId="2"/>
  </si>
  <si>
    <t>リンクオープン</t>
    <phoneticPr fontId="2"/>
  </si>
  <si>
    <t>１４：００～１８：3０</t>
    <phoneticPr fontId="2"/>
  </si>
  <si>
    <t>１４：００～１８：３０</t>
    <phoneticPr fontId="2"/>
  </si>
  <si>
    <t>１０：００～１７：００</t>
    <phoneticPr fontId="2"/>
  </si>
  <si>
    <t>ぎおん祭り</t>
    <rPh sb="3" eb="4">
      <t>マツ</t>
    </rPh>
    <phoneticPr fontId="2"/>
  </si>
  <si>
    <t>１０：００～１８：００</t>
    <phoneticPr fontId="2"/>
  </si>
  <si>
    <t>１２：００～１８：００</t>
    <phoneticPr fontId="2"/>
  </si>
  <si>
    <t>１４：００～１８：００</t>
    <phoneticPr fontId="2"/>
  </si>
  <si>
    <t>１２：００～１８：００</t>
    <phoneticPr fontId="2"/>
  </si>
  <si>
    <t>１０：００～１８：００</t>
    <phoneticPr fontId="2"/>
  </si>
  <si>
    <t>５０ｍプール開放</t>
    <rPh sb="6" eb="8">
      <t>カイホウ</t>
    </rPh>
    <phoneticPr fontId="2"/>
  </si>
  <si>
    <t>１４：００～２０：００</t>
    <phoneticPr fontId="2"/>
  </si>
  <si>
    <t>１０：００～１８００</t>
    <phoneticPr fontId="2"/>
  </si>
  <si>
    <t>１４：００～１８：３０</t>
    <phoneticPr fontId="2"/>
  </si>
  <si>
    <t>１０：００～１８：００</t>
    <phoneticPr fontId="2"/>
  </si>
  <si>
    <t>１２：００～１８：００</t>
    <phoneticPr fontId="2"/>
  </si>
  <si>
    <t>１４：００～２０：００</t>
    <phoneticPr fontId="2"/>
  </si>
  <si>
    <t>１０：００～１８：００</t>
    <phoneticPr fontId="2"/>
  </si>
  <si>
    <t>１２：００～１８：００</t>
    <phoneticPr fontId="2"/>
  </si>
  <si>
    <t>平成　２６年</t>
    <phoneticPr fontId="2"/>
  </si>
  <si>
    <t>平成27年</t>
    <rPh sb="0" eb="2">
      <t>ヘイセイ</t>
    </rPh>
    <rPh sb="4" eb="5">
      <t>ネン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</si>
  <si>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</si>
  <si>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</si>
  <si>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</si>
  <si>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</si>
  <si>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振替休日</t>
    <rPh sb="0" eb="2">
      <t>フリカエ</t>
    </rPh>
    <rPh sb="2" eb="4">
      <t>キュウジツ</t>
    </rPh>
    <phoneticPr fontId="2"/>
  </si>
  <si>
    <t>海の日</t>
    <rPh sb="0" eb="1">
      <t>ウミ</t>
    </rPh>
    <rPh sb="2" eb="3">
      <t>ヒ</t>
    </rPh>
    <phoneticPr fontId="2"/>
  </si>
  <si>
    <t>体育の日</t>
    <rPh sb="0" eb="2">
      <t>タイイク</t>
    </rPh>
    <rPh sb="3" eb="4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</si>
  <si>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</si>
  <si>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</si>
  <si>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</si>
  <si>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元日</t>
    <rPh sb="0" eb="2">
      <t>ガンジツ</t>
    </rPh>
    <phoneticPr fontId="2"/>
  </si>
  <si>
    <t>成人の日</t>
    <rPh sb="0" eb="2">
      <t>セイジン</t>
    </rPh>
    <rPh sb="3" eb="4">
      <t>ヒ</t>
    </rPh>
    <phoneticPr fontId="2"/>
  </si>
  <si>
    <t>建国記念日</t>
    <rPh sb="0" eb="2">
      <t>ケンコク</t>
    </rPh>
    <rPh sb="2" eb="5">
      <t>キネンビ</t>
    </rPh>
    <phoneticPr fontId="2"/>
  </si>
  <si>
    <t>信越AG大会</t>
    <rPh sb="0" eb="2">
      <t>シンエツ</t>
    </rPh>
    <rPh sb="4" eb="6">
      <t>タイカイ</t>
    </rPh>
    <phoneticPr fontId="2"/>
  </si>
  <si>
    <t>U-17全国ｼﾞｭﾆｱ水球</t>
    <rPh sb="4" eb="6">
      <t>ゼンコク</t>
    </rPh>
    <rPh sb="11" eb="13">
      <t>スイキュウ</t>
    </rPh>
    <phoneticPr fontId="2"/>
  </si>
  <si>
    <t>潮風マラソン</t>
    <rPh sb="0" eb="2">
      <t>シオカゼ</t>
    </rPh>
    <phoneticPr fontId="2"/>
  </si>
  <si>
    <t>夏季休業　　ぎおん</t>
    <rPh sb="0" eb="2">
      <t>カキ</t>
    </rPh>
    <rPh sb="2" eb="4">
      <t>キュウギョウ</t>
    </rPh>
    <phoneticPr fontId="2"/>
  </si>
  <si>
    <t>お盆</t>
    <rPh sb="1" eb="2">
      <t>ボン</t>
    </rPh>
    <phoneticPr fontId="2"/>
  </si>
  <si>
    <t>夏季休業</t>
    <rPh sb="0" eb="2">
      <t>カキ</t>
    </rPh>
    <rPh sb="2" eb="4">
      <t>キュウギョウ</t>
    </rPh>
    <phoneticPr fontId="2"/>
  </si>
  <si>
    <t>（本来休館日）</t>
    <rPh sb="1" eb="3">
      <t>ホンライ</t>
    </rPh>
    <rPh sb="3" eb="6">
      <t>キュウカンビ</t>
    </rPh>
    <phoneticPr fontId="2"/>
  </si>
  <si>
    <r>
      <rPr>
        <sz val="11"/>
        <color indexed="10"/>
        <rFont val="ＭＳ Ｐゴシック"/>
        <family val="3"/>
        <charset val="128"/>
      </rPr>
      <t>１４</t>
    </r>
    <r>
      <rPr>
        <sz val="11"/>
        <rFont val="ＭＳ Ｐゴシック"/>
        <family val="3"/>
        <charset val="128"/>
      </rPr>
      <t>：００～１８：００</t>
    </r>
    <phoneticPr fontId="2"/>
  </si>
  <si>
    <r>
      <t>１０：００～</t>
    </r>
    <r>
      <rPr>
        <sz val="11"/>
        <color indexed="10"/>
        <rFont val="ＭＳ Ｐゴシック"/>
        <family val="3"/>
        <charset val="128"/>
      </rPr>
      <t>２０</t>
    </r>
    <r>
      <rPr>
        <sz val="11"/>
        <rFont val="ＭＳ Ｐゴシック"/>
        <family val="3"/>
        <charset val="128"/>
      </rPr>
      <t>：００</t>
    </r>
    <phoneticPr fontId="2"/>
  </si>
  <si>
    <t>１０：００～２０：００</t>
    <phoneticPr fontId="2"/>
  </si>
  <si>
    <t>平成　２８年</t>
    <phoneticPr fontId="2"/>
  </si>
  <si>
    <t>日</t>
    <phoneticPr fontId="2"/>
  </si>
  <si>
    <t>金</t>
    <phoneticPr fontId="2"/>
  </si>
  <si>
    <t>１０：００～２０：００</t>
    <phoneticPr fontId="2"/>
  </si>
  <si>
    <t>１０：００～１８：００</t>
    <phoneticPr fontId="2"/>
  </si>
  <si>
    <t>ＡＱ記録会</t>
    <rPh sb="2" eb="4">
      <t>キロク</t>
    </rPh>
    <rPh sb="4" eb="5">
      <t>カイ</t>
    </rPh>
    <phoneticPr fontId="2"/>
  </si>
  <si>
    <t>１４：００～１８：００</t>
    <phoneticPr fontId="2"/>
  </si>
  <si>
    <t>１０：００～２０：００</t>
    <phoneticPr fontId="2"/>
  </si>
  <si>
    <t>１０：００～１８：００</t>
    <phoneticPr fontId="2"/>
  </si>
  <si>
    <t>１０：００～２０：００</t>
    <phoneticPr fontId="2"/>
  </si>
  <si>
    <t>１４：００～１８：００</t>
    <phoneticPr fontId="2"/>
  </si>
  <si>
    <t>１０：００～１８：００</t>
    <phoneticPr fontId="2"/>
  </si>
  <si>
    <t>ＧＷ期間</t>
    <rPh sb="2" eb="4">
      <t>キカン</t>
    </rPh>
    <phoneticPr fontId="2"/>
  </si>
  <si>
    <t>SCクラブ対抗</t>
    <rPh sb="5" eb="7">
      <t>タイコウ</t>
    </rPh>
    <phoneticPr fontId="2"/>
  </si>
  <si>
    <t>１４：００～１８：００</t>
    <phoneticPr fontId="2"/>
  </si>
  <si>
    <t>１４：００～１８：００</t>
    <phoneticPr fontId="2"/>
  </si>
  <si>
    <t>１０：００～１８：００</t>
    <phoneticPr fontId="2"/>
  </si>
  <si>
    <t>１０：００～１８：００</t>
    <phoneticPr fontId="2"/>
  </si>
  <si>
    <t>SC信越AG</t>
    <rPh sb="2" eb="4">
      <t>シンエツ</t>
    </rPh>
    <phoneticPr fontId="2"/>
  </si>
  <si>
    <t>１０：００～２０：００</t>
    <phoneticPr fontId="2"/>
  </si>
  <si>
    <t>１４：００～２０：００</t>
    <phoneticPr fontId="2"/>
  </si>
  <si>
    <t>１４：００～１８：００</t>
    <phoneticPr fontId="2"/>
  </si>
  <si>
    <t>組立作業開始　　　　１</t>
    <rPh sb="0" eb="2">
      <t>クミタテ</t>
    </rPh>
    <rPh sb="2" eb="4">
      <t>サギョウ</t>
    </rPh>
    <rPh sb="4" eb="6">
      <t>カイシ</t>
    </rPh>
    <phoneticPr fontId="2"/>
  </si>
  <si>
    <t>１２：００～１８：００</t>
    <phoneticPr fontId="2"/>
  </si>
  <si>
    <t>年末休館</t>
    <rPh sb="0" eb="2">
      <t>ネンマツ</t>
    </rPh>
    <rPh sb="2" eb="4">
      <t>キュウカン</t>
    </rPh>
    <phoneticPr fontId="2"/>
  </si>
  <si>
    <t>平成　２９年</t>
    <rPh sb="0" eb="2">
      <t>ヘイセイ</t>
    </rPh>
    <rPh sb="5" eb="6">
      <t>ネン</t>
    </rPh>
    <phoneticPr fontId="2"/>
  </si>
  <si>
    <t>１０：００～２０：００</t>
    <phoneticPr fontId="2"/>
  </si>
  <si>
    <t>１０：００～１８：００</t>
    <phoneticPr fontId="2"/>
  </si>
  <si>
    <t>１０：００～１８：００</t>
    <phoneticPr fontId="2"/>
  </si>
  <si>
    <t>ｱｲｽﾘﾝｸ最終日</t>
    <rPh sb="6" eb="9">
      <t>サイシュウビ</t>
    </rPh>
    <phoneticPr fontId="2"/>
  </si>
  <si>
    <t>U-17全日本ﾕｰｽ</t>
    <rPh sb="4" eb="7">
      <t>ゼンニホン</t>
    </rPh>
    <phoneticPr fontId="2"/>
  </si>
  <si>
    <t>１２：００～１８：００</t>
    <phoneticPr fontId="2"/>
  </si>
  <si>
    <t>１０：００～１８：００</t>
    <phoneticPr fontId="2"/>
  </si>
  <si>
    <t>春分の日</t>
    <rPh sb="0" eb="2">
      <t>シュンブン</t>
    </rPh>
    <rPh sb="3" eb="4">
      <t>ヒ</t>
    </rPh>
    <phoneticPr fontId="2"/>
  </si>
  <si>
    <t>１０：００～１８：００</t>
    <phoneticPr fontId="2"/>
  </si>
  <si>
    <t>リンク解体　　　１</t>
    <rPh sb="3" eb="5">
      <t>カイタイ</t>
    </rPh>
    <phoneticPr fontId="2"/>
  </si>
  <si>
    <t>休館日　　　　２</t>
    <rPh sb="0" eb="3">
      <t>キュウカンビ</t>
    </rPh>
    <phoneticPr fontId="2"/>
  </si>
  <si>
    <t>公式練習</t>
    <rPh sb="0" eb="2">
      <t>コウシキ</t>
    </rPh>
    <rPh sb="2" eb="4">
      <t>レンシュウ</t>
    </rPh>
    <phoneticPr fontId="2"/>
  </si>
  <si>
    <t>１０：００～20：００</t>
    <phoneticPr fontId="2"/>
  </si>
  <si>
    <t>１４：００～１８：００</t>
    <phoneticPr fontId="2"/>
  </si>
  <si>
    <t>年始休館</t>
    <rPh sb="0" eb="2">
      <t>ネンシ</t>
    </rPh>
    <rPh sb="2" eb="4">
      <t>キュウカン</t>
    </rPh>
    <phoneticPr fontId="2"/>
  </si>
  <si>
    <t>１０：００～１８：００</t>
    <phoneticPr fontId="2"/>
  </si>
  <si>
    <t>浴室・ﾄﾚｰﾆﾝｸﾞ室</t>
    <rPh sb="0" eb="2">
      <t>ヨクシツ</t>
    </rPh>
    <rPh sb="10" eb="11">
      <t>シツ</t>
    </rPh>
    <phoneticPr fontId="2"/>
  </si>
  <si>
    <t>１０：００～１８：００</t>
    <phoneticPr fontId="2"/>
  </si>
  <si>
    <t>山の日</t>
    <rPh sb="0" eb="1">
      <t>ヤマ</t>
    </rPh>
    <rPh sb="2" eb="3">
      <t>ヒ</t>
    </rPh>
    <phoneticPr fontId="2"/>
  </si>
  <si>
    <t>１４：００～２０：００</t>
    <phoneticPr fontId="2"/>
  </si>
  <si>
    <t>１４：００～２０：００</t>
    <phoneticPr fontId="2"/>
  </si>
  <si>
    <t>１０：００～１８：００</t>
    <phoneticPr fontId="2"/>
  </si>
  <si>
    <t>１０：００～１８：００</t>
    <phoneticPr fontId="2"/>
  </si>
  <si>
    <t>１２：００～１８：００</t>
    <phoneticPr fontId="2"/>
  </si>
  <si>
    <t>通常開館</t>
    <rPh sb="0" eb="2">
      <t>ツウジョウ</t>
    </rPh>
    <rPh sb="2" eb="4">
      <t>カイカン</t>
    </rPh>
    <phoneticPr fontId="2"/>
  </si>
  <si>
    <t>開館</t>
    <rPh sb="0" eb="2">
      <t>カイカン</t>
    </rPh>
    <phoneticPr fontId="2"/>
  </si>
  <si>
    <t>年間開館日数</t>
    <rPh sb="0" eb="2">
      <t>ネンカン</t>
    </rPh>
    <phoneticPr fontId="2"/>
  </si>
  <si>
    <t>年間休館日</t>
    <rPh sb="0" eb="2">
      <t>ネンカン</t>
    </rPh>
    <phoneticPr fontId="2"/>
  </si>
  <si>
    <t>１４：００～１８：３０</t>
    <phoneticPr fontId="2"/>
  </si>
  <si>
    <t>１０：００～１８：００</t>
    <phoneticPr fontId="2"/>
  </si>
  <si>
    <t>１４：００～１８：３０</t>
    <phoneticPr fontId="2"/>
  </si>
  <si>
    <t>50mｵｰﾌﾟﾝ</t>
    <phoneticPr fontId="2"/>
  </si>
  <si>
    <t>平成　２９年</t>
    <phoneticPr fontId="2"/>
  </si>
  <si>
    <t>平成３０年</t>
    <rPh sb="0" eb="2">
      <t>ヘイセイ</t>
    </rPh>
    <rPh sb="4" eb="5">
      <t>ネン</t>
    </rPh>
    <phoneticPr fontId="2"/>
  </si>
  <si>
    <t>１０：００～２０：００</t>
    <phoneticPr fontId="2"/>
  </si>
  <si>
    <t>１０：００～１８：００</t>
    <phoneticPr fontId="2"/>
  </si>
  <si>
    <t>１０：００～２０：００</t>
    <phoneticPr fontId="2"/>
  </si>
  <si>
    <t>月</t>
    <phoneticPr fontId="2"/>
  </si>
  <si>
    <t>火</t>
    <phoneticPr fontId="2"/>
  </si>
  <si>
    <t>木</t>
    <phoneticPr fontId="2"/>
  </si>
  <si>
    <t>月</t>
    <phoneticPr fontId="2"/>
  </si>
  <si>
    <t>１４：００～１８：００</t>
    <phoneticPr fontId="2"/>
  </si>
  <si>
    <t>１４：００～２０：００</t>
    <phoneticPr fontId="2"/>
  </si>
  <si>
    <t>１０：００～１８：００</t>
    <phoneticPr fontId="2"/>
  </si>
  <si>
    <t>１０：００～２０：００</t>
    <phoneticPr fontId="2"/>
  </si>
  <si>
    <t>組立作業　　　　　　　１</t>
    <rPh sb="0" eb="2">
      <t>クミタテ</t>
    </rPh>
    <rPh sb="2" eb="4">
      <t>サギョウ</t>
    </rPh>
    <phoneticPr fontId="2"/>
  </si>
  <si>
    <t>１２：００～１８：００</t>
    <phoneticPr fontId="2"/>
  </si>
  <si>
    <t>１２：００～１８：００</t>
    <phoneticPr fontId="2"/>
  </si>
  <si>
    <t>１２：００～１８：００</t>
    <phoneticPr fontId="2"/>
  </si>
  <si>
    <t>メンテナンスクローズ</t>
    <phoneticPr fontId="2"/>
  </si>
  <si>
    <t>１０：００～２０：００</t>
    <phoneticPr fontId="2"/>
  </si>
  <si>
    <t>50mプールオープン</t>
    <phoneticPr fontId="2"/>
  </si>
  <si>
    <t>アクアパーク月間予定表(案）</t>
    <rPh sb="12" eb="13">
      <t>アン</t>
    </rPh>
    <phoneticPr fontId="2"/>
  </si>
  <si>
    <t>１０：００～２０：００</t>
    <phoneticPr fontId="2"/>
  </si>
  <si>
    <t>１０：００～１８：００</t>
    <phoneticPr fontId="2"/>
  </si>
  <si>
    <t>１０：００～２０：００</t>
    <phoneticPr fontId="2"/>
  </si>
  <si>
    <t>１０：００～１８：００</t>
    <phoneticPr fontId="2"/>
  </si>
  <si>
    <t>１４：００～１８：００</t>
    <phoneticPr fontId="2"/>
  </si>
  <si>
    <t>１０：００～１８：００</t>
    <phoneticPr fontId="2"/>
  </si>
  <si>
    <t>１４：００～１８：３０</t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</si>
  <si>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</si>
  <si>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１０：００～１８：００</t>
    <phoneticPr fontId="2"/>
  </si>
  <si>
    <t>１０：００～１８：００</t>
    <phoneticPr fontId="2"/>
  </si>
  <si>
    <t>１４：００～１８：００</t>
    <phoneticPr fontId="2"/>
  </si>
  <si>
    <t>柏崎市小学校親善水泳大会</t>
    <rPh sb="0" eb="3">
      <t>カシワザキシ</t>
    </rPh>
    <rPh sb="3" eb="6">
      <t>ショウガッコウ</t>
    </rPh>
    <rPh sb="6" eb="8">
      <t>シンゼン</t>
    </rPh>
    <rPh sb="8" eb="10">
      <t>スイエイ</t>
    </rPh>
    <rPh sb="10" eb="12">
      <t>タイカイ</t>
    </rPh>
    <phoneticPr fontId="2"/>
  </si>
  <si>
    <t>日本選手権予選（水球）</t>
    <rPh sb="0" eb="2">
      <t>ニホン</t>
    </rPh>
    <rPh sb="2" eb="5">
      <t>センシュケン</t>
    </rPh>
    <rPh sb="5" eb="7">
      <t>ヨセン</t>
    </rPh>
    <rPh sb="8" eb="10">
      <t>スイキュウ</t>
    </rPh>
    <phoneticPr fontId="2"/>
  </si>
  <si>
    <t>えちゴンカップ（水球）</t>
    <rPh sb="8" eb="10">
      <t>スイキュウ</t>
    </rPh>
    <phoneticPr fontId="2"/>
  </si>
  <si>
    <t>１０：００～１８：００</t>
    <phoneticPr fontId="2"/>
  </si>
  <si>
    <t>連盟杯ｱｲｽﾎｯｹｰ大会</t>
    <rPh sb="0" eb="2">
      <t>レンメイ</t>
    </rPh>
    <rPh sb="2" eb="3">
      <t>ハイ</t>
    </rPh>
    <rPh sb="10" eb="12">
      <t>タイカイ</t>
    </rPh>
    <phoneticPr fontId="2"/>
  </si>
  <si>
    <t>市長杯ｱｲｽﾎｯｹｰ大会</t>
    <rPh sb="0" eb="2">
      <t>シチョウ</t>
    </rPh>
    <rPh sb="2" eb="3">
      <t>ハイ</t>
    </rPh>
    <rPh sb="10" eb="12">
      <t>タイカイ</t>
    </rPh>
    <phoneticPr fontId="2"/>
  </si>
  <si>
    <t>JWL・JO予選</t>
    <rPh sb="6" eb="8">
      <t>ヨセン</t>
    </rPh>
    <phoneticPr fontId="2"/>
  </si>
  <si>
    <t>クラブAG大会</t>
    <rPh sb="5" eb="7">
      <t>タイカイ</t>
    </rPh>
    <phoneticPr fontId="2"/>
  </si>
  <si>
    <t>１4：００～２０：００</t>
    <phoneticPr fontId="2"/>
  </si>
  <si>
    <t>ＡＱ感謝デー</t>
    <rPh sb="2" eb="4">
      <t>カンシャ</t>
    </rPh>
    <phoneticPr fontId="2"/>
  </si>
  <si>
    <r>
      <t xml:space="preserve">１０：００～１８：００
</t>
    </r>
    <r>
      <rPr>
        <sz val="9"/>
        <rFont val="ＭＳ Ｐゴシック"/>
        <family val="3"/>
        <charset val="128"/>
      </rPr>
      <t>４泳法＋飛び込み講習会</t>
    </r>
    <rPh sb="13" eb="15">
      <t>エイホウ</t>
    </rPh>
    <rPh sb="16" eb="17">
      <t>ト</t>
    </rPh>
    <rPh sb="18" eb="19">
      <t>コ</t>
    </rPh>
    <rPh sb="20" eb="23">
      <t>コウシュウカイ</t>
    </rPh>
    <phoneticPr fontId="2"/>
  </si>
  <si>
    <r>
      <t xml:space="preserve">１４：００～２０：００
</t>
    </r>
    <r>
      <rPr>
        <sz val="9"/>
        <rFont val="ＭＳ Ｐゴシック"/>
        <family val="3"/>
        <charset val="128"/>
      </rPr>
      <t>４泳法＋飛び込み講習会</t>
    </r>
    <rPh sb="13" eb="15">
      <t>エイホウ</t>
    </rPh>
    <rPh sb="16" eb="17">
      <t>ト</t>
    </rPh>
    <rPh sb="18" eb="19">
      <t>コ</t>
    </rPh>
    <rPh sb="20" eb="23">
      <t>コウシュウカイ</t>
    </rPh>
    <phoneticPr fontId="2"/>
  </si>
  <si>
    <r>
      <t xml:space="preserve">１０：００～１８：００
</t>
    </r>
    <r>
      <rPr>
        <sz val="10"/>
        <rFont val="ＭＳ Ｐゴシック"/>
        <family val="3"/>
        <charset val="128"/>
      </rPr>
      <t>アイススポーツ体験会</t>
    </r>
    <rPh sb="19" eb="21">
      <t>タイケン</t>
    </rPh>
    <rPh sb="21" eb="22">
      <t>カイ</t>
    </rPh>
    <phoneticPr fontId="2"/>
  </si>
  <si>
    <r>
      <t xml:space="preserve">敬老の日
</t>
    </r>
    <r>
      <rPr>
        <sz val="9"/>
        <rFont val="ＭＳ Ｐゴシック"/>
        <family val="3"/>
        <charset val="128"/>
      </rPr>
      <t>浴室シルバー無料</t>
    </r>
    <rPh sb="0" eb="2">
      <t>ケイロウ</t>
    </rPh>
    <rPh sb="3" eb="4">
      <t>ヒ</t>
    </rPh>
    <rPh sb="5" eb="7">
      <t>ヨクシツ</t>
    </rPh>
    <rPh sb="11" eb="13">
      <t>ムリョウ</t>
    </rPh>
    <phoneticPr fontId="2"/>
  </si>
  <si>
    <t>アイスリンク感謝デー</t>
    <rPh sb="6" eb="8">
      <t>カンシャ</t>
    </rPh>
    <phoneticPr fontId="2"/>
  </si>
  <si>
    <t>アクアパーク年別開館日数</t>
    <rPh sb="6" eb="8">
      <t>ネンベツ</t>
    </rPh>
    <rPh sb="8" eb="10">
      <t>カイカン</t>
    </rPh>
    <rPh sb="10" eb="12">
      <t>ニッスウ</t>
    </rPh>
    <phoneticPr fontId="2"/>
  </si>
  <si>
    <t>H29</t>
    <phoneticPr fontId="2"/>
  </si>
  <si>
    <t>H28</t>
    <phoneticPr fontId="2"/>
  </si>
  <si>
    <t>H27</t>
    <phoneticPr fontId="2"/>
  </si>
  <si>
    <t>H26</t>
    <phoneticPr fontId="2"/>
  </si>
  <si>
    <t>H25</t>
    <phoneticPr fontId="2"/>
  </si>
  <si>
    <t>備　考</t>
    <phoneticPr fontId="2"/>
  </si>
  <si>
    <t>閉館</t>
    <rPh sb="0" eb="2">
      <t>ヘイカン</t>
    </rPh>
    <phoneticPr fontId="2"/>
  </si>
  <si>
    <t>時間</t>
    <rPh sb="0" eb="2">
      <t>ジカン</t>
    </rPh>
    <phoneticPr fontId="2"/>
  </si>
  <si>
    <t>開館時間</t>
    <rPh sb="2" eb="4">
      <t>ジカン</t>
    </rPh>
    <phoneticPr fontId="2"/>
  </si>
  <si>
    <t>昭和の日振替</t>
    <rPh sb="0" eb="2">
      <t>ショウワ</t>
    </rPh>
    <rPh sb="3" eb="4">
      <t>ヒ</t>
    </rPh>
    <rPh sb="4" eb="6">
      <t>フリカエ</t>
    </rPh>
    <phoneticPr fontId="2"/>
  </si>
  <si>
    <t>アクア記録会</t>
    <rPh sb="3" eb="5">
      <t>キロク</t>
    </rPh>
    <rPh sb="5" eb="6">
      <t>カイ</t>
    </rPh>
    <phoneticPr fontId="2"/>
  </si>
  <si>
    <t>祝日リスト</t>
    <rPh sb="0" eb="2">
      <t>シュクジツ</t>
    </rPh>
    <phoneticPr fontId="2"/>
  </si>
  <si>
    <t>50ｍプール</t>
    <phoneticPr fontId="2"/>
  </si>
  <si>
    <t>感謝デー</t>
    <rPh sb="0" eb="2">
      <t>カンシャ</t>
    </rPh>
    <phoneticPr fontId="2"/>
  </si>
  <si>
    <t>ぎおんまつり</t>
    <phoneticPr fontId="2"/>
  </si>
  <si>
    <t>通常営業</t>
    <rPh sb="0" eb="2">
      <t>ツウジョウ</t>
    </rPh>
    <rPh sb="2" eb="4">
      <t>エイギョウ</t>
    </rPh>
    <phoneticPr fontId="2"/>
  </si>
  <si>
    <t>リンク組立</t>
    <rPh sb="3" eb="5">
      <t>クミタテ</t>
    </rPh>
    <phoneticPr fontId="2"/>
  </si>
  <si>
    <t>天皇誕生日振替</t>
    <rPh sb="0" eb="2">
      <t>テンノウ</t>
    </rPh>
    <rPh sb="2" eb="5">
      <t>タンジョウビ</t>
    </rPh>
    <rPh sb="5" eb="7">
      <t>フリカエ</t>
    </rPh>
    <phoneticPr fontId="2"/>
  </si>
  <si>
    <t>　</t>
    <phoneticPr fontId="2"/>
  </si>
  <si>
    <t>アイスリンク解体</t>
    <rPh sb="6" eb="8">
      <t>カイタイ</t>
    </rPh>
    <phoneticPr fontId="2"/>
  </si>
  <si>
    <t>公式練習日</t>
    <rPh sb="0" eb="2">
      <t>コウシキ</t>
    </rPh>
    <rPh sb="2" eb="4">
      <t>レンシュウ</t>
    </rPh>
    <rPh sb="4" eb="5">
      <t>ヒ</t>
    </rPh>
    <phoneticPr fontId="2"/>
  </si>
  <si>
    <t>全日本ジュニア（U17)</t>
    <rPh sb="0" eb="3">
      <t>ゼンニホン</t>
    </rPh>
    <phoneticPr fontId="2"/>
  </si>
  <si>
    <t>50ｍプール</t>
    <phoneticPr fontId="2"/>
  </si>
  <si>
    <t>アイスリンク</t>
    <phoneticPr fontId="2"/>
  </si>
  <si>
    <t>ﾚｼﾞｬｰﾌﾟｰﾙ</t>
    <phoneticPr fontId="2"/>
  </si>
  <si>
    <t>浴室・トレ室</t>
    <rPh sb="0" eb="2">
      <t>ヨクシツ</t>
    </rPh>
    <rPh sb="5" eb="6">
      <t>シツ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</si>
  <si>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</si>
  <si>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</si>
  <si>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</si>
  <si>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</si>
  <si>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</si>
  <si>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</si>
  <si>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</si>
  <si>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</si>
  <si>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</si>
  <si>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</si>
  <si>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</si>
  <si>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年間計</t>
    <rPh sb="0" eb="1">
      <t>ネン</t>
    </rPh>
    <rPh sb="1" eb="2">
      <t>カン</t>
    </rPh>
    <rPh sb="2" eb="3">
      <t>ケイ</t>
    </rPh>
    <phoneticPr fontId="2"/>
  </si>
  <si>
    <t>アクアパーク年間開館予定</t>
    <rPh sb="6" eb="8">
      <t>ネンカン</t>
    </rPh>
    <rPh sb="8" eb="10">
      <t>カイカン</t>
    </rPh>
    <rPh sb="10" eb="12">
      <t>ヨテイ</t>
    </rPh>
    <phoneticPr fontId="2"/>
  </si>
  <si>
    <t>ｸﾗﾌﾞ対抗</t>
    <rPh sb="4" eb="6">
      <t>タイコウ</t>
    </rPh>
    <phoneticPr fontId="2"/>
  </si>
  <si>
    <t>50ｍ・高校総体</t>
    <rPh sb="4" eb="6">
      <t>コウコウ</t>
    </rPh>
    <rPh sb="6" eb="8">
      <t>ソウタイ</t>
    </rPh>
    <phoneticPr fontId="2"/>
  </si>
  <si>
    <t>50ｍ・AG対抗</t>
    <rPh sb="6" eb="8">
      <t>タイコウ</t>
    </rPh>
    <phoneticPr fontId="2"/>
  </si>
  <si>
    <t>50ｍ・北信越水球</t>
    <rPh sb="4" eb="7">
      <t>ホクシンエツ</t>
    </rPh>
    <rPh sb="7" eb="9">
      <t>スイキュウ</t>
    </rPh>
    <phoneticPr fontId="2"/>
  </si>
  <si>
    <t>北信越国体</t>
    <rPh sb="0" eb="3">
      <t>ホクシンエツ</t>
    </rPh>
    <rPh sb="3" eb="5">
      <t>コクタイ</t>
    </rPh>
    <phoneticPr fontId="2"/>
  </si>
  <si>
    <t>親善水泳</t>
    <rPh sb="0" eb="2">
      <t>シンゼン</t>
    </rPh>
    <rPh sb="2" eb="4">
      <t>スイエイ</t>
    </rPh>
    <phoneticPr fontId="2"/>
  </si>
  <si>
    <t>お盆18時閉館</t>
    <rPh sb="1" eb="2">
      <t>ボン</t>
    </rPh>
    <rPh sb="4" eb="5">
      <t>ジ</t>
    </rPh>
    <rPh sb="5" eb="7">
      <t>ヘイカン</t>
    </rPh>
    <phoneticPr fontId="2"/>
  </si>
  <si>
    <t>水球の日</t>
    <rPh sb="0" eb="2">
      <t>スイキュウ</t>
    </rPh>
    <rPh sb="3" eb="4">
      <t>ヒ</t>
    </rPh>
    <phoneticPr fontId="2"/>
  </si>
  <si>
    <t>えちゴンカップ</t>
    <phoneticPr fontId="2"/>
  </si>
  <si>
    <t>連盟杯ｱｲｽﾎｯｹｰ</t>
    <rPh sb="0" eb="2">
      <t>レンメイ</t>
    </rPh>
    <rPh sb="2" eb="3">
      <t>ハイ</t>
    </rPh>
    <phoneticPr fontId="2"/>
  </si>
  <si>
    <t>市長杯ｱｲｽﾎｯｹｰ</t>
    <rPh sb="0" eb="2">
      <t>シチョウ</t>
    </rPh>
    <rPh sb="2" eb="3">
      <t>ハイ</t>
    </rPh>
    <phoneticPr fontId="2"/>
  </si>
  <si>
    <t>成人の日・冬休み営業</t>
    <rPh sb="5" eb="7">
      <t>フユヤス</t>
    </rPh>
    <rPh sb="8" eb="10">
      <t>エイギョウ</t>
    </rPh>
    <phoneticPr fontId="2"/>
  </si>
  <si>
    <t>振替休日</t>
    <phoneticPr fontId="2"/>
  </si>
  <si>
    <t>割合</t>
    <rPh sb="0" eb="2">
      <t>ワリアイ</t>
    </rPh>
    <phoneticPr fontId="2"/>
  </si>
  <si>
    <t>退位の日</t>
    <rPh sb="0" eb="2">
      <t>タイイ</t>
    </rPh>
    <rPh sb="3" eb="4">
      <t>ヒ</t>
    </rPh>
    <phoneticPr fontId="2"/>
  </si>
  <si>
    <t>即位の日</t>
    <rPh sb="0" eb="2">
      <t>ソクイ</t>
    </rPh>
    <rPh sb="3" eb="4">
      <t>ヒ</t>
    </rPh>
    <phoneticPr fontId="2"/>
  </si>
  <si>
    <t>国民の休日</t>
    <rPh sb="0" eb="2">
      <t>コクミン</t>
    </rPh>
    <rPh sb="3" eb="5">
      <t>キュウジツ</t>
    </rPh>
    <phoneticPr fontId="2"/>
  </si>
  <si>
    <t>即位礼正殿の儀</t>
    <rPh sb="0" eb="2">
      <t>ソクイ</t>
    </rPh>
    <rPh sb="2" eb="3">
      <t>レイ</t>
    </rPh>
    <rPh sb="3" eb="5">
      <t>セイデン</t>
    </rPh>
    <rPh sb="6" eb="7">
      <t>ギ</t>
    </rPh>
    <phoneticPr fontId="2"/>
  </si>
  <si>
    <t>H29</t>
    <phoneticPr fontId="2"/>
  </si>
  <si>
    <t>ｾﾙﾋﾞｱ合宿
ﾌﾚｷ大会対応</t>
    <rPh sb="5" eb="7">
      <t>ガッシュク</t>
    </rPh>
    <rPh sb="11" eb="13">
      <t>タイカイ</t>
    </rPh>
    <rPh sb="13" eb="15">
      <t>タイオウ</t>
    </rPh>
    <phoneticPr fontId="2"/>
  </si>
  <si>
    <t>50・信越小学水泳</t>
    <rPh sb="3" eb="5">
      <t>シンエツ</t>
    </rPh>
    <rPh sb="5" eb="7">
      <t>ショウガク</t>
    </rPh>
    <rPh sb="7" eb="9">
      <t>スイエイ</t>
    </rPh>
    <phoneticPr fontId="2"/>
  </si>
  <si>
    <t>小学親善水泳</t>
    <rPh sb="0" eb="2">
      <t>ショウガク</t>
    </rPh>
    <rPh sb="2" eb="4">
      <t>シンゼン</t>
    </rPh>
    <rPh sb="4" eb="6">
      <t>スイエイ</t>
    </rPh>
    <phoneticPr fontId="2"/>
  </si>
  <si>
    <t>北信越高校水球</t>
    <rPh sb="0" eb="3">
      <t>ホクシンエツ</t>
    </rPh>
    <rPh sb="3" eb="5">
      <t>コウコウ</t>
    </rPh>
    <rPh sb="5" eb="7">
      <t>スイキュウ</t>
    </rPh>
    <phoneticPr fontId="2"/>
  </si>
  <si>
    <t>クラブ対抗</t>
    <rPh sb="3" eb="5">
      <t>タイコウ</t>
    </rPh>
    <phoneticPr fontId="2"/>
  </si>
  <si>
    <t>信越小学水泳</t>
    <rPh sb="0" eb="2">
      <t>シンエツ</t>
    </rPh>
    <rPh sb="2" eb="4">
      <t>ショウガク</t>
    </rPh>
    <rPh sb="4" eb="6">
      <t>スイエイ</t>
    </rPh>
    <phoneticPr fontId="2"/>
  </si>
  <si>
    <t>セルビア合宿</t>
    <rPh sb="4" eb="6">
      <t>ガッシュク</t>
    </rPh>
    <phoneticPr fontId="2"/>
  </si>
  <si>
    <t>休館・大会</t>
    <rPh sb="3" eb="5">
      <t>タイカイ</t>
    </rPh>
    <phoneticPr fontId="2"/>
  </si>
  <si>
    <t>えちゴンカップ</t>
    <phoneticPr fontId="2"/>
  </si>
  <si>
    <t>改修工事</t>
    <rPh sb="0" eb="2">
      <t>カイシュウ</t>
    </rPh>
    <rPh sb="2" eb="4">
      <t>コウジ</t>
    </rPh>
    <phoneticPr fontId="2"/>
  </si>
  <si>
    <t>ぎおんまつり
夏休み営業</t>
    <rPh sb="7" eb="9">
      <t>ナツヤス</t>
    </rPh>
    <rPh sb="10" eb="12">
      <t>エイギョウ</t>
    </rPh>
    <phoneticPr fontId="2"/>
  </si>
  <si>
    <t>北信越高校春季水球競技大会</t>
    <rPh sb="0" eb="3">
      <t>ホクシンエツ</t>
    </rPh>
    <rPh sb="3" eb="5">
      <t>コウコウ</t>
    </rPh>
    <rPh sb="5" eb="7">
      <t>シュンキ</t>
    </rPh>
    <rPh sb="7" eb="9">
      <t>スイキュウ</t>
    </rPh>
    <rPh sb="9" eb="11">
      <t>キョウギ</t>
    </rPh>
    <rPh sb="11" eb="13">
      <t>タイカイ</t>
    </rPh>
    <phoneticPr fontId="2"/>
  </si>
  <si>
    <t>信越小学生選手権</t>
    <rPh sb="0" eb="2">
      <t>シンエツ</t>
    </rPh>
    <rPh sb="2" eb="5">
      <t>ショウガクセイ</t>
    </rPh>
    <rPh sb="5" eb="8">
      <t>センシュケン</t>
    </rPh>
    <phoneticPr fontId="2"/>
  </si>
  <si>
    <t>小学生水球交流会</t>
    <rPh sb="0" eb="3">
      <t>ショウガクセイ</t>
    </rPh>
    <rPh sb="3" eb="5">
      <t>スイキュウ</t>
    </rPh>
    <rPh sb="5" eb="8">
      <t>コウリュウカイ</t>
    </rPh>
    <phoneticPr fontId="2"/>
  </si>
  <si>
    <t>県高校総体水球大会 
えんま市</t>
    <rPh sb="0" eb="1">
      <t>ケン</t>
    </rPh>
    <rPh sb="1" eb="3">
      <t>コウコウ</t>
    </rPh>
    <rPh sb="3" eb="5">
      <t>ソウタイ</t>
    </rPh>
    <rPh sb="5" eb="7">
      <t>スイキュウ</t>
    </rPh>
    <rPh sb="7" eb="9">
      <t>タイカイ</t>
    </rPh>
    <rPh sb="14" eb="15">
      <t>イチ</t>
    </rPh>
    <phoneticPr fontId="2"/>
  </si>
  <si>
    <t xml:space="preserve">県高校総体水球大会 </t>
    <rPh sb="0" eb="1">
      <t>ケン</t>
    </rPh>
    <rPh sb="1" eb="3">
      <t>コウコウ</t>
    </rPh>
    <rPh sb="3" eb="5">
      <t>ソウタイ</t>
    </rPh>
    <rPh sb="5" eb="7">
      <t>スイキュウ</t>
    </rPh>
    <rPh sb="7" eb="9">
      <t>タイカイ</t>
    </rPh>
    <phoneticPr fontId="2"/>
  </si>
  <si>
    <t>ｽﾎﾟｰﾂの日</t>
    <rPh sb="6" eb="7">
      <t>ヒ</t>
    </rPh>
    <phoneticPr fontId="2"/>
  </si>
  <si>
    <t>全館休館</t>
    <rPh sb="0" eb="4">
      <t>ゼンカンキュウカン</t>
    </rPh>
    <phoneticPr fontId="2"/>
  </si>
  <si>
    <t>ﾌﾚﾝﾄﾞﾘｰﾏｯﾁ</t>
    <phoneticPr fontId="2"/>
  </si>
  <si>
    <t>北信越ｼﾞｭﾆｱ水球</t>
    <rPh sb="0" eb="3">
      <t>ホクシンエツ</t>
    </rPh>
    <rPh sb="8" eb="10">
      <t>スイキュウ</t>
    </rPh>
    <phoneticPr fontId="2"/>
  </si>
  <si>
    <t>日本選手権北信越予選</t>
    <rPh sb="0" eb="5">
      <t>ニホンセンシュケン</t>
    </rPh>
    <rPh sb="5" eb="8">
      <t>ホクシンエツ</t>
    </rPh>
    <rPh sb="8" eb="10">
      <t>ヨセン</t>
    </rPh>
    <phoneticPr fontId="2"/>
  </si>
  <si>
    <t xml:space="preserve">ぎおんまつり　　 夏休み営業 </t>
    <rPh sb="9" eb="11">
      <t>ナツヤス</t>
    </rPh>
    <rPh sb="12" eb="14">
      <t>エイギョウ</t>
    </rPh>
    <phoneticPr fontId="2"/>
  </si>
  <si>
    <t>通常営業</t>
  </si>
  <si>
    <t>H30</t>
  </si>
  <si>
    <t>R1</t>
    <phoneticPr fontId="2"/>
  </si>
  <si>
    <t>R2</t>
    <phoneticPr fontId="2"/>
  </si>
  <si>
    <t>R3</t>
  </si>
  <si>
    <t>R4</t>
  </si>
  <si>
    <t>R5</t>
  </si>
  <si>
    <t>振替休日</t>
    <rPh sb="0" eb="2">
      <t>フリカエ</t>
    </rPh>
    <rPh sb="2" eb="4">
      <t>キュウジツ</t>
    </rPh>
    <phoneticPr fontId="2"/>
  </si>
  <si>
    <t>ﾌﾟｰﾙ床改修</t>
    <rPh sb="4" eb="5">
      <t>ユカ</t>
    </rPh>
    <rPh sb="5" eb="7">
      <t>カイシュウ</t>
    </rPh>
    <phoneticPr fontId="2"/>
  </si>
  <si>
    <t>ﾘﾝｸｵｰﾌﾟﾝ</t>
    <phoneticPr fontId="2"/>
  </si>
  <si>
    <t>第78回BC級大会</t>
    <rPh sb="0" eb="1">
      <t>ダイ</t>
    </rPh>
    <rPh sb="3" eb="4">
      <t>カイ</t>
    </rPh>
    <rPh sb="6" eb="7">
      <t>キュウ</t>
    </rPh>
    <rPh sb="7" eb="9">
      <t>タイカイ</t>
    </rPh>
    <phoneticPr fontId="2"/>
  </si>
  <si>
    <t>中部リーグ</t>
    <rPh sb="0" eb="2">
      <t>チュウブ</t>
    </rPh>
    <phoneticPr fontId="2"/>
  </si>
  <si>
    <t>北信越国民体育大会水球競技大会　</t>
    <phoneticPr fontId="2"/>
  </si>
  <si>
    <t>ｾﾙﾋﾞｱ･ﾓﾝﾃﾈｸﾞﾛ合宿</t>
    <rPh sb="13" eb="15">
      <t>ガッシュク</t>
    </rPh>
    <phoneticPr fontId="2"/>
  </si>
  <si>
    <t>文化の日　ﾘﾝｸｵｰﾌﾟﾝ</t>
    <rPh sb="0" eb="2">
      <t>ブンカ</t>
    </rPh>
    <rPh sb="3" eb="4">
      <t>ヒ</t>
    </rPh>
    <phoneticPr fontId="2"/>
  </si>
  <si>
    <t>振替休日</t>
    <rPh sb="0" eb="4">
      <t>フリカエキュウジツ</t>
    </rPh>
    <phoneticPr fontId="2"/>
  </si>
  <si>
    <t>夏休み営業</t>
    <rPh sb="0" eb="2">
      <t>ナツヤス</t>
    </rPh>
    <rPh sb="3" eb="5">
      <t>エイギョウ</t>
    </rPh>
    <phoneticPr fontId="2"/>
  </si>
  <si>
    <t>7/24-8/25</t>
    <phoneticPr fontId="2"/>
  </si>
  <si>
    <t>冬休み営業</t>
    <rPh sb="0" eb="2">
      <t>フユヤス</t>
    </rPh>
    <rPh sb="3" eb="5">
      <t>エイギョウ</t>
    </rPh>
    <phoneticPr fontId="2"/>
  </si>
  <si>
    <t>12/25-1/7</t>
    <phoneticPr fontId="2"/>
  </si>
  <si>
    <t>春休み営業</t>
    <rPh sb="0" eb="2">
      <t>ハルヤス</t>
    </rPh>
    <rPh sb="3" eb="5">
      <t>エイギョウ</t>
    </rPh>
    <phoneticPr fontId="2"/>
  </si>
  <si>
    <t>3/26-4/6</t>
    <phoneticPr fontId="2"/>
  </si>
  <si>
    <t>スポーツの日</t>
    <rPh sb="5" eb="6">
      <t>ヒ</t>
    </rPh>
    <phoneticPr fontId="2"/>
  </si>
  <si>
    <t>振替休日</t>
    <rPh sb="0" eb="4">
      <t>フリカエキュウジツ</t>
    </rPh>
    <phoneticPr fontId="2"/>
  </si>
  <si>
    <t>振替休日</t>
    <rPh sb="0" eb="4">
      <t>フリカエキュウジツ</t>
    </rPh>
    <phoneticPr fontId="2"/>
  </si>
  <si>
    <t>水球日本選手権</t>
    <rPh sb="0" eb="2">
      <t>スイキュウ</t>
    </rPh>
    <rPh sb="2" eb="7">
      <t>ニホンセンシュケン</t>
    </rPh>
    <phoneticPr fontId="2"/>
  </si>
  <si>
    <t>R6</t>
  </si>
  <si>
    <t>春休み営業</t>
    <rPh sb="0" eb="2">
      <t>ハルヤス</t>
    </rPh>
    <rPh sb="3" eb="5">
      <t>エイギョウ</t>
    </rPh>
    <phoneticPr fontId="2"/>
  </si>
  <si>
    <t>秋分の日</t>
    <rPh sb="0" eb="2">
      <t>シュウブン</t>
    </rPh>
    <rPh sb="3" eb="4">
      <t>ヒ</t>
    </rPh>
    <phoneticPr fontId="2"/>
  </si>
  <si>
    <t>リンク組立</t>
    <rPh sb="3" eb="5">
      <t>クミタテ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</si>
  <si>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</si>
  <si>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</si>
  <si>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</si>
  <si>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</si>
  <si>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</si>
  <si>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</si>
  <si>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</si>
  <si>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</si>
  <si>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</si>
  <si>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</si>
  <si>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</si>
  <si>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</si>
  <si>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</si>
  <si>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</si>
  <si>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</si>
  <si>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</si>
  <si>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</si>
  <si>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</si>
  <si>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</si>
  <si>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</si>
  <si>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</si>
  <si>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</si>
  <si>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</si>
  <si>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</si>
  <si>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後片付け</t>
    <rPh sb="0" eb="1">
      <t>アト</t>
    </rPh>
    <rPh sb="1" eb="3">
      <t>カタヅ</t>
    </rPh>
    <phoneticPr fontId="2"/>
  </si>
  <si>
    <t>50m一般開放最終日</t>
    <rPh sb="3" eb="7">
      <t>イッパンカイホウ</t>
    </rPh>
    <rPh sb="7" eb="10">
      <t>サイシュウビ</t>
    </rPh>
    <phoneticPr fontId="2"/>
  </si>
  <si>
    <t>振替休日</t>
    <rPh sb="0" eb="4">
      <t>フリカエキュウジツ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</si>
</sst>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E+00"/>
    <numFmt numFmtId="177" formatCode="yyyy&quot;年&quot;m&quot;月&quot;d&quot;日&quot;;@"/>
    <numFmt numFmtId="178" formatCode="d"/>
    <numFmt numFmtId="179" formatCode="aaa"/>
    <numFmt numFmtId="180" formatCode="ggge&quot;年&quot;"/>
    <numFmt numFmtId="181" formatCode="m&quot;月&quot;"/>
    <numFmt numFmtId="182" formatCode="h:mm;@"/>
    <numFmt numFmtId="183" formatCode="0.0"/>
    <numFmt numFmtId="184" formatCode="#,##0.0;[Red]\-#,##0.0"/>
    <numFmt numFmtId="185" formatCode="0.0%"/>
    <numFmt numFmtId="186" formatCode="yyyy&quot;年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5.5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/>
  </cellStyleXfs>
  <cellXfs count="40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0" fillId="0" borderId="1" xfId="0" applyBorder="1"/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11" fillId="0" borderId="1" xfId="3" applyNumberFormat="1" applyFont="1" applyBorder="1" applyAlignment="1">
      <alignment horizontal="center" vertical="center"/>
    </xf>
    <xf numFmtId="179" fontId="11" fillId="0" borderId="1" xfId="3" applyNumberFormat="1" applyFont="1" applyBorder="1" applyAlignment="1">
      <alignment horizontal="center" vertical="center"/>
    </xf>
    <xf numFmtId="181" fontId="4" fillId="0" borderId="3" xfId="0" applyNumberFormat="1" applyFont="1" applyBorder="1" applyAlignment="1">
      <alignment horizontal="right" vertical="center"/>
    </xf>
    <xf numFmtId="178" fontId="11" fillId="9" borderId="1" xfId="3" applyNumberFormat="1" applyFont="1" applyFill="1" applyBorder="1" applyAlignment="1">
      <alignment horizontal="center" vertical="center"/>
    </xf>
    <xf numFmtId="179" fontId="11" fillId="9" borderId="1" xfId="3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178" fontId="13" fillId="0" borderId="1" xfId="3" applyNumberFormat="1" applyFont="1" applyBorder="1" applyAlignment="1">
      <alignment horizontal="center" vertical="center"/>
    </xf>
    <xf numFmtId="179" fontId="13" fillId="0" borderId="1" xfId="3" applyNumberFormat="1" applyFont="1" applyBorder="1" applyAlignment="1">
      <alignment horizontal="center" vertical="center"/>
    </xf>
    <xf numFmtId="182" fontId="8" fillId="0" borderId="5" xfId="0" applyNumberFormat="1" applyFont="1" applyBorder="1" applyAlignment="1">
      <alignment horizontal="center" vertical="center"/>
    </xf>
    <xf numFmtId="182" fontId="8" fillId="0" borderId="9" xfId="0" applyNumberFormat="1" applyFont="1" applyBorder="1" applyAlignment="1">
      <alignment horizontal="center" vertical="center"/>
    </xf>
    <xf numFmtId="183" fontId="8" fillId="0" borderId="6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20" fontId="8" fillId="0" borderId="5" xfId="0" applyNumberFormat="1" applyFont="1" applyBorder="1" applyAlignment="1">
      <alignment horizontal="center" vertical="center"/>
    </xf>
    <xf numFmtId="20" fontId="8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83" fontId="8" fillId="0" borderId="3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8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0" fontId="8" fillId="0" borderId="11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183" fontId="8" fillId="0" borderId="0" xfId="0" applyNumberFormat="1" applyFont="1" applyAlignment="1">
      <alignment vertical="center"/>
    </xf>
    <xf numFmtId="178" fontId="8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83" fontId="21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20" fontId="5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10" borderId="5" xfId="0" applyFont="1" applyFill="1" applyBorder="1" applyAlignment="1">
      <alignment horizontal="left" vertical="center"/>
    </xf>
    <xf numFmtId="0" fontId="8" fillId="10" borderId="9" xfId="0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22" fillId="0" borderId="10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20" fontId="8" fillId="10" borderId="5" xfId="0" applyNumberFormat="1" applyFont="1" applyFill="1" applyBorder="1" applyAlignment="1">
      <alignment horizontal="center" vertical="center"/>
    </xf>
    <xf numFmtId="20" fontId="8" fillId="10" borderId="9" xfId="0" applyNumberFormat="1" applyFont="1" applyFill="1" applyBorder="1" applyAlignment="1">
      <alignment horizontal="center" vertical="center"/>
    </xf>
    <xf numFmtId="183" fontId="8" fillId="10" borderId="6" xfId="0" applyNumberFormat="1" applyFont="1" applyFill="1" applyBorder="1" applyAlignment="1">
      <alignment horizontal="center" vertical="center"/>
    </xf>
    <xf numFmtId="182" fontId="8" fillId="10" borderId="5" xfId="0" applyNumberFormat="1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right" vertical="center"/>
    </xf>
    <xf numFmtId="20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8" fontId="8" fillId="0" borderId="21" xfId="2" applyFont="1" applyBorder="1" applyAlignment="1">
      <alignment horizontal="center" vertical="center"/>
    </xf>
    <xf numFmtId="38" fontId="8" fillId="0" borderId="22" xfId="2" applyFont="1" applyBorder="1" applyAlignment="1">
      <alignment horizontal="center" vertical="center"/>
    </xf>
    <xf numFmtId="38" fontId="8" fillId="0" borderId="23" xfId="2" applyFont="1" applyBorder="1" applyAlignment="1">
      <alignment horizontal="center" vertical="center"/>
    </xf>
    <xf numFmtId="38" fontId="8" fillId="0" borderId="24" xfId="2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184" fontId="8" fillId="0" borderId="25" xfId="2" applyNumberFormat="1" applyFont="1" applyBorder="1" applyAlignment="1">
      <alignment horizontal="center" vertical="center"/>
    </xf>
    <xf numFmtId="184" fontId="8" fillId="0" borderId="26" xfId="2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83" fontId="8" fillId="0" borderId="25" xfId="0" applyNumberFormat="1" applyFont="1" applyBorder="1" applyAlignment="1">
      <alignment horizontal="center" vertical="center"/>
    </xf>
    <xf numFmtId="183" fontId="8" fillId="0" borderId="2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82" fontId="8" fillId="0" borderId="11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22" fillId="0" borderId="27" xfId="0" applyFont="1" applyBorder="1" applyAlignment="1">
      <alignment vertical="center" shrinkToFit="1"/>
    </xf>
    <xf numFmtId="0" fontId="0" fillId="0" borderId="27" xfId="0" applyBorder="1" applyAlignment="1">
      <alignment vertical="center"/>
    </xf>
    <xf numFmtId="178" fontId="13" fillId="11" borderId="1" xfId="3" applyNumberFormat="1" applyFont="1" applyFill="1" applyBorder="1" applyAlignment="1">
      <alignment horizontal="center" vertical="center"/>
    </xf>
    <xf numFmtId="179" fontId="13" fillId="11" borderId="1" xfId="3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 shrinkToFit="1"/>
    </xf>
    <xf numFmtId="0" fontId="5" fillId="11" borderId="1" xfId="0" applyFont="1" applyFill="1" applyBorder="1" applyAlignment="1">
      <alignment vertical="center"/>
    </xf>
    <xf numFmtId="20" fontId="18" fillId="9" borderId="5" xfId="0" applyNumberFormat="1" applyFont="1" applyFill="1" applyBorder="1" applyAlignment="1">
      <alignment horizontal="center" vertical="center"/>
    </xf>
    <xf numFmtId="20" fontId="18" fillId="9" borderId="9" xfId="0" applyNumberFormat="1" applyFont="1" applyFill="1" applyBorder="1" applyAlignment="1">
      <alignment horizontal="center" vertical="center"/>
    </xf>
    <xf numFmtId="183" fontId="18" fillId="9" borderId="6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20" fontId="8" fillId="11" borderId="5" xfId="0" applyNumberFormat="1" applyFont="1" applyFill="1" applyBorder="1" applyAlignment="1">
      <alignment horizontal="center" vertical="center"/>
    </xf>
    <xf numFmtId="20" fontId="21" fillId="11" borderId="5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183" fontId="8" fillId="11" borderId="6" xfId="0" applyNumberFormat="1" applyFont="1" applyFill="1" applyBorder="1" applyAlignment="1">
      <alignment horizontal="center" vertical="center"/>
    </xf>
    <xf numFmtId="178" fontId="13" fillId="7" borderId="1" xfId="3" applyNumberFormat="1" applyFont="1" applyFill="1" applyBorder="1" applyAlignment="1">
      <alignment horizontal="center" vertical="center"/>
    </xf>
    <xf numFmtId="179" fontId="13" fillId="7" borderId="1" xfId="3" applyNumberFormat="1" applyFont="1" applyFill="1" applyBorder="1" applyAlignment="1">
      <alignment horizontal="center" vertical="center"/>
    </xf>
    <xf numFmtId="20" fontId="8" fillId="9" borderId="5" xfId="0" applyNumberFormat="1" applyFont="1" applyFill="1" applyBorder="1" applyAlignment="1">
      <alignment horizontal="center" vertical="center"/>
    </xf>
    <xf numFmtId="20" fontId="8" fillId="9" borderId="9" xfId="0" applyNumberFormat="1" applyFont="1" applyFill="1" applyBorder="1" applyAlignment="1">
      <alignment horizontal="center" vertical="center"/>
    </xf>
    <xf numFmtId="183" fontId="8" fillId="9" borderId="6" xfId="0" applyNumberFormat="1" applyFont="1" applyFill="1" applyBorder="1" applyAlignment="1">
      <alignment horizontal="center" vertical="center"/>
    </xf>
    <xf numFmtId="182" fontId="8" fillId="9" borderId="5" xfId="0" applyNumberFormat="1" applyFont="1" applyFill="1" applyBorder="1" applyAlignment="1">
      <alignment horizontal="center" vertical="center"/>
    </xf>
    <xf numFmtId="182" fontId="8" fillId="9" borderId="9" xfId="0" applyNumberFormat="1" applyFont="1" applyFill="1" applyBorder="1" applyAlignment="1">
      <alignment horizontal="center" vertical="center"/>
    </xf>
    <xf numFmtId="14" fontId="0" fillId="0" borderId="32" xfId="0" applyNumberFormat="1" applyBorder="1" applyAlignment="1">
      <alignment vertical="center"/>
    </xf>
    <xf numFmtId="179" fontId="13" fillId="0" borderId="32" xfId="3" applyNumberFormat="1" applyFont="1" applyBorder="1" applyAlignment="1">
      <alignment horizontal="center" vertical="center"/>
    </xf>
    <xf numFmtId="179" fontId="13" fillId="0" borderId="0" xfId="3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20" fontId="5" fillId="9" borderId="9" xfId="0" applyNumberFormat="1" applyFont="1" applyFill="1" applyBorder="1" applyAlignment="1">
      <alignment horizontal="center" vertical="center"/>
    </xf>
    <xf numFmtId="20" fontId="8" fillId="9" borderId="5" xfId="0" applyNumberFormat="1" applyFont="1" applyFill="1" applyBorder="1" applyAlignment="1">
      <alignment horizontal="left" vertical="center"/>
    </xf>
    <xf numFmtId="57" fontId="8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8" fillId="11" borderId="5" xfId="0" applyFont="1" applyFill="1" applyBorder="1" applyAlignment="1">
      <alignment vertical="center"/>
    </xf>
    <xf numFmtId="0" fontId="8" fillId="11" borderId="9" xfId="0" applyFont="1" applyFill="1" applyBorder="1" applyAlignment="1">
      <alignment vertical="center"/>
    </xf>
    <xf numFmtId="0" fontId="8" fillId="11" borderId="6" xfId="0" applyFont="1" applyFill="1" applyBorder="1" applyAlignment="1">
      <alignment horizontal="center" vertical="center"/>
    </xf>
    <xf numFmtId="1" fontId="8" fillId="10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31" xfId="0" applyFont="1" applyBorder="1" applyAlignment="1">
      <alignment horizontal="right" vertical="center" textRotation="255"/>
    </xf>
    <xf numFmtId="0" fontId="4" fillId="0" borderId="20" xfId="0" applyFont="1" applyBorder="1" applyAlignment="1">
      <alignment horizontal="right" vertical="center" textRotation="255"/>
    </xf>
    <xf numFmtId="0" fontId="4" fillId="0" borderId="18" xfId="0" applyFont="1" applyBorder="1" applyAlignment="1">
      <alignment horizontal="right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12" borderId="11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/>
    </xf>
    <xf numFmtId="0" fontId="0" fillId="14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1" xfId="0" applyFont="1" applyBorder="1" applyAlignment="1">
      <alignment vertical="center" textRotation="255"/>
    </xf>
    <xf numFmtId="0" fontId="4" fillId="0" borderId="20" xfId="0" applyFont="1" applyBorder="1" applyAlignment="1">
      <alignment vertical="center" textRotation="255"/>
    </xf>
    <xf numFmtId="0" fontId="4" fillId="0" borderId="18" xfId="0" applyFont="1" applyBorder="1" applyAlignment="1">
      <alignment vertical="center" textRotation="255"/>
    </xf>
    <xf numFmtId="0" fontId="0" fillId="0" borderId="11" xfId="0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80" fontId="4" fillId="0" borderId="3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80" fontId="4" fillId="0" borderId="3" xfId="3" applyNumberFormat="1" applyFont="1" applyBorder="1" applyAlignment="1">
      <alignment horizontal="left" vertical="center"/>
    </xf>
    <xf numFmtId="181" fontId="4" fillId="0" borderId="3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83" fontId="8" fillId="0" borderId="25" xfId="0" applyNumberFormat="1" applyFont="1" applyBorder="1" applyAlignment="1">
      <alignment horizontal="center" vertical="center"/>
    </xf>
    <xf numFmtId="183" fontId="8" fillId="0" borderId="26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8" fontId="8" fillId="0" borderId="23" xfId="2" applyFont="1" applyBorder="1" applyAlignment="1">
      <alignment horizontal="center" vertical="center"/>
    </xf>
    <xf numFmtId="38" fontId="8" fillId="0" borderId="24" xfId="2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  <xf numFmtId="38" fontId="8" fillId="0" borderId="26" xfId="2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center"/>
    </xf>
    <xf numFmtId="38" fontId="8" fillId="0" borderId="22" xfId="2" applyFont="1" applyBorder="1" applyAlignment="1">
      <alignment horizontal="center" vertical="center"/>
    </xf>
    <xf numFmtId="184" fontId="8" fillId="0" borderId="25" xfId="2" applyNumberFormat="1" applyFont="1" applyBorder="1" applyAlignment="1">
      <alignment horizontal="center" vertical="center"/>
    </xf>
    <xf numFmtId="184" fontId="8" fillId="0" borderId="26" xfId="2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7" fillId="0" borderId="5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5" fontId="8" fillId="0" borderId="25" xfId="1" applyNumberFormat="1" applyFont="1" applyBorder="1" applyAlignment="1">
      <alignment horizontal="center" vertical="center"/>
    </xf>
    <xf numFmtId="185" fontId="8" fillId="0" borderId="26" xfId="1" applyNumberFormat="1" applyFont="1" applyBorder="1" applyAlignment="1">
      <alignment horizontal="center" vertical="center"/>
    </xf>
    <xf numFmtId="185" fontId="8" fillId="0" borderId="23" xfId="1" applyNumberFormat="1" applyFont="1" applyBorder="1" applyAlignment="1">
      <alignment horizontal="center" vertical="center"/>
    </xf>
    <xf numFmtId="185" fontId="8" fillId="0" borderId="24" xfId="1" applyNumberFormat="1" applyFont="1" applyBorder="1" applyAlignment="1">
      <alignment horizontal="center" vertical="center"/>
    </xf>
    <xf numFmtId="180" fontId="4" fillId="0" borderId="3" xfId="3" applyNumberFormat="1" applyFont="1" applyBorder="1" applyAlignment="1">
      <alignment horizontal="center" vertical="center"/>
    </xf>
    <xf numFmtId="186" fontId="4" fillId="0" borderId="3" xfId="3" applyNumberFormat="1" applyFont="1" applyBorder="1" applyAlignment="1">
      <alignment horizontal="left" vertical="center"/>
    </xf>
    <xf numFmtId="0" fontId="8" fillId="10" borderId="5" xfId="0" applyFont="1" applyFill="1" applyBorder="1" applyAlignment="1">
      <alignment horizontal="center" vertical="center" shrinkToFit="1"/>
    </xf>
    <xf numFmtId="0" fontId="8" fillId="10" borderId="9" xfId="0" applyFont="1" applyFill="1" applyBorder="1" applyAlignment="1">
      <alignment horizontal="center" vertical="center" shrinkToFit="1"/>
    </xf>
    <xf numFmtId="0" fontId="8" fillId="10" borderId="6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20" fontId="8" fillId="0" borderId="9" xfId="0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20" fontId="7" fillId="0" borderId="9" xfId="0" applyNumberFormat="1" applyFont="1" applyBorder="1" applyAlignment="1">
      <alignment horizontal="center" vertical="center"/>
    </xf>
    <xf numFmtId="20" fontId="7" fillId="0" borderId="6" xfId="0" applyNumberFormat="1" applyFont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20" fontId="5" fillId="0" borderId="9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25" fillId="0" borderId="5" xfId="0" applyNumberFormat="1" applyFont="1" applyBorder="1" applyAlignment="1">
      <alignment horizontal="center" vertical="center"/>
    </xf>
    <xf numFmtId="20" fontId="25" fillId="0" borderId="9" xfId="0" applyNumberFormat="1" applyFont="1" applyBorder="1" applyAlignment="1">
      <alignment horizontal="center" vertical="center"/>
    </xf>
    <xf numFmtId="20" fontId="2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8" fillId="11" borderId="9" xfId="0" applyNumberFormat="1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51">
    <dxf>
      <fill>
        <patternFill>
          <bgColor theme="8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558800</xdr:colOff>
      <xdr:row>299</xdr:row>
      <xdr:rowOff>19050</xdr:rowOff>
    </xdr:from>
    <xdr:to>
      <xdr:col>2</xdr:col>
      <xdr:colOff>571500</xdr:colOff>
      <xdr:row>328</xdr:row>
      <xdr:rowOff>0</xdr:rowOff>
    </xdr:to>
    <xdr:sp macro="" textlink="">
      <xdr:nvSpPr>
        <xdr:cNvPr id="52768" name="Line 8">
          <a:extLst>
            <a:ext uri="{FF2B5EF4-FFF2-40B4-BE49-F238E27FC236}">
              <a16:creationId xmlns:a16="http://schemas.microsoft.com/office/drawing/2014/main" id="{0E5FB5A8-1EF5-C3E6-9ACB-27B04EE85E3A}"/>
            </a:ext>
          </a:extLst>
        </xdr:cNvPr>
        <xdr:cNvSpPr>
          <a:spLocks noChangeShapeType="1"/>
        </xdr:cNvSpPr>
      </xdr:nvSpPr>
      <xdr:spPr bwMode="auto">
        <a:xfrm flipH="1">
          <a:off x="1562100" y="85617050"/>
          <a:ext cx="12700" cy="826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565150</xdr:colOff>
      <xdr:row>383</xdr:row>
      <xdr:rowOff>38100</xdr:rowOff>
    </xdr:from>
    <xdr:to>
      <xdr:col>2</xdr:col>
      <xdr:colOff>565150</xdr:colOff>
      <xdr:row>412</xdr:row>
      <xdr:rowOff>228600</xdr:rowOff>
    </xdr:to>
    <xdr:sp macro="" textlink="">
      <xdr:nvSpPr>
        <xdr:cNvPr id="52769" name="Line 10">
          <a:extLst>
            <a:ext uri="{FF2B5EF4-FFF2-40B4-BE49-F238E27FC236}">
              <a16:creationId xmlns:a16="http://schemas.microsoft.com/office/drawing/2014/main" id="{F0937C13-4FA3-58F5-0DF3-42C36219A77E}"/>
            </a:ext>
          </a:extLst>
        </xdr:cNvPr>
        <xdr:cNvSpPr>
          <a:spLocks noChangeShapeType="1"/>
        </xdr:cNvSpPr>
      </xdr:nvSpPr>
      <xdr:spPr bwMode="auto">
        <a:xfrm>
          <a:off x="1568450" y="109639100"/>
          <a:ext cx="0" cy="847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552450</xdr:colOff>
      <xdr:row>150</xdr:row>
      <xdr:rowOff>76200</xdr:rowOff>
    </xdr:from>
    <xdr:to>
      <xdr:col>10</xdr:col>
      <xdr:colOff>552450</xdr:colOff>
      <xdr:row>160</xdr:row>
      <xdr:rowOff>152400</xdr:rowOff>
    </xdr:to>
    <xdr:sp macro="" textlink="">
      <xdr:nvSpPr>
        <xdr:cNvPr id="52770" name="Line 11">
          <a:extLst>
            <a:ext uri="{FF2B5EF4-FFF2-40B4-BE49-F238E27FC236}">
              <a16:creationId xmlns:a16="http://schemas.microsoft.com/office/drawing/2014/main" id="{B44D1473-DA46-41C6-E766-B78F13B1B027}"/>
            </a:ext>
          </a:extLst>
        </xdr:cNvPr>
        <xdr:cNvSpPr>
          <a:spLocks noChangeShapeType="1"/>
        </xdr:cNvSpPr>
      </xdr:nvSpPr>
      <xdr:spPr bwMode="auto">
        <a:xfrm>
          <a:off x="6565900" y="42697400"/>
          <a:ext cx="0" cy="317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558800</xdr:colOff>
      <xdr:row>172</xdr:row>
      <xdr:rowOff>209550</xdr:rowOff>
    </xdr:from>
    <xdr:to>
      <xdr:col>10</xdr:col>
      <xdr:colOff>558800</xdr:colOff>
      <xdr:row>188</xdr:row>
      <xdr:rowOff>6350</xdr:rowOff>
    </xdr:to>
    <xdr:sp macro="" textlink="">
      <xdr:nvSpPr>
        <xdr:cNvPr id="52771" name="Line 13">
          <a:extLst>
            <a:ext uri="{FF2B5EF4-FFF2-40B4-BE49-F238E27FC236}">
              <a16:creationId xmlns:a16="http://schemas.microsoft.com/office/drawing/2014/main" id="{6B4C850F-8822-7157-9D81-C254C6C84515}"/>
            </a:ext>
          </a:extLst>
        </xdr:cNvPr>
        <xdr:cNvSpPr>
          <a:spLocks noChangeShapeType="1"/>
        </xdr:cNvSpPr>
      </xdr:nvSpPr>
      <xdr:spPr bwMode="auto">
        <a:xfrm flipH="1">
          <a:off x="6565900" y="49485550"/>
          <a:ext cx="0" cy="449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383</xdr:row>
      <xdr:rowOff>247650</xdr:rowOff>
    </xdr:from>
    <xdr:to>
      <xdr:col>11</xdr:col>
      <xdr:colOff>0</xdr:colOff>
      <xdr:row>388</xdr:row>
      <xdr:rowOff>260350</xdr:rowOff>
    </xdr:to>
    <xdr:sp macro="" textlink="">
      <xdr:nvSpPr>
        <xdr:cNvPr id="52772" name="Line 15">
          <a:extLst>
            <a:ext uri="{FF2B5EF4-FFF2-40B4-BE49-F238E27FC236}">
              <a16:creationId xmlns:a16="http://schemas.microsoft.com/office/drawing/2014/main" id="{25530856-1604-1AF2-37C4-DD8CF1DD2319}"/>
            </a:ext>
          </a:extLst>
        </xdr:cNvPr>
        <xdr:cNvSpPr>
          <a:spLocks noChangeShapeType="1"/>
        </xdr:cNvSpPr>
      </xdr:nvSpPr>
      <xdr:spPr bwMode="auto">
        <a:xfrm flipH="1">
          <a:off x="6565900" y="109848650"/>
          <a:ext cx="0" cy="144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476250</xdr:colOff>
      <xdr:row>491</xdr:row>
      <xdr:rowOff>6350</xdr:rowOff>
    </xdr:from>
    <xdr:to>
      <xdr:col>10</xdr:col>
      <xdr:colOff>476250</xdr:colOff>
      <xdr:row>497</xdr:row>
      <xdr:rowOff>19050</xdr:rowOff>
    </xdr:to>
    <xdr:sp macro="" textlink="">
      <xdr:nvSpPr>
        <xdr:cNvPr id="52773" name="Line 20">
          <a:extLst>
            <a:ext uri="{FF2B5EF4-FFF2-40B4-BE49-F238E27FC236}">
              <a16:creationId xmlns:a16="http://schemas.microsoft.com/office/drawing/2014/main" id="{3CCAEECF-C5B3-5A89-C37F-0DD22FD7907E}"/>
            </a:ext>
          </a:extLst>
        </xdr:cNvPr>
        <xdr:cNvSpPr>
          <a:spLocks noChangeShapeType="1"/>
        </xdr:cNvSpPr>
      </xdr:nvSpPr>
      <xdr:spPr bwMode="auto">
        <a:xfrm flipH="1">
          <a:off x="6559550" y="140468350"/>
          <a:ext cx="0" cy="172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558800</xdr:colOff>
      <xdr:row>50</xdr:row>
      <xdr:rowOff>6350</xdr:rowOff>
    </xdr:from>
    <xdr:to>
      <xdr:col>10</xdr:col>
      <xdr:colOff>571500</xdr:colOff>
      <xdr:row>52</xdr:row>
      <xdr:rowOff>247650</xdr:rowOff>
    </xdr:to>
    <xdr:sp macro="" textlink="">
      <xdr:nvSpPr>
        <xdr:cNvPr id="52774" name="Line 32">
          <a:extLst>
            <a:ext uri="{FF2B5EF4-FFF2-40B4-BE49-F238E27FC236}">
              <a16:creationId xmlns:a16="http://schemas.microsoft.com/office/drawing/2014/main" id="{2AAD1280-DB1E-83A4-0957-42757336B00D}"/>
            </a:ext>
          </a:extLst>
        </xdr:cNvPr>
        <xdr:cNvSpPr>
          <a:spLocks noChangeShapeType="1"/>
        </xdr:cNvSpPr>
      </xdr:nvSpPr>
      <xdr:spPr bwMode="auto">
        <a:xfrm flipH="1">
          <a:off x="6565900" y="14173200"/>
          <a:ext cx="0" cy="81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3175</xdr:colOff>
      <xdr:row>6</xdr:row>
      <xdr:rowOff>794</xdr:rowOff>
    </xdr:from>
    <xdr:to>
      <xdr:col>11</xdr:col>
      <xdr:colOff>3969</xdr:colOff>
      <xdr:row>10</xdr:row>
      <xdr:rowOff>267998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91556245-3341-48CF-3697-82C3E7D347A4}"/>
            </a:ext>
          </a:extLst>
        </xdr:cNvPr>
        <xdr:cNvCxnSpPr/>
      </xdr:nvCxnSpPr>
      <xdr:spPr>
        <a:xfrm rot="5400000">
          <a:off x="6007894" y="2120900"/>
          <a:ext cx="1243806" cy="79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540504</xdr:colOff>
      <xdr:row>261</xdr:row>
      <xdr:rowOff>17838</xdr:rowOff>
    </xdr:from>
    <xdr:to>
      <xdr:col>2</xdr:col>
      <xdr:colOff>542673</xdr:colOff>
      <xdr:row>287</xdr:row>
      <xdr:rowOff>1488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A7EFB3FD-8234-A947-2283-00669FCB2B48}"/>
            </a:ext>
          </a:extLst>
        </xdr:cNvPr>
        <xdr:cNvCxnSpPr/>
      </xdr:nvCxnSpPr>
      <xdr:spPr>
        <a:xfrm flipH="1">
          <a:off x="1672856" y="67261472"/>
          <a:ext cx="4338" cy="662771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587378</xdr:colOff>
      <xdr:row>260</xdr:row>
      <xdr:rowOff>227475</xdr:rowOff>
    </xdr:from>
    <xdr:to>
      <xdr:col>8</xdr:col>
      <xdr:colOff>588966</xdr:colOff>
      <xdr:row>286</xdr:row>
      <xdr:rowOff>152176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B3518626-F442-EBC8-2540-9B6B643BBB34}"/>
            </a:ext>
          </a:extLst>
        </xdr:cNvPr>
        <xdr:cNvCxnSpPr/>
      </xdr:nvCxnSpPr>
      <xdr:spPr>
        <a:xfrm rot="5400000">
          <a:off x="2523018" y="70490464"/>
          <a:ext cx="6544634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540396</xdr:colOff>
      <xdr:row>341</xdr:row>
      <xdr:rowOff>794</xdr:rowOff>
    </xdr:from>
    <xdr:to>
      <xdr:col>2</xdr:col>
      <xdr:colOff>588476</xdr:colOff>
      <xdr:row>371</xdr:row>
      <xdr:rowOff>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D9A56562-3FAA-E358-8FCD-65A12420FB8A}"/>
            </a:ext>
          </a:extLst>
        </xdr:cNvPr>
        <xdr:cNvCxnSpPr/>
      </xdr:nvCxnSpPr>
      <xdr:spPr>
        <a:xfrm>
          <a:off x="1689893" y="87769017"/>
          <a:ext cx="11316" cy="765465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575</xdr:colOff>
      <xdr:row>365</xdr:row>
      <xdr:rowOff>38304</xdr:rowOff>
    </xdr:from>
    <xdr:to>
      <xdr:col>11</xdr:col>
      <xdr:colOff>575</xdr:colOff>
      <xdr:row>370</xdr:row>
      <xdr:rowOff>25481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94764B63-6DE5-3E0B-4CF5-B5E591ADE073}"/>
            </a:ext>
          </a:extLst>
        </xdr:cNvPr>
        <xdr:cNvCxnSpPr/>
      </xdr:nvCxnSpPr>
      <xdr:spPr>
        <a:xfrm flipH="1">
          <a:off x="7017488" y="93943581"/>
          <a:ext cx="14381" cy="122490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609334</xdr:colOff>
      <xdr:row>391</xdr:row>
      <xdr:rowOff>20288</xdr:rowOff>
    </xdr:from>
    <xdr:to>
      <xdr:col>4</xdr:col>
      <xdr:colOff>612282</xdr:colOff>
      <xdr:row>412</xdr:row>
      <xdr:rowOff>251153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139158AE-8895-D3AC-07AB-51EEF18BA407}"/>
            </a:ext>
          </a:extLst>
        </xdr:cNvPr>
        <xdr:cNvCxnSpPr/>
      </xdr:nvCxnSpPr>
      <xdr:spPr>
        <a:xfrm flipH="1">
          <a:off x="3062177" y="100604288"/>
          <a:ext cx="12017" cy="556534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499287</xdr:colOff>
      <xdr:row>425</xdr:row>
      <xdr:rowOff>794</xdr:rowOff>
    </xdr:from>
    <xdr:to>
      <xdr:col>2</xdr:col>
      <xdr:colOff>536771</xdr:colOff>
      <xdr:row>452</xdr:row>
      <xdr:rowOff>22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73A3A3FA-6AF9-5158-0D7A-CA32777DFE90}"/>
            </a:ext>
          </a:extLst>
        </xdr:cNvPr>
        <xdr:cNvCxnSpPr/>
      </xdr:nvCxnSpPr>
      <xdr:spPr>
        <a:xfrm flipH="1">
          <a:off x="1644502" y="109343069"/>
          <a:ext cx="19991" cy="686370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3865</xdr:colOff>
      <xdr:row>425</xdr:row>
      <xdr:rowOff>54562</xdr:rowOff>
    </xdr:from>
    <xdr:to>
      <xdr:col>5</xdr:col>
      <xdr:colOff>2975</xdr:colOff>
      <xdr:row>432</xdr:row>
      <xdr:rowOff>37983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548C67D1-29FC-6F10-5430-C731674BD654}"/>
            </a:ext>
          </a:extLst>
        </xdr:cNvPr>
        <xdr:cNvCxnSpPr/>
      </xdr:nvCxnSpPr>
      <xdr:spPr>
        <a:xfrm>
          <a:off x="3088370" y="109379692"/>
          <a:ext cx="2160" cy="176598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591126</xdr:colOff>
      <xdr:row>467</xdr:row>
      <xdr:rowOff>1477</xdr:rowOff>
    </xdr:from>
    <xdr:to>
      <xdr:col>2</xdr:col>
      <xdr:colOff>591126</xdr:colOff>
      <xdr:row>469</xdr:row>
      <xdr:rowOff>25523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4A87E9D5-8A0D-7493-C05F-1979884F970B}"/>
            </a:ext>
          </a:extLst>
        </xdr:cNvPr>
        <xdr:cNvCxnSpPr/>
      </xdr:nvCxnSpPr>
      <xdr:spPr>
        <a:xfrm flipH="1">
          <a:off x="1715386" y="120105377"/>
          <a:ext cx="14179" cy="49618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527050</xdr:colOff>
      <xdr:row>189</xdr:row>
      <xdr:rowOff>0</xdr:rowOff>
    </xdr:from>
    <xdr:to>
      <xdr:col>10</xdr:col>
      <xdr:colOff>527050</xdr:colOff>
      <xdr:row>192</xdr:row>
      <xdr:rowOff>0</xdr:rowOff>
    </xdr:to>
    <xdr:sp macro="" textlink="">
      <xdr:nvSpPr>
        <xdr:cNvPr id="52784" name="Line 13">
          <a:extLst>
            <a:ext uri="{FF2B5EF4-FFF2-40B4-BE49-F238E27FC236}">
              <a16:creationId xmlns:a16="http://schemas.microsoft.com/office/drawing/2014/main" id="{A7B48547-4DFB-E7F1-50A5-802F71790E85}"/>
            </a:ext>
          </a:extLst>
        </xdr:cNvPr>
        <xdr:cNvSpPr>
          <a:spLocks noChangeShapeType="1"/>
        </xdr:cNvSpPr>
      </xdr:nvSpPr>
      <xdr:spPr bwMode="auto">
        <a:xfrm flipH="1">
          <a:off x="6565900" y="54260750"/>
          <a:ext cx="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508000</xdr:colOff>
      <xdr:row>192</xdr:row>
      <xdr:rowOff>247650</xdr:rowOff>
    </xdr:from>
    <xdr:to>
      <xdr:col>10</xdr:col>
      <xdr:colOff>508000</xdr:colOff>
      <xdr:row>203</xdr:row>
      <xdr:rowOff>0</xdr:rowOff>
    </xdr:to>
    <xdr:sp macro="" textlink="">
      <xdr:nvSpPr>
        <xdr:cNvPr id="52785" name="Line 13">
          <a:extLst>
            <a:ext uri="{FF2B5EF4-FFF2-40B4-BE49-F238E27FC236}">
              <a16:creationId xmlns:a16="http://schemas.microsoft.com/office/drawing/2014/main" id="{F4AD1F88-9B5B-0EEC-CB54-13DC1289D74E}"/>
            </a:ext>
          </a:extLst>
        </xdr:cNvPr>
        <xdr:cNvSpPr>
          <a:spLocks noChangeShapeType="1"/>
        </xdr:cNvSpPr>
      </xdr:nvSpPr>
      <xdr:spPr bwMode="auto">
        <a:xfrm flipH="1">
          <a:off x="6565900" y="5536565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467817</xdr:colOff>
      <xdr:row>103</xdr:row>
      <xdr:rowOff>4283</xdr:rowOff>
    </xdr:from>
    <xdr:to>
      <xdr:col>10</xdr:col>
      <xdr:colOff>506097</xdr:colOff>
      <xdr:row>105</xdr:row>
      <xdr:rowOff>4283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9DBE70C-BD0C-837D-E6C5-26072F205AB6}"/>
            </a:ext>
          </a:extLst>
        </xdr:cNvPr>
        <xdr:cNvCxnSpPr/>
      </xdr:nvCxnSpPr>
      <xdr:spPr>
        <a:xfrm>
          <a:off x="6156251" y="29579777"/>
          <a:ext cx="10633" cy="5741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493853</xdr:colOff>
      <xdr:row>6</xdr:row>
      <xdr:rowOff>0</xdr:rowOff>
    </xdr:from>
    <xdr:to>
      <xdr:col>10</xdr:col>
      <xdr:colOff>515119</xdr:colOff>
      <xdr:row>10</xdr:row>
      <xdr:rowOff>270109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4534AA0-6E36-8175-D1E0-358BC20890C7}"/>
            </a:ext>
          </a:extLst>
        </xdr:cNvPr>
        <xdr:cNvCxnSpPr/>
      </xdr:nvCxnSpPr>
      <xdr:spPr>
        <a:xfrm>
          <a:off x="6166884" y="1722474"/>
          <a:ext cx="21265" cy="1424763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183515</xdr:colOff>
      <xdr:row>150</xdr:row>
      <xdr:rowOff>231775</xdr:rowOff>
    </xdr:from>
    <xdr:to>
      <xdr:col>10</xdr:col>
      <xdr:colOff>183515</xdr:colOff>
      <xdr:row>161</xdr:row>
      <xdr:rowOff>228632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BA240DA-6218-BC29-EE48-917E778DD1BA}"/>
            </a:ext>
          </a:extLst>
        </xdr:cNvPr>
        <xdr:cNvCxnSpPr/>
      </xdr:nvCxnSpPr>
      <xdr:spPr>
        <a:xfrm>
          <a:off x="7077075" y="43110150"/>
          <a:ext cx="0" cy="3124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269875</xdr:colOff>
      <xdr:row>173</xdr:row>
      <xdr:rowOff>257175</xdr:rowOff>
    </xdr:from>
    <xdr:to>
      <xdr:col>10</xdr:col>
      <xdr:colOff>313224</xdr:colOff>
      <xdr:row>203</xdr:row>
      <xdr:rowOff>228600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83FEC83-CEA2-17D5-4536-4C5654DF3475}"/>
            </a:ext>
          </a:extLst>
        </xdr:cNvPr>
        <xdr:cNvCxnSpPr/>
      </xdr:nvCxnSpPr>
      <xdr:spPr>
        <a:xfrm>
          <a:off x="7162800" y="49691925"/>
          <a:ext cx="19050" cy="8543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414020</xdr:colOff>
      <xdr:row>365</xdr:row>
      <xdr:rowOff>257175</xdr:rowOff>
    </xdr:from>
    <xdr:to>
      <xdr:col>10</xdr:col>
      <xdr:colOff>414020</xdr:colOff>
      <xdr:row>370</xdr:row>
      <xdr:rowOff>231832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753A630-CF51-AA1C-B7EE-9CB763DEAE77}"/>
            </a:ext>
          </a:extLst>
        </xdr:cNvPr>
        <xdr:cNvCxnSpPr/>
      </xdr:nvCxnSpPr>
      <xdr:spPr>
        <a:xfrm>
          <a:off x="7305675" y="104555925"/>
          <a:ext cx="0" cy="1419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375920</xdr:colOff>
      <xdr:row>384</xdr:row>
      <xdr:rowOff>238125</xdr:rowOff>
    </xdr:from>
    <xdr:to>
      <xdr:col>10</xdr:col>
      <xdr:colOff>375920</xdr:colOff>
      <xdr:row>389</xdr:row>
      <xdr:rowOff>228600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7A0F5372-93EC-A1A4-A436-18EF41DA4D5F}"/>
            </a:ext>
          </a:extLst>
        </xdr:cNvPr>
        <xdr:cNvCxnSpPr/>
      </xdr:nvCxnSpPr>
      <xdr:spPr>
        <a:xfrm>
          <a:off x="7267575" y="109966125"/>
          <a:ext cx="0" cy="1419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389890</xdr:colOff>
      <xdr:row>492</xdr:row>
      <xdr:rowOff>228600</xdr:rowOff>
    </xdr:from>
    <xdr:to>
      <xdr:col>10</xdr:col>
      <xdr:colOff>389890</xdr:colOff>
      <xdr:row>497</xdr:row>
      <xdr:rowOff>174640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999A1CEB-8F08-A0B9-C1ED-B5B6486C3862}"/>
            </a:ext>
          </a:extLst>
        </xdr:cNvPr>
        <xdr:cNvCxnSpPr/>
      </xdr:nvCxnSpPr>
      <xdr:spPr>
        <a:xfrm>
          <a:off x="7296150" y="140817600"/>
          <a:ext cx="0" cy="1381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502285</xdr:colOff>
      <xdr:row>6</xdr:row>
      <xdr:rowOff>41275</xdr:rowOff>
    </xdr:from>
    <xdr:to>
      <xdr:col>10</xdr:col>
      <xdr:colOff>501326</xdr:colOff>
      <xdr:row>9</xdr:row>
      <xdr:rowOff>270132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711C2D9-2E52-8073-6996-5C1EE62F9D63}"/>
            </a:ext>
          </a:extLst>
        </xdr:cNvPr>
        <xdr:cNvCxnSpPr/>
      </xdr:nvCxnSpPr>
      <xdr:spPr>
        <a:xfrm>
          <a:off x="6362700" y="1762125"/>
          <a:ext cx="11741" cy="108607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458470</xdr:colOff>
      <xdr:row>101</xdr:row>
      <xdr:rowOff>22225</xdr:rowOff>
    </xdr:from>
    <xdr:to>
      <xdr:col>10</xdr:col>
      <xdr:colOff>466297</xdr:colOff>
      <xdr:row>102</xdr:row>
      <xdr:rowOff>266739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78F8A5A-EAD5-01E7-505E-2E82EE1903A0}"/>
            </a:ext>
          </a:extLst>
        </xdr:cNvPr>
        <xdr:cNvCxnSpPr/>
      </xdr:nvCxnSpPr>
      <xdr:spPr>
        <a:xfrm>
          <a:off x="6315075" y="28889325"/>
          <a:ext cx="11741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509270</xdr:colOff>
      <xdr:row>358</xdr:row>
      <xdr:rowOff>3175</xdr:rowOff>
    </xdr:from>
    <xdr:to>
      <xdr:col>10</xdr:col>
      <xdr:colOff>509270</xdr:colOff>
      <xdr:row>363</xdr:row>
      <xdr:rowOff>14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A4D8739-6C03-F0CB-208C-582ACAEE54F0}"/>
            </a:ext>
          </a:extLst>
        </xdr:cNvPr>
        <xdr:cNvCxnSpPr/>
      </xdr:nvCxnSpPr>
      <xdr:spPr>
        <a:xfrm>
          <a:off x="6372225" y="102308025"/>
          <a:ext cx="0" cy="1419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356235</xdr:colOff>
      <xdr:row>375</xdr:row>
      <xdr:rowOff>238125</xdr:rowOff>
    </xdr:from>
    <xdr:to>
      <xdr:col>10</xdr:col>
      <xdr:colOff>356235</xdr:colOff>
      <xdr:row>380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C9FE7BC-EE4D-4E7D-8401-DC235E9BE08B}"/>
            </a:ext>
          </a:extLst>
        </xdr:cNvPr>
        <xdr:cNvCxnSpPr/>
      </xdr:nvCxnSpPr>
      <xdr:spPr>
        <a:xfrm>
          <a:off x="6219825" y="107394375"/>
          <a:ext cx="0" cy="1419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391160</xdr:colOff>
      <xdr:row>481</xdr:row>
      <xdr:rowOff>228600</xdr:rowOff>
    </xdr:from>
    <xdr:to>
      <xdr:col>10</xdr:col>
      <xdr:colOff>427325</xdr:colOff>
      <xdr:row>487</xdr:row>
      <xdr:rowOff>3188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8929846-72D3-3B92-6438-478E430A3548}"/>
            </a:ext>
          </a:extLst>
        </xdr:cNvPr>
        <xdr:cNvCxnSpPr/>
      </xdr:nvCxnSpPr>
      <xdr:spPr>
        <a:xfrm>
          <a:off x="6248400" y="137674350"/>
          <a:ext cx="19050" cy="1495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475</xdr:row>
      <xdr:rowOff>3175</xdr:rowOff>
    </xdr:from>
    <xdr:to>
      <xdr:col>3</xdr:col>
      <xdr:colOff>3175</xdr:colOff>
      <xdr:row>477</xdr:row>
      <xdr:rowOff>269922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CA308ED-FB31-08A0-A073-D25A6201CF52}"/>
            </a:ext>
          </a:extLst>
        </xdr:cNvPr>
        <xdr:cNvCxnSpPr/>
      </xdr:nvCxnSpPr>
      <xdr:spPr>
        <a:xfrm>
          <a:off x="1752600" y="135740775"/>
          <a:ext cx="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279401</xdr:colOff>
      <xdr:row>152</xdr:row>
      <xdr:rowOff>38100</xdr:rowOff>
    </xdr:from>
    <xdr:to>
      <xdr:col>11</xdr:col>
      <xdr:colOff>322262</xdr:colOff>
      <xdr:row>154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CCD8987-A3C0-8680-2744-9E904978B634}"/>
            </a:ext>
          </a:extLst>
        </xdr:cNvPr>
        <xdr:cNvCxnSpPr/>
      </xdr:nvCxnSpPr>
      <xdr:spPr>
        <a:xfrm>
          <a:off x="6724651" y="43472100"/>
          <a:ext cx="19049" cy="533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231140</xdr:colOff>
      <xdr:row>170</xdr:row>
      <xdr:rowOff>38100</xdr:rowOff>
    </xdr:from>
    <xdr:to>
      <xdr:col>10</xdr:col>
      <xdr:colOff>234315</xdr:colOff>
      <xdr:row>192</xdr:row>
      <xdr:rowOff>269878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F50B67A7-3776-7A89-93F3-A0C14C201A9C}"/>
            </a:ext>
          </a:extLst>
        </xdr:cNvPr>
        <xdr:cNvCxnSpPr/>
      </xdr:nvCxnSpPr>
      <xdr:spPr>
        <a:xfrm flipH="1">
          <a:off x="6057900" y="48615600"/>
          <a:ext cx="19050" cy="6524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5080</xdr:colOff>
      <xdr:row>182</xdr:row>
      <xdr:rowOff>3175</xdr:rowOff>
    </xdr:from>
    <xdr:to>
      <xdr:col>11</xdr:col>
      <xdr:colOff>5080</xdr:colOff>
      <xdr:row>185</xdr:row>
      <xdr:rowOff>3175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DD1B8459-FD83-CE68-5EA6-C31872759D91}"/>
            </a:ext>
          </a:extLst>
        </xdr:cNvPr>
        <xdr:cNvCxnSpPr/>
      </xdr:nvCxnSpPr>
      <xdr:spPr>
        <a:xfrm>
          <a:off x="6410325" y="52016025"/>
          <a:ext cx="9525" cy="857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301625</xdr:colOff>
      <xdr:row>152</xdr:row>
      <xdr:rowOff>22225</xdr:rowOff>
    </xdr:from>
    <xdr:to>
      <xdr:col>10</xdr:col>
      <xdr:colOff>301625</xdr:colOff>
      <xdr:row>158</xdr:row>
      <xdr:rowOff>212746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40FBC839-CBA1-1436-D6EF-714DF6028575}"/>
            </a:ext>
          </a:extLst>
        </xdr:cNvPr>
        <xdr:cNvCxnSpPr/>
      </xdr:nvCxnSpPr>
      <xdr:spPr>
        <a:xfrm>
          <a:off x="6153150" y="43462575"/>
          <a:ext cx="0" cy="1905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680085</xdr:colOff>
      <xdr:row>170</xdr:row>
      <xdr:rowOff>9525</xdr:rowOff>
    </xdr:from>
    <xdr:to>
      <xdr:col>15</xdr:col>
      <xdr:colOff>680085</xdr:colOff>
      <xdr:row>194</xdr:row>
      <xdr:rowOff>209550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1748318-0AD9-BBBD-B0B7-67AB28201BDC}"/>
            </a:ext>
          </a:extLst>
        </xdr:cNvPr>
        <xdr:cNvCxnSpPr/>
      </xdr:nvCxnSpPr>
      <xdr:spPr>
        <a:xfrm>
          <a:off x="6073775" y="41843325"/>
          <a:ext cx="0" cy="6143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537210</xdr:colOff>
      <xdr:row>225</xdr:row>
      <xdr:rowOff>200025</xdr:rowOff>
    </xdr:from>
    <xdr:to>
      <xdr:col>15</xdr:col>
      <xdr:colOff>537210</xdr:colOff>
      <xdr:row>227</xdr:row>
      <xdr:rowOff>157422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00C171D-97EC-B97A-EB74-3499A412073F}"/>
            </a:ext>
          </a:extLst>
        </xdr:cNvPr>
        <xdr:cNvCxnSpPr/>
      </xdr:nvCxnSpPr>
      <xdr:spPr>
        <a:xfrm>
          <a:off x="5943600" y="55603775"/>
          <a:ext cx="0" cy="466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375</xdr:row>
      <xdr:rowOff>215900</xdr:rowOff>
    </xdr:from>
    <xdr:to>
      <xdr:col>10</xdr:col>
      <xdr:colOff>189230</xdr:colOff>
      <xdr:row>405</xdr:row>
      <xdr:rowOff>200022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48D43AC-ED03-F4D8-1F83-B3B1A0DECF70}"/>
            </a:ext>
          </a:extLst>
        </xdr:cNvPr>
        <xdr:cNvCxnSpPr/>
      </xdr:nvCxnSpPr>
      <xdr:spPr>
        <a:xfrm flipH="1">
          <a:off x="3625850" y="92570300"/>
          <a:ext cx="6350" cy="74072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185420</xdr:colOff>
      <xdr:row>440</xdr:row>
      <xdr:rowOff>231775</xdr:rowOff>
    </xdr:from>
    <xdr:to>
      <xdr:col>7</xdr:col>
      <xdr:colOff>185420</xdr:colOff>
      <xdr:row>443</xdr:row>
      <xdr:rowOff>209578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E6E326F-8D7A-D75F-D64C-669C8AA5CA49}"/>
            </a:ext>
          </a:extLst>
        </xdr:cNvPr>
        <xdr:cNvCxnSpPr/>
      </xdr:nvCxnSpPr>
      <xdr:spPr>
        <a:xfrm>
          <a:off x="2432050" y="108626275"/>
          <a:ext cx="0" cy="72075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184150</xdr:colOff>
      <xdr:row>335</xdr:row>
      <xdr:rowOff>0</xdr:rowOff>
    </xdr:from>
    <xdr:to>
      <xdr:col>10</xdr:col>
      <xdr:colOff>187325</xdr:colOff>
      <xdr:row>364</xdr:row>
      <xdr:rowOff>225425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6AD3328-3CDA-38A6-97CF-2F609B484379}"/>
            </a:ext>
          </a:extLst>
        </xdr:cNvPr>
        <xdr:cNvCxnSpPr/>
      </xdr:nvCxnSpPr>
      <xdr:spPr>
        <a:xfrm flipH="1">
          <a:off x="3619500" y="82492850"/>
          <a:ext cx="6350" cy="74072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294</xdr:row>
      <xdr:rowOff>0</xdr:rowOff>
    </xdr:from>
    <xdr:to>
      <xdr:col>10</xdr:col>
      <xdr:colOff>189230</xdr:colOff>
      <xdr:row>323</xdr:row>
      <xdr:rowOff>225425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71E0A00-3C36-CB60-507B-D0557938B815}"/>
            </a:ext>
          </a:extLst>
        </xdr:cNvPr>
        <xdr:cNvCxnSpPr/>
      </xdr:nvCxnSpPr>
      <xdr:spPr>
        <a:xfrm flipH="1">
          <a:off x="3625850" y="72390000"/>
          <a:ext cx="6350" cy="74072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185420</xdr:colOff>
      <xdr:row>261</xdr:row>
      <xdr:rowOff>0</xdr:rowOff>
    </xdr:from>
    <xdr:to>
      <xdr:col>10</xdr:col>
      <xdr:colOff>191770</xdr:colOff>
      <xdr:row>282</xdr:row>
      <xdr:rowOff>228607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E5C3306-C123-50E7-A523-AB1FF9844028}"/>
            </a:ext>
          </a:extLst>
        </xdr:cNvPr>
        <xdr:cNvCxnSpPr/>
      </xdr:nvCxnSpPr>
      <xdr:spPr>
        <a:xfrm flipH="1">
          <a:off x="3613150" y="64268350"/>
          <a:ext cx="25400" cy="5435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482600</xdr:colOff>
      <xdr:row>154</xdr:row>
      <xdr:rowOff>0</xdr:rowOff>
    </xdr:from>
    <xdr:to>
      <xdr:col>11</xdr:col>
      <xdr:colOff>6350</xdr:colOff>
      <xdr:row>160</xdr:row>
      <xdr:rowOff>152400</xdr:rowOff>
    </xdr:to>
    <xdr:sp macro="" textlink="">
      <xdr:nvSpPr>
        <xdr:cNvPr id="48096" name="Line 11">
          <a:extLst>
            <a:ext uri="{FF2B5EF4-FFF2-40B4-BE49-F238E27FC236}">
              <a16:creationId xmlns:a16="http://schemas.microsoft.com/office/drawing/2014/main" id="{C45FA043-1351-7A28-348F-E3FE766EC21F}"/>
            </a:ext>
          </a:extLst>
        </xdr:cNvPr>
        <xdr:cNvSpPr>
          <a:spLocks noChangeShapeType="1"/>
        </xdr:cNvSpPr>
      </xdr:nvSpPr>
      <xdr:spPr bwMode="auto">
        <a:xfrm flipH="1">
          <a:off x="6565900" y="43522900"/>
          <a:ext cx="635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184150</xdr:colOff>
      <xdr:row>173</xdr:row>
      <xdr:rowOff>0</xdr:rowOff>
    </xdr:from>
    <xdr:to>
      <xdr:col>11</xdr:col>
      <xdr:colOff>209550</xdr:colOff>
      <xdr:row>196</xdr:row>
      <xdr:rowOff>260350</xdr:rowOff>
    </xdr:to>
    <xdr:sp macro="" textlink="">
      <xdr:nvSpPr>
        <xdr:cNvPr id="48097" name="Line 13">
          <a:extLst>
            <a:ext uri="{FF2B5EF4-FFF2-40B4-BE49-F238E27FC236}">
              <a16:creationId xmlns:a16="http://schemas.microsoft.com/office/drawing/2014/main" id="{D6D0C40C-294A-E738-9B2C-F4B59A7FF35C}"/>
            </a:ext>
          </a:extLst>
        </xdr:cNvPr>
        <xdr:cNvSpPr>
          <a:spLocks noChangeShapeType="1"/>
        </xdr:cNvSpPr>
      </xdr:nvSpPr>
      <xdr:spPr bwMode="auto">
        <a:xfrm>
          <a:off x="6750050" y="48952150"/>
          <a:ext cx="25400" cy="683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379</xdr:row>
      <xdr:rowOff>247650</xdr:rowOff>
    </xdr:from>
    <xdr:to>
      <xdr:col>11</xdr:col>
      <xdr:colOff>0</xdr:colOff>
      <xdr:row>384</xdr:row>
      <xdr:rowOff>260350</xdr:rowOff>
    </xdr:to>
    <xdr:sp macro="" textlink="">
      <xdr:nvSpPr>
        <xdr:cNvPr id="48098" name="Line 15">
          <a:extLst>
            <a:ext uri="{FF2B5EF4-FFF2-40B4-BE49-F238E27FC236}">
              <a16:creationId xmlns:a16="http://schemas.microsoft.com/office/drawing/2014/main" id="{48FEC930-F219-AC09-AB34-AF48465CF34B}"/>
            </a:ext>
          </a:extLst>
        </xdr:cNvPr>
        <xdr:cNvSpPr>
          <a:spLocks noChangeShapeType="1"/>
        </xdr:cNvSpPr>
      </xdr:nvSpPr>
      <xdr:spPr bwMode="auto">
        <a:xfrm flipH="1">
          <a:off x="6565900" y="107778550"/>
          <a:ext cx="0" cy="144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476250</xdr:colOff>
      <xdr:row>484</xdr:row>
      <xdr:rowOff>285750</xdr:rowOff>
    </xdr:from>
    <xdr:to>
      <xdr:col>10</xdr:col>
      <xdr:colOff>476250</xdr:colOff>
      <xdr:row>490</xdr:row>
      <xdr:rowOff>19050</xdr:rowOff>
    </xdr:to>
    <xdr:sp macro="" textlink="">
      <xdr:nvSpPr>
        <xdr:cNvPr id="48099" name="Line 20">
          <a:extLst>
            <a:ext uri="{FF2B5EF4-FFF2-40B4-BE49-F238E27FC236}">
              <a16:creationId xmlns:a16="http://schemas.microsoft.com/office/drawing/2014/main" id="{B0E0A612-47EB-1AC9-3F64-840B1703568E}"/>
            </a:ext>
          </a:extLst>
        </xdr:cNvPr>
        <xdr:cNvSpPr>
          <a:spLocks noChangeShapeType="1"/>
        </xdr:cNvSpPr>
      </xdr:nvSpPr>
      <xdr:spPr bwMode="auto">
        <a:xfrm>
          <a:off x="6559550" y="137820400"/>
          <a:ext cx="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51</xdr:row>
      <xdr:rowOff>6350</xdr:rowOff>
    </xdr:from>
    <xdr:to>
      <xdr:col>11</xdr:col>
      <xdr:colOff>0</xdr:colOff>
      <xdr:row>53</xdr:row>
      <xdr:rowOff>190500</xdr:rowOff>
    </xdr:to>
    <xdr:sp macro="" textlink="">
      <xdr:nvSpPr>
        <xdr:cNvPr id="48100" name="Line 32">
          <a:extLst>
            <a:ext uri="{FF2B5EF4-FFF2-40B4-BE49-F238E27FC236}">
              <a16:creationId xmlns:a16="http://schemas.microsoft.com/office/drawing/2014/main" id="{A85BD570-0C41-0B74-263C-375E8F35D8BE}"/>
            </a:ext>
          </a:extLst>
        </xdr:cNvPr>
        <xdr:cNvSpPr>
          <a:spLocks noChangeShapeType="1"/>
        </xdr:cNvSpPr>
      </xdr:nvSpPr>
      <xdr:spPr bwMode="auto">
        <a:xfrm flipH="1">
          <a:off x="6565900" y="14097000"/>
          <a:ext cx="0" cy="755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3969</xdr:colOff>
      <xdr:row>6</xdr:row>
      <xdr:rowOff>794</xdr:rowOff>
    </xdr:from>
    <xdr:to>
      <xdr:col>11</xdr:col>
      <xdr:colOff>8335</xdr:colOff>
      <xdr:row>9</xdr:row>
      <xdr:rowOff>161915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67E8F6E-0AF8-FFBC-3982-48BB1BA60D45}"/>
            </a:ext>
          </a:extLst>
        </xdr:cNvPr>
        <xdr:cNvCxnSpPr/>
      </xdr:nvCxnSpPr>
      <xdr:spPr>
        <a:xfrm>
          <a:off x="7192169" y="1727994"/>
          <a:ext cx="8731" cy="100568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534155</xdr:colOff>
      <xdr:row>258</xdr:row>
      <xdr:rowOff>41275</xdr:rowOff>
    </xdr:from>
    <xdr:to>
      <xdr:col>2</xdr:col>
      <xdr:colOff>541440</xdr:colOff>
      <xdr:row>286</xdr:row>
      <xdr:rowOff>1489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63B7E776-BB1D-1001-4F6C-4CAE001623FA}"/>
            </a:ext>
          </a:extLst>
        </xdr:cNvPr>
        <xdr:cNvCxnSpPr/>
      </xdr:nvCxnSpPr>
      <xdr:spPr>
        <a:xfrm flipH="1">
          <a:off x="1698110" y="73028175"/>
          <a:ext cx="16390" cy="796755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584835</xdr:colOff>
      <xdr:row>259</xdr:row>
      <xdr:rowOff>41278</xdr:rowOff>
    </xdr:from>
    <xdr:to>
      <xdr:col>8</xdr:col>
      <xdr:colOff>584837</xdr:colOff>
      <xdr:row>283</xdr:row>
      <xdr:rowOff>266703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26B14C0-88F0-2A56-A7E1-24C891A03B78}"/>
            </a:ext>
          </a:extLst>
        </xdr:cNvPr>
        <xdr:cNvCxnSpPr/>
      </xdr:nvCxnSpPr>
      <xdr:spPr>
        <a:xfrm flipH="1">
          <a:off x="5915025" y="73313928"/>
          <a:ext cx="2" cy="707707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3750</xdr:colOff>
      <xdr:row>362</xdr:row>
      <xdr:rowOff>44654</xdr:rowOff>
    </xdr:from>
    <xdr:to>
      <xdr:col>11</xdr:col>
      <xdr:colOff>3750</xdr:colOff>
      <xdr:row>366</xdr:row>
      <xdr:rowOff>285749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462269D-483E-75DB-B95B-A9CAC78EB6B6}"/>
            </a:ext>
          </a:extLst>
        </xdr:cNvPr>
        <xdr:cNvCxnSpPr/>
      </xdr:nvCxnSpPr>
      <xdr:spPr>
        <a:xfrm flipH="1">
          <a:off x="7170995" y="102749554"/>
          <a:ext cx="0" cy="137774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388</xdr:row>
      <xdr:rowOff>22225</xdr:rowOff>
    </xdr:from>
    <xdr:to>
      <xdr:col>4</xdr:col>
      <xdr:colOff>609600</xdr:colOff>
      <xdr:row>408</xdr:row>
      <xdr:rowOff>231796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9FB72A4-B493-044D-5736-B3F7F6F9C326}"/>
            </a:ext>
          </a:extLst>
        </xdr:cNvPr>
        <xdr:cNvCxnSpPr/>
      </xdr:nvCxnSpPr>
      <xdr:spPr>
        <a:xfrm>
          <a:off x="3162300" y="110156625"/>
          <a:ext cx="0" cy="59340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607751</xdr:colOff>
      <xdr:row>420</xdr:row>
      <xdr:rowOff>48847</xdr:rowOff>
    </xdr:from>
    <xdr:to>
      <xdr:col>4</xdr:col>
      <xdr:colOff>610870</xdr:colOff>
      <xdr:row>429</xdr:row>
      <xdr:rowOff>32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A49CAC99-7B98-28AC-B683-F8096F357F3B}"/>
            </a:ext>
          </a:extLst>
        </xdr:cNvPr>
        <xdr:cNvCxnSpPr/>
      </xdr:nvCxnSpPr>
      <xdr:spPr>
        <a:xfrm>
          <a:off x="3152831" y="119334867"/>
          <a:ext cx="9469" cy="250893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609324</xdr:colOff>
      <xdr:row>475</xdr:row>
      <xdr:rowOff>261827</xdr:rowOff>
    </xdr:from>
    <xdr:to>
      <xdr:col>2</xdr:col>
      <xdr:colOff>612140</xdr:colOff>
      <xdr:row>478</xdr:row>
      <xdr:rowOff>257175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C913961-1597-A1A6-0A39-0DD51039B28A}"/>
            </a:ext>
          </a:extLst>
        </xdr:cNvPr>
        <xdr:cNvCxnSpPr/>
      </xdr:nvCxnSpPr>
      <xdr:spPr>
        <a:xfrm>
          <a:off x="1751054" y="135250127"/>
          <a:ext cx="1546" cy="85259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155575</xdr:colOff>
      <xdr:row>184</xdr:row>
      <xdr:rowOff>45085</xdr:rowOff>
    </xdr:from>
    <xdr:to>
      <xdr:col>10</xdr:col>
      <xdr:colOff>155575</xdr:colOff>
      <xdr:row>188</xdr:row>
      <xdr:rowOff>3281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7D28467-CF5E-14EE-7021-3C30BE6EEB4A}"/>
            </a:ext>
          </a:extLst>
        </xdr:cNvPr>
        <xdr:cNvCxnSpPr/>
      </xdr:nvCxnSpPr>
      <xdr:spPr>
        <a:xfrm>
          <a:off x="6819900" y="52187475"/>
          <a:ext cx="9525" cy="10858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299085</xdr:colOff>
      <xdr:row>184</xdr:row>
      <xdr:rowOff>3175</xdr:rowOff>
    </xdr:from>
    <xdr:to>
      <xdr:col>11</xdr:col>
      <xdr:colOff>77591</xdr:colOff>
      <xdr:row>187</xdr:row>
      <xdr:rowOff>257175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48B7634-92A3-A8C2-E5D2-600F1BF316BD}"/>
            </a:ext>
          </a:extLst>
        </xdr:cNvPr>
        <xdr:cNvSpPr txBox="1"/>
      </xdr:nvSpPr>
      <xdr:spPr>
        <a:xfrm>
          <a:off x="6991350" y="52130325"/>
          <a:ext cx="276225" cy="1104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お盆繰上閉館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482600</xdr:colOff>
      <xdr:row>154</xdr:row>
      <xdr:rowOff>0</xdr:rowOff>
    </xdr:from>
    <xdr:to>
      <xdr:col>11</xdr:col>
      <xdr:colOff>6350</xdr:colOff>
      <xdr:row>160</xdr:row>
      <xdr:rowOff>152400</xdr:rowOff>
    </xdr:to>
    <xdr:sp macro="" textlink="">
      <xdr:nvSpPr>
        <xdr:cNvPr id="49120" name="Line 11">
          <a:extLst>
            <a:ext uri="{FF2B5EF4-FFF2-40B4-BE49-F238E27FC236}">
              <a16:creationId xmlns:a16="http://schemas.microsoft.com/office/drawing/2014/main" id="{6FA8E37D-902A-8AE7-C071-E0E4551D7798}"/>
            </a:ext>
          </a:extLst>
        </xdr:cNvPr>
        <xdr:cNvSpPr>
          <a:spLocks noChangeShapeType="1"/>
        </xdr:cNvSpPr>
      </xdr:nvSpPr>
      <xdr:spPr bwMode="auto">
        <a:xfrm flipH="1">
          <a:off x="6565900" y="43522900"/>
          <a:ext cx="635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184150</xdr:colOff>
      <xdr:row>173</xdr:row>
      <xdr:rowOff>0</xdr:rowOff>
    </xdr:from>
    <xdr:to>
      <xdr:col>11</xdr:col>
      <xdr:colOff>209550</xdr:colOff>
      <xdr:row>196</xdr:row>
      <xdr:rowOff>260350</xdr:rowOff>
    </xdr:to>
    <xdr:sp macro="" textlink="">
      <xdr:nvSpPr>
        <xdr:cNvPr id="49121" name="Line 13">
          <a:extLst>
            <a:ext uri="{FF2B5EF4-FFF2-40B4-BE49-F238E27FC236}">
              <a16:creationId xmlns:a16="http://schemas.microsoft.com/office/drawing/2014/main" id="{59CE99C1-0BB6-0891-665B-1D6890E07629}"/>
            </a:ext>
          </a:extLst>
        </xdr:cNvPr>
        <xdr:cNvSpPr>
          <a:spLocks noChangeShapeType="1"/>
        </xdr:cNvSpPr>
      </xdr:nvSpPr>
      <xdr:spPr bwMode="auto">
        <a:xfrm>
          <a:off x="6750050" y="48952150"/>
          <a:ext cx="25400" cy="683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379</xdr:row>
      <xdr:rowOff>247650</xdr:rowOff>
    </xdr:from>
    <xdr:to>
      <xdr:col>11</xdr:col>
      <xdr:colOff>0</xdr:colOff>
      <xdr:row>384</xdr:row>
      <xdr:rowOff>260350</xdr:rowOff>
    </xdr:to>
    <xdr:sp macro="" textlink="">
      <xdr:nvSpPr>
        <xdr:cNvPr id="49122" name="Line 15">
          <a:extLst>
            <a:ext uri="{FF2B5EF4-FFF2-40B4-BE49-F238E27FC236}">
              <a16:creationId xmlns:a16="http://schemas.microsoft.com/office/drawing/2014/main" id="{6A1A9AE4-5BA4-E7F5-74EF-AC7E0F10678F}"/>
            </a:ext>
          </a:extLst>
        </xdr:cNvPr>
        <xdr:cNvSpPr>
          <a:spLocks noChangeShapeType="1"/>
        </xdr:cNvSpPr>
      </xdr:nvSpPr>
      <xdr:spPr bwMode="auto">
        <a:xfrm flipH="1">
          <a:off x="6565900" y="107778550"/>
          <a:ext cx="0" cy="144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476250</xdr:colOff>
      <xdr:row>484</xdr:row>
      <xdr:rowOff>285750</xdr:rowOff>
    </xdr:from>
    <xdr:to>
      <xdr:col>10</xdr:col>
      <xdr:colOff>476250</xdr:colOff>
      <xdr:row>490</xdr:row>
      <xdr:rowOff>19050</xdr:rowOff>
    </xdr:to>
    <xdr:sp macro="" textlink="">
      <xdr:nvSpPr>
        <xdr:cNvPr id="49123" name="Line 20">
          <a:extLst>
            <a:ext uri="{FF2B5EF4-FFF2-40B4-BE49-F238E27FC236}">
              <a16:creationId xmlns:a16="http://schemas.microsoft.com/office/drawing/2014/main" id="{18B4B463-A24B-DA14-AAAE-22529A31A71D}"/>
            </a:ext>
          </a:extLst>
        </xdr:cNvPr>
        <xdr:cNvSpPr>
          <a:spLocks noChangeShapeType="1"/>
        </xdr:cNvSpPr>
      </xdr:nvSpPr>
      <xdr:spPr bwMode="auto">
        <a:xfrm>
          <a:off x="6559550" y="137820400"/>
          <a:ext cx="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51</xdr:row>
      <xdr:rowOff>6350</xdr:rowOff>
    </xdr:from>
    <xdr:to>
      <xdr:col>11</xdr:col>
      <xdr:colOff>0</xdr:colOff>
      <xdr:row>52</xdr:row>
      <xdr:rowOff>285750</xdr:rowOff>
    </xdr:to>
    <xdr:sp macro="" textlink="">
      <xdr:nvSpPr>
        <xdr:cNvPr id="49124" name="Line 32">
          <a:extLst>
            <a:ext uri="{FF2B5EF4-FFF2-40B4-BE49-F238E27FC236}">
              <a16:creationId xmlns:a16="http://schemas.microsoft.com/office/drawing/2014/main" id="{92924C3A-8ADB-AD3E-F5D8-39053EE62BCA}"/>
            </a:ext>
          </a:extLst>
        </xdr:cNvPr>
        <xdr:cNvSpPr>
          <a:spLocks noChangeShapeType="1"/>
        </xdr:cNvSpPr>
      </xdr:nvSpPr>
      <xdr:spPr bwMode="auto">
        <a:xfrm flipH="1">
          <a:off x="6565900" y="14097000"/>
          <a:ext cx="0" cy="56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3175</xdr:colOff>
      <xdr:row>6</xdr:row>
      <xdr:rowOff>794</xdr:rowOff>
    </xdr:from>
    <xdr:to>
      <xdr:col>11</xdr:col>
      <xdr:colOff>3969</xdr:colOff>
      <xdr:row>10</xdr:row>
      <xdr:rowOff>260317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C53B771-D322-ECCD-D6E0-4CC94C054527}"/>
            </a:ext>
          </a:extLst>
        </xdr:cNvPr>
        <xdr:cNvCxnSpPr/>
      </xdr:nvCxnSpPr>
      <xdr:spPr>
        <a:xfrm rot="5400000">
          <a:off x="6496871" y="2422498"/>
          <a:ext cx="1389802" cy="79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534155</xdr:colOff>
      <xdr:row>258</xdr:row>
      <xdr:rowOff>41275</xdr:rowOff>
    </xdr:from>
    <xdr:to>
      <xdr:col>2</xdr:col>
      <xdr:colOff>541440</xdr:colOff>
      <xdr:row>286</xdr:row>
      <xdr:rowOff>1489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E28141C-186B-D1DE-0F51-94FB329374B5}"/>
            </a:ext>
          </a:extLst>
        </xdr:cNvPr>
        <xdr:cNvCxnSpPr/>
      </xdr:nvCxnSpPr>
      <xdr:spPr>
        <a:xfrm flipH="1">
          <a:off x="1698110" y="72942450"/>
          <a:ext cx="16390" cy="796755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584835</xdr:colOff>
      <xdr:row>259</xdr:row>
      <xdr:rowOff>41278</xdr:rowOff>
    </xdr:from>
    <xdr:to>
      <xdr:col>8</xdr:col>
      <xdr:colOff>584837</xdr:colOff>
      <xdr:row>283</xdr:row>
      <xdr:rowOff>266703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F822E84-460C-630E-C71D-64D2AF798574}"/>
            </a:ext>
          </a:extLst>
        </xdr:cNvPr>
        <xdr:cNvCxnSpPr/>
      </xdr:nvCxnSpPr>
      <xdr:spPr>
        <a:xfrm flipH="1">
          <a:off x="5915025" y="74009253"/>
          <a:ext cx="2" cy="707707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3750</xdr:colOff>
      <xdr:row>362</xdr:row>
      <xdr:rowOff>44654</xdr:rowOff>
    </xdr:from>
    <xdr:to>
      <xdr:col>11</xdr:col>
      <xdr:colOff>3750</xdr:colOff>
      <xdr:row>366</xdr:row>
      <xdr:rowOff>285749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69A0DF96-E3A0-6130-91DD-1C3B4EC171ED}"/>
            </a:ext>
          </a:extLst>
        </xdr:cNvPr>
        <xdr:cNvCxnSpPr/>
      </xdr:nvCxnSpPr>
      <xdr:spPr>
        <a:xfrm flipH="1">
          <a:off x="7170995" y="104502154"/>
          <a:ext cx="0" cy="137774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388</xdr:row>
      <xdr:rowOff>22225</xdr:rowOff>
    </xdr:from>
    <xdr:to>
      <xdr:col>4</xdr:col>
      <xdr:colOff>609600</xdr:colOff>
      <xdr:row>408</xdr:row>
      <xdr:rowOff>231796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931F4FE-CCBD-FFED-F74C-FC1F357DE134}"/>
            </a:ext>
          </a:extLst>
        </xdr:cNvPr>
        <xdr:cNvCxnSpPr/>
      </xdr:nvCxnSpPr>
      <xdr:spPr>
        <a:xfrm>
          <a:off x="3162300" y="109994700"/>
          <a:ext cx="0" cy="59340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607751</xdr:colOff>
      <xdr:row>420</xdr:row>
      <xdr:rowOff>48847</xdr:rowOff>
    </xdr:from>
    <xdr:to>
      <xdr:col>4</xdr:col>
      <xdr:colOff>610870</xdr:colOff>
      <xdr:row>429</xdr:row>
      <xdr:rowOff>32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44275218-9C33-00BF-B45D-6B9B99CAC189}"/>
            </a:ext>
          </a:extLst>
        </xdr:cNvPr>
        <xdr:cNvCxnSpPr/>
      </xdr:nvCxnSpPr>
      <xdr:spPr>
        <a:xfrm>
          <a:off x="3152831" y="119458692"/>
          <a:ext cx="9469" cy="250893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609324</xdr:colOff>
      <xdr:row>475</xdr:row>
      <xdr:rowOff>261827</xdr:rowOff>
    </xdr:from>
    <xdr:to>
      <xdr:col>2</xdr:col>
      <xdr:colOff>612140</xdr:colOff>
      <xdr:row>478</xdr:row>
      <xdr:rowOff>257175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F9DBF8E8-C748-1AA6-465F-2A22CE5B8196}"/>
            </a:ext>
          </a:extLst>
        </xdr:cNvPr>
        <xdr:cNvCxnSpPr/>
      </xdr:nvCxnSpPr>
      <xdr:spPr>
        <a:xfrm>
          <a:off x="1751054" y="135659702"/>
          <a:ext cx="1546" cy="85259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155575</xdr:colOff>
      <xdr:row>184</xdr:row>
      <xdr:rowOff>45085</xdr:rowOff>
    </xdr:from>
    <xdr:to>
      <xdr:col>10</xdr:col>
      <xdr:colOff>155575</xdr:colOff>
      <xdr:row>188</xdr:row>
      <xdr:rowOff>3281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AB2CFFF4-1DB3-FFB6-312E-96849CEA7220}"/>
            </a:ext>
          </a:extLst>
        </xdr:cNvPr>
        <xdr:cNvCxnSpPr/>
      </xdr:nvCxnSpPr>
      <xdr:spPr>
        <a:xfrm>
          <a:off x="6819900" y="52120800"/>
          <a:ext cx="9525" cy="10858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299085</xdr:colOff>
      <xdr:row>184</xdr:row>
      <xdr:rowOff>3175</xdr:rowOff>
    </xdr:from>
    <xdr:to>
      <xdr:col>11</xdr:col>
      <xdr:colOff>77591</xdr:colOff>
      <xdr:row>187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95175B2-A090-8EDC-2DAE-25ECA12E2BA8}"/>
            </a:ext>
          </a:extLst>
        </xdr:cNvPr>
        <xdr:cNvSpPr txBox="1"/>
      </xdr:nvSpPr>
      <xdr:spPr>
        <a:xfrm>
          <a:off x="6991350" y="52063650"/>
          <a:ext cx="276225" cy="1104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お盆繰上閉館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482600</xdr:colOff>
      <xdr:row>155</xdr:row>
      <xdr:rowOff>0</xdr:rowOff>
    </xdr:from>
    <xdr:to>
      <xdr:col>11</xdr:col>
      <xdr:colOff>6350</xdr:colOff>
      <xdr:row>161</xdr:row>
      <xdr:rowOff>152400</xdr:rowOff>
    </xdr:to>
    <xdr:sp macro="" textlink="">
      <xdr:nvSpPr>
        <xdr:cNvPr id="54528" name="Line 11">
          <a:extLst>
            <a:ext uri="{FF2B5EF4-FFF2-40B4-BE49-F238E27FC236}">
              <a16:creationId xmlns:a16="http://schemas.microsoft.com/office/drawing/2014/main" id="{855450E4-070D-9D30-85ED-5C4C71B2FE6E}"/>
            </a:ext>
          </a:extLst>
        </xdr:cNvPr>
        <xdr:cNvSpPr>
          <a:spLocks noChangeShapeType="1"/>
        </xdr:cNvSpPr>
      </xdr:nvSpPr>
      <xdr:spPr bwMode="auto">
        <a:xfrm flipH="1">
          <a:off x="6565900" y="43611800"/>
          <a:ext cx="635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184150</xdr:colOff>
      <xdr:row>174</xdr:row>
      <xdr:rowOff>0</xdr:rowOff>
    </xdr:from>
    <xdr:to>
      <xdr:col>11</xdr:col>
      <xdr:colOff>209550</xdr:colOff>
      <xdr:row>197</xdr:row>
      <xdr:rowOff>260350</xdr:rowOff>
    </xdr:to>
    <xdr:sp macro="" textlink="">
      <xdr:nvSpPr>
        <xdr:cNvPr id="54529" name="Line 13">
          <a:extLst>
            <a:ext uri="{FF2B5EF4-FFF2-40B4-BE49-F238E27FC236}">
              <a16:creationId xmlns:a16="http://schemas.microsoft.com/office/drawing/2014/main" id="{E09376CE-5B94-75EA-C69C-36911768C488}"/>
            </a:ext>
          </a:extLst>
        </xdr:cNvPr>
        <xdr:cNvSpPr>
          <a:spLocks noChangeShapeType="1"/>
        </xdr:cNvSpPr>
      </xdr:nvSpPr>
      <xdr:spPr bwMode="auto">
        <a:xfrm>
          <a:off x="6750050" y="49041050"/>
          <a:ext cx="25400" cy="6832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380</xdr:row>
      <xdr:rowOff>247650</xdr:rowOff>
    </xdr:from>
    <xdr:to>
      <xdr:col>11</xdr:col>
      <xdr:colOff>0</xdr:colOff>
      <xdr:row>385</xdr:row>
      <xdr:rowOff>260350</xdr:rowOff>
    </xdr:to>
    <xdr:sp macro="" textlink="">
      <xdr:nvSpPr>
        <xdr:cNvPr id="54530" name="Line 15">
          <a:extLst>
            <a:ext uri="{FF2B5EF4-FFF2-40B4-BE49-F238E27FC236}">
              <a16:creationId xmlns:a16="http://schemas.microsoft.com/office/drawing/2014/main" id="{EBF6BD40-764F-7558-EB8E-08E0E106EF71}"/>
            </a:ext>
          </a:extLst>
        </xdr:cNvPr>
        <xdr:cNvSpPr>
          <a:spLocks noChangeShapeType="1"/>
        </xdr:cNvSpPr>
      </xdr:nvSpPr>
      <xdr:spPr bwMode="auto">
        <a:xfrm flipH="1">
          <a:off x="6565900" y="108032550"/>
          <a:ext cx="0" cy="144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476250</xdr:colOff>
      <xdr:row>485</xdr:row>
      <xdr:rowOff>285750</xdr:rowOff>
    </xdr:from>
    <xdr:to>
      <xdr:col>10</xdr:col>
      <xdr:colOff>476250</xdr:colOff>
      <xdr:row>491</xdr:row>
      <xdr:rowOff>19050</xdr:rowOff>
    </xdr:to>
    <xdr:sp macro="" textlink="">
      <xdr:nvSpPr>
        <xdr:cNvPr id="54531" name="Line 20">
          <a:extLst>
            <a:ext uri="{FF2B5EF4-FFF2-40B4-BE49-F238E27FC236}">
              <a16:creationId xmlns:a16="http://schemas.microsoft.com/office/drawing/2014/main" id="{8ED33288-BE82-6D47-F122-3306D8F02335}"/>
            </a:ext>
          </a:extLst>
        </xdr:cNvPr>
        <xdr:cNvSpPr>
          <a:spLocks noChangeShapeType="1"/>
        </xdr:cNvSpPr>
      </xdr:nvSpPr>
      <xdr:spPr bwMode="auto">
        <a:xfrm>
          <a:off x="6559550" y="138074400"/>
          <a:ext cx="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51</xdr:row>
      <xdr:rowOff>6350</xdr:rowOff>
    </xdr:from>
    <xdr:to>
      <xdr:col>11</xdr:col>
      <xdr:colOff>0</xdr:colOff>
      <xdr:row>52</xdr:row>
      <xdr:rowOff>285750</xdr:rowOff>
    </xdr:to>
    <xdr:sp macro="" textlink="">
      <xdr:nvSpPr>
        <xdr:cNvPr id="54532" name="Line 32">
          <a:extLst>
            <a:ext uri="{FF2B5EF4-FFF2-40B4-BE49-F238E27FC236}">
              <a16:creationId xmlns:a16="http://schemas.microsoft.com/office/drawing/2014/main" id="{8F8E1397-5EC0-CCAE-EABF-48205C10924D}"/>
            </a:ext>
          </a:extLst>
        </xdr:cNvPr>
        <xdr:cNvSpPr>
          <a:spLocks noChangeShapeType="1"/>
        </xdr:cNvSpPr>
      </xdr:nvSpPr>
      <xdr:spPr bwMode="auto">
        <a:xfrm flipH="1">
          <a:off x="6565900" y="14097000"/>
          <a:ext cx="0" cy="56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3175</xdr:colOff>
      <xdr:row>6</xdr:row>
      <xdr:rowOff>17939</xdr:rowOff>
    </xdr:from>
    <xdr:to>
      <xdr:col>11</xdr:col>
      <xdr:colOff>3969</xdr:colOff>
      <xdr:row>10</xdr:row>
      <xdr:rowOff>255875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7C666E4-9726-A279-CBD3-015E677002D0}"/>
            </a:ext>
          </a:extLst>
        </xdr:cNvPr>
        <xdr:cNvCxnSpPr/>
      </xdr:nvCxnSpPr>
      <xdr:spPr>
        <a:xfrm rot="5400000">
          <a:off x="6496871" y="2422498"/>
          <a:ext cx="1389802" cy="79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540505</xdr:colOff>
      <xdr:row>266</xdr:row>
      <xdr:rowOff>635</xdr:rowOff>
    </xdr:from>
    <xdr:to>
      <xdr:col>2</xdr:col>
      <xdr:colOff>591655</xdr:colOff>
      <xdr:row>287</xdr:row>
      <xdr:rowOff>18669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D37074A-1EF8-93FE-7F04-60418DE3563B}"/>
            </a:ext>
          </a:extLst>
        </xdr:cNvPr>
        <xdr:cNvCxnSpPr/>
      </xdr:nvCxnSpPr>
      <xdr:spPr>
        <a:xfrm flipH="1">
          <a:off x="1698110" y="74923650"/>
          <a:ext cx="25915" cy="598635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620397</xdr:colOff>
      <xdr:row>266</xdr:row>
      <xdr:rowOff>3175</xdr:rowOff>
    </xdr:from>
    <xdr:to>
      <xdr:col>8</xdr:col>
      <xdr:colOff>620397</xdr:colOff>
      <xdr:row>286</xdr:row>
      <xdr:rowOff>266697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5832B07-C5A1-8447-7A6F-8D2867BB42FD}"/>
            </a:ext>
          </a:extLst>
        </xdr:cNvPr>
        <xdr:cNvCxnSpPr/>
      </xdr:nvCxnSpPr>
      <xdr:spPr>
        <a:xfrm>
          <a:off x="5924552" y="74904600"/>
          <a:ext cx="9523" cy="5972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313</xdr:colOff>
      <xdr:row>363</xdr:row>
      <xdr:rowOff>72594</xdr:rowOff>
    </xdr:from>
    <xdr:to>
      <xdr:col>11</xdr:col>
      <xdr:colOff>313</xdr:colOff>
      <xdr:row>368</xdr:row>
      <xdr:rowOff>22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7EFB14B-07AA-9BA0-2F6D-BBB8DD2D9E76}"/>
            </a:ext>
          </a:extLst>
        </xdr:cNvPr>
        <xdr:cNvCxnSpPr/>
      </xdr:nvCxnSpPr>
      <xdr:spPr>
        <a:xfrm flipH="1">
          <a:off x="7170995" y="102663829"/>
          <a:ext cx="0" cy="137774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622300</xdr:colOff>
      <xdr:row>388</xdr:row>
      <xdr:rowOff>33020</xdr:rowOff>
    </xdr:from>
    <xdr:to>
      <xdr:col>4</xdr:col>
      <xdr:colOff>622300</xdr:colOff>
      <xdr:row>409</xdr:row>
      <xdr:rowOff>250823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D04FC4C-3FB0-7238-B337-E11855EE670A}"/>
            </a:ext>
          </a:extLst>
        </xdr:cNvPr>
        <xdr:cNvCxnSpPr/>
      </xdr:nvCxnSpPr>
      <xdr:spPr>
        <a:xfrm>
          <a:off x="3162300" y="109775625"/>
          <a:ext cx="0" cy="62293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621721</xdr:colOff>
      <xdr:row>421</xdr:row>
      <xdr:rowOff>71072</xdr:rowOff>
    </xdr:from>
    <xdr:to>
      <xdr:col>4</xdr:col>
      <xdr:colOff>623682</xdr:colOff>
      <xdr:row>429</xdr:row>
      <xdr:rowOff>19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7A7475A2-CBD8-F9FE-F11C-8A88A5686F08}"/>
            </a:ext>
          </a:extLst>
        </xdr:cNvPr>
        <xdr:cNvCxnSpPr/>
      </xdr:nvCxnSpPr>
      <xdr:spPr>
        <a:xfrm>
          <a:off x="3152831" y="119249142"/>
          <a:ext cx="9469" cy="222318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620119</xdr:colOff>
      <xdr:row>478</xdr:row>
      <xdr:rowOff>7827</xdr:rowOff>
    </xdr:from>
    <xdr:to>
      <xdr:col>2</xdr:col>
      <xdr:colOff>621665</xdr:colOff>
      <xdr:row>481</xdr:row>
      <xdr:rowOff>19074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EA95371-A8B0-5FD0-8C60-782D43A3E5D9}"/>
            </a:ext>
          </a:extLst>
        </xdr:cNvPr>
        <xdr:cNvCxnSpPr/>
      </xdr:nvCxnSpPr>
      <xdr:spPr>
        <a:xfrm>
          <a:off x="1760579" y="135497777"/>
          <a:ext cx="1546" cy="85259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154305</xdr:colOff>
      <xdr:row>185</xdr:row>
      <xdr:rowOff>73025</xdr:rowOff>
    </xdr:from>
    <xdr:to>
      <xdr:col>10</xdr:col>
      <xdr:colOff>156687</xdr:colOff>
      <xdr:row>189</xdr:row>
      <xdr:rowOff>40090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61A9BAD-D108-77CB-2B16-276D66FB9E6B}"/>
            </a:ext>
          </a:extLst>
        </xdr:cNvPr>
        <xdr:cNvCxnSpPr/>
      </xdr:nvCxnSpPr>
      <xdr:spPr>
        <a:xfrm>
          <a:off x="6819900" y="52101750"/>
          <a:ext cx="9525" cy="10858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311785</xdr:colOff>
      <xdr:row>185</xdr:row>
      <xdr:rowOff>9525</xdr:rowOff>
    </xdr:from>
    <xdr:to>
      <xdr:col>11</xdr:col>
      <xdr:colOff>64234</xdr:colOff>
      <xdr:row>188</xdr:row>
      <xdr:rowOff>263529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D3E37F3-C6C6-618F-795B-E1536F278554}"/>
            </a:ext>
          </a:extLst>
        </xdr:cNvPr>
        <xdr:cNvSpPr txBox="1"/>
      </xdr:nvSpPr>
      <xdr:spPr>
        <a:xfrm>
          <a:off x="6991350" y="52044600"/>
          <a:ext cx="276225" cy="11049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000"/>
            <a:t>お盆繰上閉館</a:t>
          </a:r>
        </a:p>
      </xdr:txBody>
    </xdr:sp>
    <xdr:clientData/>
  </xdr:twoCellAnchor>
  <xdr:twoCellAnchor>
    <xdr:from>
      <xdr:col>10</xdr:col>
      <xdr:colOff>101599</xdr:colOff>
      <xdr:row>154</xdr:row>
      <xdr:rowOff>24765</xdr:rowOff>
    </xdr:from>
    <xdr:to>
      <xdr:col>11</xdr:col>
      <xdr:colOff>455127</xdr:colOff>
      <xdr:row>154</xdr:row>
      <xdr:rowOff>266812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0093EE4-AE85-AE7E-404A-6F861A220041}"/>
            </a:ext>
          </a:extLst>
        </xdr:cNvPr>
        <xdr:cNvSpPr txBox="1"/>
      </xdr:nvSpPr>
      <xdr:spPr>
        <a:xfrm>
          <a:off x="6753224" y="43186350"/>
          <a:ext cx="923925" cy="2571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夏休み営業</a:t>
          </a:r>
        </a:p>
      </xdr:txBody>
    </xdr:sp>
    <xdr:clientData/>
  </xdr:twoCellAnchor>
  <xdr:twoCellAnchor>
    <xdr:from>
      <xdr:col>8</xdr:col>
      <xdr:colOff>620395</xdr:colOff>
      <xdr:row>297</xdr:row>
      <xdr:rowOff>19050</xdr:rowOff>
    </xdr:from>
    <xdr:to>
      <xdr:col>8</xdr:col>
      <xdr:colOff>620395</xdr:colOff>
      <xdr:row>306</xdr:row>
      <xdr:rowOff>190500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2EF0A2CB-15EF-5660-8F5F-80B55DC98F61}"/>
            </a:ext>
          </a:extLst>
        </xdr:cNvPr>
        <xdr:cNvCxnSpPr/>
      </xdr:nvCxnSpPr>
      <xdr:spPr>
        <a:xfrm>
          <a:off x="5924550" y="83772375"/>
          <a:ext cx="0" cy="27432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680085</xdr:colOff>
      <xdr:row>170</xdr:row>
      <xdr:rowOff>9525</xdr:rowOff>
    </xdr:from>
    <xdr:to>
      <xdr:col>15</xdr:col>
      <xdr:colOff>678498</xdr:colOff>
      <xdr:row>193</xdr:row>
      <xdr:rowOff>231775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14AE660-8E93-15CC-3EDA-3A97D648FD41}"/>
            </a:ext>
          </a:extLst>
        </xdr:cNvPr>
        <xdr:cNvCxnSpPr/>
      </xdr:nvCxnSpPr>
      <xdr:spPr>
        <a:xfrm>
          <a:off x="6619875" y="41910000"/>
          <a:ext cx="9525" cy="5924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564515</xdr:colOff>
      <xdr:row>226</xdr:row>
      <xdr:rowOff>9525</xdr:rowOff>
    </xdr:from>
    <xdr:to>
      <xdr:col>15</xdr:col>
      <xdr:colOff>564516</xdr:colOff>
      <xdr:row>228</xdr:row>
      <xdr:rowOff>231775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930C8CF-015B-B8AD-2B7D-BCF39D9FE7DC}"/>
            </a:ext>
          </a:extLst>
        </xdr:cNvPr>
        <xdr:cNvCxnSpPr/>
      </xdr:nvCxnSpPr>
      <xdr:spPr>
        <a:xfrm>
          <a:off x="6505575" y="55740300"/>
          <a:ext cx="1" cy="723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383</xdr:row>
      <xdr:rowOff>9525</xdr:rowOff>
    </xdr:from>
    <xdr:to>
      <xdr:col>10</xdr:col>
      <xdr:colOff>182880</xdr:colOff>
      <xdr:row>405</xdr:row>
      <xdr:rowOff>200025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665D674-B3A6-B37F-480A-6151B9C90E4A}"/>
            </a:ext>
          </a:extLst>
        </xdr:cNvPr>
        <xdr:cNvCxnSpPr/>
      </xdr:nvCxnSpPr>
      <xdr:spPr>
        <a:xfrm>
          <a:off x="3952875" y="94468950"/>
          <a:ext cx="0" cy="56388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417</xdr:row>
      <xdr:rowOff>41275</xdr:rowOff>
    </xdr:from>
    <xdr:to>
      <xdr:col>10</xdr:col>
      <xdr:colOff>182880</xdr:colOff>
      <xdr:row>424</xdr:row>
      <xdr:rowOff>231775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0EC666E-8030-ECF2-9DCF-9A67D6A0C7DD}"/>
            </a:ext>
          </a:extLst>
        </xdr:cNvPr>
        <xdr:cNvCxnSpPr/>
      </xdr:nvCxnSpPr>
      <xdr:spPr>
        <a:xfrm>
          <a:off x="3952875" y="102889050"/>
          <a:ext cx="0" cy="1924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184785</xdr:colOff>
      <xdr:row>442</xdr:row>
      <xdr:rowOff>9525</xdr:rowOff>
    </xdr:from>
    <xdr:to>
      <xdr:col>7</xdr:col>
      <xdr:colOff>194310</xdr:colOff>
      <xdr:row>444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7C33A59-4B26-6873-47E7-196A7763CE6E}"/>
            </a:ext>
          </a:extLst>
        </xdr:cNvPr>
        <xdr:cNvCxnSpPr/>
      </xdr:nvCxnSpPr>
      <xdr:spPr>
        <a:xfrm flipH="1">
          <a:off x="2676525" y="109042200"/>
          <a:ext cx="9525" cy="495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680085</xdr:colOff>
      <xdr:row>170</xdr:row>
      <xdr:rowOff>9525</xdr:rowOff>
    </xdr:from>
    <xdr:to>
      <xdr:col>15</xdr:col>
      <xdr:colOff>680085</xdr:colOff>
      <xdr:row>194</xdr:row>
      <xdr:rowOff>209550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BDEB2FB-0D27-3050-0BDA-A597E1618ECF}"/>
            </a:ext>
          </a:extLst>
        </xdr:cNvPr>
        <xdr:cNvCxnSpPr/>
      </xdr:nvCxnSpPr>
      <xdr:spPr>
        <a:xfrm>
          <a:off x="6619875" y="41910000"/>
          <a:ext cx="0" cy="6143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537210</xdr:colOff>
      <xdr:row>225</xdr:row>
      <xdr:rowOff>200025</xdr:rowOff>
    </xdr:from>
    <xdr:to>
      <xdr:col>15</xdr:col>
      <xdr:colOff>537210</xdr:colOff>
      <xdr:row>227</xdr:row>
      <xdr:rowOff>157422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1F8109A-C6DC-8E1D-7546-BDF2975439A3}"/>
            </a:ext>
          </a:extLst>
        </xdr:cNvPr>
        <xdr:cNvCxnSpPr/>
      </xdr:nvCxnSpPr>
      <xdr:spPr>
        <a:xfrm>
          <a:off x="6477000" y="55683150"/>
          <a:ext cx="0" cy="466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383</xdr:row>
      <xdr:rowOff>9525</xdr:rowOff>
    </xdr:from>
    <xdr:to>
      <xdr:col>10</xdr:col>
      <xdr:colOff>182880</xdr:colOff>
      <xdr:row>405</xdr:row>
      <xdr:rowOff>200025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D0B541B-2408-9483-4418-E7BC925BED59}"/>
            </a:ext>
          </a:extLst>
        </xdr:cNvPr>
        <xdr:cNvCxnSpPr/>
      </xdr:nvCxnSpPr>
      <xdr:spPr>
        <a:xfrm>
          <a:off x="3952875" y="94468950"/>
          <a:ext cx="0" cy="56388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417</xdr:row>
      <xdr:rowOff>41275</xdr:rowOff>
    </xdr:from>
    <xdr:to>
      <xdr:col>10</xdr:col>
      <xdr:colOff>182880</xdr:colOff>
      <xdr:row>423</xdr:row>
      <xdr:rowOff>153142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8795E2D-45DC-BD43-D38A-B5767C64A32E}"/>
            </a:ext>
          </a:extLst>
        </xdr:cNvPr>
        <xdr:cNvCxnSpPr/>
      </xdr:nvCxnSpPr>
      <xdr:spPr>
        <a:xfrm>
          <a:off x="3952875" y="102889050"/>
          <a:ext cx="0" cy="1619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185420</xdr:colOff>
      <xdr:row>440</xdr:row>
      <xdr:rowOff>231775</xdr:rowOff>
    </xdr:from>
    <xdr:to>
      <xdr:col>7</xdr:col>
      <xdr:colOff>185420</xdr:colOff>
      <xdr:row>443</xdr:row>
      <xdr:rowOff>209578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E4E6658-DBA8-D0C7-20EB-519A775D0927}"/>
            </a:ext>
          </a:extLst>
        </xdr:cNvPr>
        <xdr:cNvCxnSpPr/>
      </xdr:nvCxnSpPr>
      <xdr:spPr>
        <a:xfrm>
          <a:off x="2647950" y="108775500"/>
          <a:ext cx="0" cy="714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680085</xdr:colOff>
      <xdr:row>170</xdr:row>
      <xdr:rowOff>9525</xdr:rowOff>
    </xdr:from>
    <xdr:to>
      <xdr:col>15</xdr:col>
      <xdr:colOff>680085</xdr:colOff>
      <xdr:row>194</xdr:row>
      <xdr:rowOff>209550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37D288F-5123-4743-A673-179CCA73394B}"/>
            </a:ext>
          </a:extLst>
        </xdr:cNvPr>
        <xdr:cNvCxnSpPr/>
      </xdr:nvCxnSpPr>
      <xdr:spPr>
        <a:xfrm>
          <a:off x="6619875" y="41910000"/>
          <a:ext cx="0" cy="6143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383</xdr:row>
      <xdr:rowOff>9525</xdr:rowOff>
    </xdr:from>
    <xdr:to>
      <xdr:col>10</xdr:col>
      <xdr:colOff>182880</xdr:colOff>
      <xdr:row>405</xdr:row>
      <xdr:rowOff>200025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839A95B-1CF6-5115-5C9A-2821C38EE2A3}"/>
            </a:ext>
          </a:extLst>
        </xdr:cNvPr>
        <xdr:cNvCxnSpPr/>
      </xdr:nvCxnSpPr>
      <xdr:spPr>
        <a:xfrm>
          <a:off x="3952875" y="94468950"/>
          <a:ext cx="0" cy="56388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417</xdr:row>
      <xdr:rowOff>41275</xdr:rowOff>
    </xdr:from>
    <xdr:to>
      <xdr:col>10</xdr:col>
      <xdr:colOff>182880</xdr:colOff>
      <xdr:row>422</xdr:row>
      <xdr:rowOff>153161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24205CE-CCC7-4AB5-BE43-511161F1810D}"/>
            </a:ext>
          </a:extLst>
        </xdr:cNvPr>
        <xdr:cNvCxnSpPr/>
      </xdr:nvCxnSpPr>
      <xdr:spPr>
        <a:xfrm>
          <a:off x="3952875" y="102889050"/>
          <a:ext cx="0" cy="1371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185420</xdr:colOff>
      <xdr:row>441</xdr:row>
      <xdr:rowOff>43180</xdr:rowOff>
    </xdr:from>
    <xdr:to>
      <xdr:col>7</xdr:col>
      <xdr:colOff>185420</xdr:colOff>
      <xdr:row>444</xdr:row>
      <xdr:rowOff>212807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2F9232B-8626-A092-8280-ACEA48EF66D7}"/>
            </a:ext>
          </a:extLst>
        </xdr:cNvPr>
        <xdr:cNvCxnSpPr/>
      </xdr:nvCxnSpPr>
      <xdr:spPr>
        <a:xfrm>
          <a:off x="2647950" y="108842175"/>
          <a:ext cx="0" cy="904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537210</xdr:colOff>
      <xdr:row>224</xdr:row>
      <xdr:rowOff>200025</xdr:rowOff>
    </xdr:from>
    <xdr:to>
      <xdr:col>15</xdr:col>
      <xdr:colOff>537210</xdr:colOff>
      <xdr:row>226</xdr:row>
      <xdr:rowOff>157422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2B4468D-0914-A41B-3120-A7D61E94313D}"/>
            </a:ext>
          </a:extLst>
        </xdr:cNvPr>
        <xdr:cNvCxnSpPr/>
      </xdr:nvCxnSpPr>
      <xdr:spPr>
        <a:xfrm>
          <a:off x="6477000" y="55683150"/>
          <a:ext cx="0" cy="466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257810</xdr:colOff>
      <xdr:row>134</xdr:row>
      <xdr:rowOff>19050</xdr:rowOff>
    </xdr:from>
    <xdr:to>
      <xdr:col>15</xdr:col>
      <xdr:colOff>257810</xdr:colOff>
      <xdr:row>139</xdr:row>
      <xdr:rowOff>157486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C701CFC-6BC5-E7B7-741E-9314E948545A}"/>
            </a:ext>
          </a:extLst>
        </xdr:cNvPr>
        <xdr:cNvCxnSpPr/>
      </xdr:nvCxnSpPr>
      <xdr:spPr>
        <a:xfrm>
          <a:off x="6162675" y="33042225"/>
          <a:ext cx="0" cy="13906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680085</xdr:colOff>
      <xdr:row>170</xdr:row>
      <xdr:rowOff>9525</xdr:rowOff>
    </xdr:from>
    <xdr:to>
      <xdr:col>15</xdr:col>
      <xdr:colOff>680085</xdr:colOff>
      <xdr:row>194</xdr:row>
      <xdr:rowOff>209550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D4E0450-5617-5905-2470-6218F96E573B}"/>
            </a:ext>
          </a:extLst>
        </xdr:cNvPr>
        <xdr:cNvCxnSpPr/>
      </xdr:nvCxnSpPr>
      <xdr:spPr>
        <a:xfrm>
          <a:off x="6619875" y="41910000"/>
          <a:ext cx="0" cy="6143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424815</xdr:colOff>
      <xdr:row>382</xdr:row>
      <xdr:rowOff>153670</xdr:rowOff>
    </xdr:from>
    <xdr:to>
      <xdr:col>18</xdr:col>
      <xdr:colOff>424815</xdr:colOff>
      <xdr:row>405</xdr:row>
      <xdr:rowOff>94610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B51E43F-80CF-F31C-5695-0FCDE0E2A919}"/>
            </a:ext>
          </a:extLst>
        </xdr:cNvPr>
        <xdr:cNvCxnSpPr/>
      </xdr:nvCxnSpPr>
      <xdr:spPr>
        <a:xfrm>
          <a:off x="7193280" y="93009720"/>
          <a:ext cx="0" cy="55340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417</xdr:row>
      <xdr:rowOff>41275</xdr:rowOff>
    </xdr:from>
    <xdr:to>
      <xdr:col>10</xdr:col>
      <xdr:colOff>190500</xdr:colOff>
      <xdr:row>434</xdr:row>
      <xdr:rowOff>153707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C750950-6DF0-2C93-AAA7-460890C49BD4}"/>
            </a:ext>
          </a:extLst>
        </xdr:cNvPr>
        <xdr:cNvCxnSpPr/>
      </xdr:nvCxnSpPr>
      <xdr:spPr>
        <a:xfrm>
          <a:off x="3573780" y="101379655"/>
          <a:ext cx="7620" cy="427926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185420</xdr:colOff>
      <xdr:row>440</xdr:row>
      <xdr:rowOff>66675</xdr:rowOff>
    </xdr:from>
    <xdr:to>
      <xdr:col>7</xdr:col>
      <xdr:colOff>187960</xdr:colOff>
      <xdr:row>443</xdr:row>
      <xdr:rowOff>198120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8B0BF2A-702C-C697-7F59-13717A99277C}"/>
            </a:ext>
          </a:extLst>
        </xdr:cNvPr>
        <xdr:cNvCxnSpPr/>
      </xdr:nvCxnSpPr>
      <xdr:spPr>
        <a:xfrm>
          <a:off x="2395220" y="107013375"/>
          <a:ext cx="5080" cy="86296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566420</xdr:colOff>
      <xdr:row>145</xdr:row>
      <xdr:rowOff>19050</xdr:rowOff>
    </xdr:from>
    <xdr:to>
      <xdr:col>15</xdr:col>
      <xdr:colOff>566420</xdr:colOff>
      <xdr:row>151</xdr:row>
      <xdr:rowOff>144780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3198A51-A7BF-6870-A607-9D8A2218327B}"/>
            </a:ext>
          </a:extLst>
        </xdr:cNvPr>
        <xdr:cNvCxnSpPr/>
      </xdr:nvCxnSpPr>
      <xdr:spPr>
        <a:xfrm flipH="1">
          <a:off x="5882640" y="35246310"/>
          <a:ext cx="6985" cy="15887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680720</xdr:colOff>
      <xdr:row>152</xdr:row>
      <xdr:rowOff>153670</xdr:rowOff>
    </xdr:from>
    <xdr:to>
      <xdr:col>15</xdr:col>
      <xdr:colOff>680720</xdr:colOff>
      <xdr:row>159</xdr:row>
      <xdr:rowOff>198154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F3C3290-05F0-7927-4104-7793F46AF870}"/>
            </a:ext>
          </a:extLst>
        </xdr:cNvPr>
        <xdr:cNvCxnSpPr/>
      </xdr:nvCxnSpPr>
      <xdr:spPr>
        <a:xfrm>
          <a:off x="5989320" y="37101780"/>
          <a:ext cx="0" cy="17373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680085</xdr:colOff>
      <xdr:row>170</xdr:row>
      <xdr:rowOff>9525</xdr:rowOff>
    </xdr:from>
    <xdr:to>
      <xdr:col>15</xdr:col>
      <xdr:colOff>680085</xdr:colOff>
      <xdr:row>194</xdr:row>
      <xdr:rowOff>209550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672288-AB0D-913F-C0B4-BF405CF9B0AB}"/>
            </a:ext>
          </a:extLst>
        </xdr:cNvPr>
        <xdr:cNvCxnSpPr/>
      </xdr:nvCxnSpPr>
      <xdr:spPr>
        <a:xfrm>
          <a:off x="5988685" y="41302305"/>
          <a:ext cx="0" cy="605218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</xdr:colOff>
      <xdr:row>417</xdr:row>
      <xdr:rowOff>41275</xdr:rowOff>
    </xdr:from>
    <xdr:to>
      <xdr:col>10</xdr:col>
      <xdr:colOff>182880</xdr:colOff>
      <xdr:row>433</xdr:row>
      <xdr:rowOff>153709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132A744-FBA3-B7D6-216E-3E864E3327E2}"/>
            </a:ext>
          </a:extLst>
        </xdr:cNvPr>
        <xdr:cNvCxnSpPr/>
      </xdr:nvCxnSpPr>
      <xdr:spPr>
        <a:xfrm>
          <a:off x="3573780" y="101379655"/>
          <a:ext cx="0" cy="40354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566420</xdr:colOff>
      <xdr:row>144</xdr:row>
      <xdr:rowOff>19050</xdr:rowOff>
    </xdr:from>
    <xdr:to>
      <xdr:col>15</xdr:col>
      <xdr:colOff>566420</xdr:colOff>
      <xdr:row>150</xdr:row>
      <xdr:rowOff>144780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1D5DDEA-1601-433D-7961-C05F0F68D381}"/>
            </a:ext>
          </a:extLst>
        </xdr:cNvPr>
        <xdr:cNvCxnSpPr/>
      </xdr:nvCxnSpPr>
      <xdr:spPr>
        <a:xfrm flipH="1">
          <a:off x="5882640" y="35246310"/>
          <a:ext cx="6985" cy="15887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680720</xdr:colOff>
      <xdr:row>152</xdr:row>
      <xdr:rowOff>153670</xdr:rowOff>
    </xdr:from>
    <xdr:to>
      <xdr:col>15</xdr:col>
      <xdr:colOff>680720</xdr:colOff>
      <xdr:row>159</xdr:row>
      <xdr:rowOff>198154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F6EA6AF-8321-6ADA-D2EA-4FE743DB6AFF}"/>
            </a:ext>
          </a:extLst>
        </xdr:cNvPr>
        <xdr:cNvCxnSpPr/>
      </xdr:nvCxnSpPr>
      <xdr:spPr>
        <a:xfrm>
          <a:off x="5989320" y="37101780"/>
          <a:ext cx="0" cy="17373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144780</xdr:colOff>
      <xdr:row>257</xdr:row>
      <xdr:rowOff>83820</xdr:rowOff>
    </xdr:from>
    <xdr:to>
      <xdr:col>7</xdr:col>
      <xdr:colOff>179705</xdr:colOff>
      <xdr:row>281</xdr:row>
      <xdr:rowOff>209548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1765125-18A1-E383-3F0A-4AC851CAF91C}"/>
            </a:ext>
          </a:extLst>
        </xdr:cNvPr>
        <xdr:cNvCxnSpPr/>
      </xdr:nvCxnSpPr>
      <xdr:spPr>
        <a:xfrm flipH="1">
          <a:off x="2406650" y="63376810"/>
          <a:ext cx="13970" cy="60604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144780</xdr:colOff>
      <xdr:row>457</xdr:row>
      <xdr:rowOff>76200</xdr:rowOff>
    </xdr:from>
    <xdr:to>
      <xdr:col>7</xdr:col>
      <xdr:colOff>144780</xdr:colOff>
      <xdr:row>472</xdr:row>
      <xdr:rowOff>153678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B9FD247-7061-ADF7-228B-19AB73E68C1A}"/>
            </a:ext>
          </a:extLst>
        </xdr:cNvPr>
        <xdr:cNvCxnSpPr/>
      </xdr:nvCxnSpPr>
      <xdr:spPr>
        <a:xfrm>
          <a:off x="2354580" y="111137700"/>
          <a:ext cx="0" cy="37414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232410</xdr:colOff>
      <xdr:row>146</xdr:row>
      <xdr:rowOff>7620</xdr:rowOff>
    </xdr:from>
    <xdr:to>
      <xdr:col>15</xdr:col>
      <xdr:colOff>236220</xdr:colOff>
      <xdr:row>147</xdr:row>
      <xdr:rowOff>153809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5F6A664-1E19-E498-1609-FE1CFD3D9357}"/>
            </a:ext>
          </a:extLst>
        </xdr:cNvPr>
        <xdr:cNvCxnSpPr/>
      </xdr:nvCxnSpPr>
      <xdr:spPr>
        <a:xfrm>
          <a:off x="5562600" y="35478720"/>
          <a:ext cx="7620" cy="4038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678180</xdr:colOff>
      <xdr:row>170</xdr:row>
      <xdr:rowOff>0</xdr:rowOff>
    </xdr:from>
    <xdr:to>
      <xdr:col>15</xdr:col>
      <xdr:colOff>680085</xdr:colOff>
      <xdr:row>195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98947BB-36F4-770C-17DB-B8CA48D41648}"/>
            </a:ext>
          </a:extLst>
        </xdr:cNvPr>
        <xdr:cNvCxnSpPr/>
      </xdr:nvCxnSpPr>
      <xdr:spPr>
        <a:xfrm flipH="1">
          <a:off x="6029960" y="41346120"/>
          <a:ext cx="1905" cy="6096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224790</xdr:colOff>
      <xdr:row>416</xdr:row>
      <xdr:rowOff>76200</xdr:rowOff>
    </xdr:from>
    <xdr:to>
      <xdr:col>10</xdr:col>
      <xdr:colOff>231140</xdr:colOff>
      <xdr:row>432</xdr:row>
      <xdr:rowOff>212748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A64AB7F-E710-57A5-C148-B2F19DFF9817}"/>
            </a:ext>
          </a:extLst>
        </xdr:cNvPr>
        <xdr:cNvCxnSpPr/>
      </xdr:nvCxnSpPr>
      <xdr:spPr>
        <a:xfrm flipH="1">
          <a:off x="3990975" y="102663625"/>
          <a:ext cx="9525" cy="4111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675640</xdr:colOff>
      <xdr:row>154</xdr:row>
      <xdr:rowOff>74295</xdr:rowOff>
    </xdr:from>
    <xdr:to>
      <xdr:col>15</xdr:col>
      <xdr:colOff>675640</xdr:colOff>
      <xdr:row>159</xdr:row>
      <xdr:rowOff>188595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4522D4B-C101-0A44-A8EB-722AFBF5AF04}"/>
            </a:ext>
          </a:extLst>
        </xdr:cNvPr>
        <xdr:cNvCxnSpPr/>
      </xdr:nvCxnSpPr>
      <xdr:spPr>
        <a:xfrm>
          <a:off x="6610350" y="38042850"/>
          <a:ext cx="0" cy="1352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144780</xdr:colOff>
      <xdr:row>256</xdr:row>
      <xdr:rowOff>102235</xdr:rowOff>
    </xdr:from>
    <xdr:to>
      <xdr:col>7</xdr:col>
      <xdr:colOff>179705</xdr:colOff>
      <xdr:row>280</xdr:row>
      <xdr:rowOff>217163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BD1D6E3-A196-AE21-E114-7FC92D9DAE89}"/>
            </a:ext>
          </a:extLst>
        </xdr:cNvPr>
        <xdr:cNvCxnSpPr/>
      </xdr:nvCxnSpPr>
      <xdr:spPr>
        <a:xfrm flipH="1">
          <a:off x="2628900" y="63468885"/>
          <a:ext cx="6985" cy="60604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118745</xdr:colOff>
      <xdr:row>457</xdr:row>
      <xdr:rowOff>0</xdr:rowOff>
    </xdr:from>
    <xdr:to>
      <xdr:col>7</xdr:col>
      <xdr:colOff>142749</xdr:colOff>
      <xdr:row>472</xdr:row>
      <xdr:rowOff>200071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8C27F44-0A91-377A-CDB7-AA0F4C15DB4C}"/>
            </a:ext>
          </a:extLst>
        </xdr:cNvPr>
        <xdr:cNvCxnSpPr/>
      </xdr:nvCxnSpPr>
      <xdr:spPr>
        <a:xfrm flipH="1">
          <a:off x="2600325" y="112709325"/>
          <a:ext cx="13335" cy="39338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685800</xdr:colOff>
      <xdr:row>169</xdr:row>
      <xdr:rowOff>203200</xdr:rowOff>
    </xdr:from>
    <xdr:to>
      <xdr:col>15</xdr:col>
      <xdr:colOff>698500</xdr:colOff>
      <xdr:row>194</xdr:row>
      <xdr:rowOff>168275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5FDE2A2-146B-41A0-8C27-530EC4DA72A3}"/>
            </a:ext>
          </a:extLst>
        </xdr:cNvPr>
        <xdr:cNvCxnSpPr/>
      </xdr:nvCxnSpPr>
      <xdr:spPr>
        <a:xfrm flipH="1">
          <a:off x="6089650" y="41789350"/>
          <a:ext cx="12700" cy="61563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416</xdr:row>
      <xdr:rowOff>76200</xdr:rowOff>
    </xdr:from>
    <xdr:to>
      <xdr:col>10</xdr:col>
      <xdr:colOff>231140</xdr:colOff>
      <xdr:row>432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72BEBE9-5CFA-45C9-90E2-F73360C9F7DF}"/>
            </a:ext>
          </a:extLst>
        </xdr:cNvPr>
        <xdr:cNvCxnSpPr/>
      </xdr:nvCxnSpPr>
      <xdr:spPr>
        <a:xfrm flipH="1">
          <a:off x="3971925" y="102669975"/>
          <a:ext cx="2540" cy="38862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654050</xdr:colOff>
      <xdr:row>152</xdr:row>
      <xdr:rowOff>228600</xdr:rowOff>
    </xdr:from>
    <xdr:to>
      <xdr:col>15</xdr:col>
      <xdr:colOff>662940</xdr:colOff>
      <xdr:row>159</xdr:row>
      <xdr:rowOff>198120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7CCF657-F1DE-408C-8ECC-52E23DF8FF1A}"/>
            </a:ext>
          </a:extLst>
        </xdr:cNvPr>
        <xdr:cNvCxnSpPr/>
      </xdr:nvCxnSpPr>
      <xdr:spPr>
        <a:xfrm>
          <a:off x="6057900" y="37655500"/>
          <a:ext cx="8890" cy="1703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457</xdr:row>
      <xdr:rowOff>47625</xdr:rowOff>
    </xdr:from>
    <xdr:to>
      <xdr:col>7</xdr:col>
      <xdr:colOff>104775</xdr:colOff>
      <xdr:row>471</xdr:row>
      <xdr:rowOff>219075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E64B69C-3B82-4F06-B543-517F7DCF363C}"/>
            </a:ext>
          </a:extLst>
        </xdr:cNvPr>
        <xdr:cNvCxnSpPr/>
      </xdr:nvCxnSpPr>
      <xdr:spPr>
        <a:xfrm flipH="1">
          <a:off x="2552700" y="112756950"/>
          <a:ext cx="9525" cy="3638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177800</xdr:colOff>
      <xdr:row>257</xdr:row>
      <xdr:rowOff>38100</xdr:rowOff>
    </xdr:from>
    <xdr:to>
      <xdr:col>7</xdr:col>
      <xdr:colOff>184150</xdr:colOff>
      <xdr:row>282</xdr:row>
      <xdr:rowOff>57150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7F37717-AD7B-42AE-9E2F-73EE562742C9}"/>
            </a:ext>
          </a:extLst>
        </xdr:cNvPr>
        <xdr:cNvCxnSpPr/>
      </xdr:nvCxnSpPr>
      <xdr:spPr>
        <a:xfrm flipH="1">
          <a:off x="2432050" y="63315850"/>
          <a:ext cx="6350" cy="6210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111125</xdr:colOff>
      <xdr:row>293</xdr:row>
      <xdr:rowOff>19050</xdr:rowOff>
    </xdr:from>
    <xdr:to>
      <xdr:col>7</xdr:col>
      <xdr:colOff>114300</xdr:colOff>
      <xdr:row>295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B0912D9-87B3-4518-966A-E0EF7411A8CB}"/>
            </a:ext>
          </a:extLst>
        </xdr:cNvPr>
        <xdr:cNvCxnSpPr/>
      </xdr:nvCxnSpPr>
      <xdr:spPr>
        <a:xfrm>
          <a:off x="2568575" y="72266175"/>
          <a:ext cx="3175" cy="476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685800</xdr:colOff>
      <xdr:row>169</xdr:row>
      <xdr:rowOff>203200</xdr:rowOff>
    </xdr:from>
    <xdr:to>
      <xdr:col>15</xdr:col>
      <xdr:colOff>698500</xdr:colOff>
      <xdr:row>194</xdr:row>
      <xdr:rowOff>168275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FE2148B-67EF-48B7-97E5-16C6762356A4}"/>
            </a:ext>
          </a:extLst>
        </xdr:cNvPr>
        <xdr:cNvCxnSpPr/>
      </xdr:nvCxnSpPr>
      <xdr:spPr>
        <a:xfrm flipH="1">
          <a:off x="6089650" y="41789350"/>
          <a:ext cx="12700" cy="61563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417</xdr:row>
      <xdr:rowOff>57150</xdr:rowOff>
    </xdr:from>
    <xdr:to>
      <xdr:col>10</xdr:col>
      <xdr:colOff>209550</xdr:colOff>
      <xdr:row>429</xdr:row>
      <xdr:rowOff>146050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744C014-484C-4D2F-9F87-3445CF4604E2}"/>
            </a:ext>
          </a:extLst>
        </xdr:cNvPr>
        <xdr:cNvCxnSpPr/>
      </xdr:nvCxnSpPr>
      <xdr:spPr>
        <a:xfrm>
          <a:off x="3644900" y="102755700"/>
          <a:ext cx="0" cy="30607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654050</xdr:colOff>
      <xdr:row>152</xdr:row>
      <xdr:rowOff>228600</xdr:rowOff>
    </xdr:from>
    <xdr:to>
      <xdr:col>15</xdr:col>
      <xdr:colOff>662940</xdr:colOff>
      <xdr:row>159</xdr:row>
      <xdr:rowOff>198120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E1C6319-67FD-41D1-BCB9-F9FC7CE513EB}"/>
            </a:ext>
          </a:extLst>
        </xdr:cNvPr>
        <xdr:cNvCxnSpPr/>
      </xdr:nvCxnSpPr>
      <xdr:spPr>
        <a:xfrm>
          <a:off x="6057900" y="37655500"/>
          <a:ext cx="8890" cy="1703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457</xdr:row>
      <xdr:rowOff>47625</xdr:rowOff>
    </xdr:from>
    <xdr:to>
      <xdr:col>7</xdr:col>
      <xdr:colOff>111303</xdr:colOff>
      <xdr:row>474</xdr:row>
      <xdr:rowOff>8562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F480D01-DA2F-44FB-9626-100536EF0C86}"/>
            </a:ext>
          </a:extLst>
        </xdr:cNvPr>
        <xdr:cNvCxnSpPr/>
      </xdr:nvCxnSpPr>
      <xdr:spPr>
        <a:xfrm>
          <a:off x="2313719" y="109604389"/>
          <a:ext cx="6528" cy="403635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268</xdr:row>
      <xdr:rowOff>25686</xdr:rowOff>
    </xdr:from>
    <xdr:to>
      <xdr:col>7</xdr:col>
      <xdr:colOff>205483</xdr:colOff>
      <xdr:row>282</xdr:row>
      <xdr:rowOff>139700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A2872CF-1761-48E1-B47E-CA84D41E1F67}"/>
            </a:ext>
          </a:extLst>
        </xdr:cNvPr>
        <xdr:cNvCxnSpPr/>
      </xdr:nvCxnSpPr>
      <xdr:spPr>
        <a:xfrm flipH="1">
          <a:off x="2399444" y="64273416"/>
          <a:ext cx="14983" cy="347023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111125</xdr:colOff>
      <xdr:row>293</xdr:row>
      <xdr:rowOff>19050</xdr:rowOff>
    </xdr:from>
    <xdr:to>
      <xdr:col>7</xdr:col>
      <xdr:colOff>120650</xdr:colOff>
      <xdr:row>301</xdr:row>
      <xdr:rowOff>165100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D6FB7AD-03E3-41A8-8FB7-1CA9F218317B}"/>
            </a:ext>
          </a:extLst>
        </xdr:cNvPr>
        <xdr:cNvCxnSpPr/>
      </xdr:nvCxnSpPr>
      <xdr:spPr>
        <a:xfrm>
          <a:off x="2365375" y="72161400"/>
          <a:ext cx="9525" cy="2127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203200</xdr:colOff>
      <xdr:row>402</xdr:row>
      <xdr:rowOff>57150</xdr:rowOff>
    </xdr:from>
    <xdr:to>
      <xdr:col>10</xdr:col>
      <xdr:colOff>203200</xdr:colOff>
      <xdr:row>405</xdr:row>
      <xdr:rowOff>142200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882DAD9C-0512-92B0-5DD9-AA2CE117FC02}"/>
            </a:ext>
          </a:extLst>
        </xdr:cNvPr>
        <xdr:cNvCxnSpPr/>
      </xdr:nvCxnSpPr>
      <xdr:spPr>
        <a:xfrm>
          <a:off x="3638550" y="99091750"/>
          <a:ext cx="0" cy="828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4320" zoomScaleNormal="255" zoomScaleSheetLayoutView="70"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4"/>
  <sheetViews>
    <sheetView view="pageBreakPreview" topLeftCell="A421" zoomScale="75" zoomScaleNormal="100" workbookViewId="0">
      <selection activeCell="G331" sqref="G331:H331"/>
    </sheetView>
  </sheetViews>
  <sheetFormatPr defaultColWidth="9.109375" defaultRowHeight="13.2" x14ac:dyDescent="0.2"/>
  <cols>
    <col min="1" max="1" width="7.21875" style="15" customWidth="1"/>
    <col min="2" max="2" width="7.109375" style="16" customWidth="1"/>
    <col min="3" max="10" width="9.109375" style="1" customWidth="1"/>
    <col min="11" max="12" width="6.88671875" style="1" customWidth="1"/>
    <col min="13" max="13" width="8.88671875" style="1" customWidth="1"/>
    <col min="14" max="16384" width="9.109375" style="1"/>
  </cols>
  <sheetData>
    <row r="1" spans="1:12" ht="22.95" customHeight="1" x14ac:dyDescent="0.2">
      <c r="A1" s="195" t="s">
        <v>13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22.9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ht="22.95" customHeight="1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2.95" customHeight="1" x14ac:dyDescent="0.2">
      <c r="A4" s="267" t="s">
        <v>54</v>
      </c>
      <c r="B4" s="267"/>
      <c r="C4" s="9" t="s">
        <v>55</v>
      </c>
      <c r="D4" s="10"/>
    </row>
    <row r="5" spans="1:12" ht="22.95" customHeight="1" x14ac:dyDescent="0.2">
      <c r="A5" s="196"/>
      <c r="B5" s="197"/>
      <c r="C5" s="198" t="s">
        <v>1</v>
      </c>
      <c r="D5" s="199"/>
      <c r="E5" s="198" t="s">
        <v>36</v>
      </c>
      <c r="F5" s="199"/>
      <c r="G5" s="198" t="s">
        <v>0</v>
      </c>
      <c r="H5" s="199"/>
      <c r="I5" s="198" t="s">
        <v>2</v>
      </c>
      <c r="J5" s="199"/>
      <c r="K5" s="198" t="s">
        <v>3</v>
      </c>
      <c r="L5" s="199"/>
    </row>
    <row r="6" spans="1:12" ht="22.95" customHeight="1" x14ac:dyDescent="0.2">
      <c r="A6" s="11" t="s">
        <v>4</v>
      </c>
      <c r="B6" s="12" t="s">
        <v>68</v>
      </c>
      <c r="C6" s="200" t="s">
        <v>73</v>
      </c>
      <c r="D6" s="201"/>
      <c r="E6" s="200" t="s">
        <v>76</v>
      </c>
      <c r="F6" s="201"/>
      <c r="G6" s="200" t="s">
        <v>77</v>
      </c>
      <c r="H6" s="201"/>
      <c r="I6" s="200"/>
      <c r="J6" s="201"/>
      <c r="K6" s="200" t="s">
        <v>84</v>
      </c>
      <c r="L6" s="201"/>
    </row>
    <row r="7" spans="1:12" ht="22.95" customHeight="1" x14ac:dyDescent="0.2">
      <c r="A7" s="11" t="s">
        <v>5</v>
      </c>
      <c r="B7" s="13" t="s">
        <v>45</v>
      </c>
      <c r="C7" s="200" t="s">
        <v>74</v>
      </c>
      <c r="D7" s="201"/>
      <c r="E7" s="200" t="s">
        <v>76</v>
      </c>
      <c r="F7" s="201"/>
      <c r="G7" s="200" t="s">
        <v>75</v>
      </c>
      <c r="H7" s="201"/>
      <c r="I7" s="200"/>
      <c r="J7" s="201"/>
      <c r="K7" s="200"/>
      <c r="L7" s="201"/>
    </row>
    <row r="8" spans="1:12" ht="22.95" customHeight="1" x14ac:dyDescent="0.2">
      <c r="A8" s="11" t="s">
        <v>6</v>
      </c>
      <c r="B8" s="13" t="s">
        <v>51</v>
      </c>
      <c r="C8" s="200" t="s">
        <v>74</v>
      </c>
      <c r="D8" s="201"/>
      <c r="E8" s="200" t="s">
        <v>76</v>
      </c>
      <c r="F8" s="201"/>
      <c r="G8" s="200" t="s">
        <v>75</v>
      </c>
      <c r="H8" s="201"/>
      <c r="I8" s="200"/>
      <c r="J8" s="201"/>
      <c r="K8" s="200"/>
      <c r="L8" s="201"/>
    </row>
    <row r="9" spans="1:12" ht="22.95" customHeight="1" x14ac:dyDescent="0.2">
      <c r="A9" s="11" t="s">
        <v>7</v>
      </c>
      <c r="B9" s="13" t="s">
        <v>52</v>
      </c>
      <c r="C9" s="200" t="s">
        <v>74</v>
      </c>
      <c r="D9" s="201"/>
      <c r="E9" s="200" t="s">
        <v>76</v>
      </c>
      <c r="F9" s="201"/>
      <c r="G9" s="200" t="s">
        <v>75</v>
      </c>
      <c r="H9" s="201"/>
      <c r="I9" s="200"/>
      <c r="J9" s="201"/>
      <c r="K9" s="200"/>
      <c r="L9" s="201"/>
    </row>
    <row r="10" spans="1:12" ht="22.95" customHeight="1" x14ac:dyDescent="0.2">
      <c r="A10" s="11" t="s">
        <v>8</v>
      </c>
      <c r="B10" s="13" t="s">
        <v>46</v>
      </c>
      <c r="C10" s="200" t="s">
        <v>74</v>
      </c>
      <c r="D10" s="201"/>
      <c r="E10" s="200" t="s">
        <v>76</v>
      </c>
      <c r="F10" s="201"/>
      <c r="G10" s="200" t="s">
        <v>75</v>
      </c>
      <c r="H10" s="201"/>
      <c r="I10" s="200"/>
      <c r="J10" s="201"/>
      <c r="K10" s="200"/>
      <c r="L10" s="201"/>
    </row>
    <row r="11" spans="1:12" ht="22.95" customHeight="1" x14ac:dyDescent="0.2">
      <c r="A11" s="11" t="s">
        <v>9</v>
      </c>
      <c r="B11" s="13" t="s">
        <v>47</v>
      </c>
      <c r="C11" s="200" t="s">
        <v>74</v>
      </c>
      <c r="D11" s="201"/>
      <c r="E11" s="200" t="s">
        <v>76</v>
      </c>
      <c r="F11" s="201"/>
      <c r="G11" s="200" t="s">
        <v>75</v>
      </c>
      <c r="H11" s="201"/>
      <c r="I11" s="200"/>
      <c r="J11" s="201"/>
      <c r="K11" s="200"/>
      <c r="L11" s="201"/>
    </row>
    <row r="12" spans="1:12" ht="22.95" customHeight="1" x14ac:dyDescent="0.2">
      <c r="A12" s="11" t="s">
        <v>10</v>
      </c>
      <c r="B12" s="14" t="s">
        <v>48</v>
      </c>
      <c r="C12" s="198" t="s">
        <v>75</v>
      </c>
      <c r="D12" s="199"/>
      <c r="E12" s="198" t="s">
        <v>77</v>
      </c>
      <c r="F12" s="199"/>
      <c r="G12" s="198" t="s">
        <v>75</v>
      </c>
      <c r="H12" s="199"/>
      <c r="I12" s="198"/>
      <c r="J12" s="199"/>
      <c r="K12" s="198"/>
      <c r="L12" s="199"/>
    </row>
    <row r="13" spans="1:12" ht="22.95" customHeight="1" x14ac:dyDescent="0.2">
      <c r="A13" s="11" t="s">
        <v>11</v>
      </c>
      <c r="B13" s="12" t="s">
        <v>49</v>
      </c>
      <c r="C13" s="204" t="s">
        <v>112</v>
      </c>
      <c r="D13" s="205"/>
      <c r="E13" s="198" t="s">
        <v>77</v>
      </c>
      <c r="F13" s="199"/>
      <c r="G13" s="198" t="s">
        <v>77</v>
      </c>
      <c r="H13" s="199"/>
      <c r="I13" s="198"/>
      <c r="J13" s="199"/>
      <c r="K13" s="202"/>
      <c r="L13" s="203"/>
    </row>
    <row r="14" spans="1:12" ht="22.95" customHeight="1" x14ac:dyDescent="0.2">
      <c r="A14" s="11" t="s">
        <v>12</v>
      </c>
      <c r="B14" s="13" t="s">
        <v>50</v>
      </c>
      <c r="C14" s="198" t="s">
        <v>74</v>
      </c>
      <c r="D14" s="199"/>
      <c r="E14" s="198" t="s">
        <v>78</v>
      </c>
      <c r="F14" s="199"/>
      <c r="G14" s="198" t="s">
        <v>75</v>
      </c>
      <c r="H14" s="199"/>
      <c r="I14" s="198"/>
      <c r="J14" s="199"/>
      <c r="K14" s="198"/>
      <c r="L14" s="199"/>
    </row>
    <row r="15" spans="1:12" ht="22.95" customHeight="1" x14ac:dyDescent="0.2">
      <c r="A15" s="11" t="s">
        <v>14</v>
      </c>
      <c r="B15" s="13" t="s">
        <v>51</v>
      </c>
      <c r="C15" s="198" t="s">
        <v>79</v>
      </c>
      <c r="D15" s="199"/>
      <c r="E15" s="198" t="s">
        <v>79</v>
      </c>
      <c r="F15" s="199"/>
      <c r="G15" s="198" t="s">
        <v>79</v>
      </c>
      <c r="H15" s="199"/>
      <c r="I15" s="198"/>
      <c r="J15" s="199"/>
      <c r="K15" s="198"/>
      <c r="L15" s="199"/>
    </row>
    <row r="16" spans="1:12" ht="22.95" customHeight="1" x14ac:dyDescent="0.2">
      <c r="A16" s="11" t="s">
        <v>15</v>
      </c>
      <c r="B16" s="13" t="s">
        <v>52</v>
      </c>
      <c r="C16" s="198" t="s">
        <v>74</v>
      </c>
      <c r="D16" s="199"/>
      <c r="E16" s="198" t="s">
        <v>78</v>
      </c>
      <c r="F16" s="199"/>
      <c r="G16" s="198" t="s">
        <v>75</v>
      </c>
      <c r="H16" s="199"/>
      <c r="I16" s="198"/>
      <c r="J16" s="199"/>
      <c r="K16" s="198"/>
      <c r="L16" s="199"/>
    </row>
    <row r="17" spans="1:12" ht="22.95" customHeight="1" x14ac:dyDescent="0.2">
      <c r="A17" s="11" t="s">
        <v>16</v>
      </c>
      <c r="B17" s="13" t="s">
        <v>46</v>
      </c>
      <c r="C17" s="198" t="s">
        <v>74</v>
      </c>
      <c r="D17" s="199"/>
      <c r="E17" s="198" t="s">
        <v>78</v>
      </c>
      <c r="F17" s="199"/>
      <c r="G17" s="198" t="s">
        <v>75</v>
      </c>
      <c r="H17" s="199"/>
      <c r="I17" s="198"/>
      <c r="J17" s="199"/>
      <c r="K17" s="198"/>
      <c r="L17" s="199"/>
    </row>
    <row r="18" spans="1:12" ht="22.95" customHeight="1" x14ac:dyDescent="0.2">
      <c r="A18" s="11" t="s">
        <v>17</v>
      </c>
      <c r="B18" s="13" t="s">
        <v>47</v>
      </c>
      <c r="C18" s="198" t="s">
        <v>74</v>
      </c>
      <c r="D18" s="199"/>
      <c r="E18" s="198" t="s">
        <v>78</v>
      </c>
      <c r="F18" s="199"/>
      <c r="G18" s="198" t="s">
        <v>75</v>
      </c>
      <c r="H18" s="199"/>
      <c r="I18" s="198"/>
      <c r="J18" s="199"/>
      <c r="K18" s="198"/>
      <c r="L18" s="199"/>
    </row>
    <row r="19" spans="1:12" ht="22.95" customHeight="1" x14ac:dyDescent="0.2">
      <c r="A19" s="11" t="s">
        <v>18</v>
      </c>
      <c r="B19" s="14" t="s">
        <v>48</v>
      </c>
      <c r="C19" s="208" t="s">
        <v>130</v>
      </c>
      <c r="D19" s="209"/>
      <c r="E19" s="198" t="s">
        <v>77</v>
      </c>
      <c r="F19" s="199"/>
      <c r="G19" s="198" t="s">
        <v>75</v>
      </c>
      <c r="H19" s="199"/>
      <c r="I19" s="198"/>
      <c r="J19" s="199"/>
      <c r="K19" s="206" t="s">
        <v>129</v>
      </c>
      <c r="L19" s="207"/>
    </row>
    <row r="20" spans="1:12" ht="22.95" customHeight="1" x14ac:dyDescent="0.2">
      <c r="A20" s="11" t="s">
        <v>19</v>
      </c>
      <c r="B20" s="12" t="s">
        <v>49</v>
      </c>
      <c r="C20" s="208" t="s">
        <v>131</v>
      </c>
      <c r="D20" s="209"/>
      <c r="E20" s="198" t="s">
        <v>77</v>
      </c>
      <c r="F20" s="199"/>
      <c r="G20" s="198" t="s">
        <v>77</v>
      </c>
      <c r="H20" s="199"/>
      <c r="I20" s="198"/>
      <c r="J20" s="199"/>
      <c r="K20" s="206" t="s">
        <v>129</v>
      </c>
      <c r="L20" s="207"/>
    </row>
    <row r="21" spans="1:12" ht="22.95" customHeight="1" x14ac:dyDescent="0.2">
      <c r="A21" s="11" t="s">
        <v>20</v>
      </c>
      <c r="B21" s="13" t="s">
        <v>50</v>
      </c>
      <c r="C21" s="198" t="s">
        <v>74</v>
      </c>
      <c r="D21" s="199"/>
      <c r="E21" s="198" t="s">
        <v>78</v>
      </c>
      <c r="F21" s="199"/>
      <c r="G21" s="198" t="s">
        <v>75</v>
      </c>
      <c r="H21" s="199"/>
      <c r="I21" s="198"/>
      <c r="J21" s="199"/>
      <c r="K21" s="198"/>
      <c r="L21" s="199"/>
    </row>
    <row r="22" spans="1:12" ht="22.95" customHeight="1" x14ac:dyDescent="0.2">
      <c r="A22" s="11" t="s">
        <v>21</v>
      </c>
      <c r="B22" s="13" t="s">
        <v>51</v>
      </c>
      <c r="C22" s="198" t="s">
        <v>79</v>
      </c>
      <c r="D22" s="199"/>
      <c r="E22" s="198" t="s">
        <v>79</v>
      </c>
      <c r="F22" s="199"/>
      <c r="G22" s="198" t="s">
        <v>79</v>
      </c>
      <c r="H22" s="199"/>
      <c r="I22" s="198"/>
      <c r="J22" s="199"/>
      <c r="K22" s="198"/>
      <c r="L22" s="199"/>
    </row>
    <row r="23" spans="1:12" ht="22.95" customHeight="1" x14ac:dyDescent="0.2">
      <c r="A23" s="11" t="s">
        <v>22</v>
      </c>
      <c r="B23" s="13" t="s">
        <v>52</v>
      </c>
      <c r="C23" s="198" t="s">
        <v>74</v>
      </c>
      <c r="D23" s="199"/>
      <c r="E23" s="198" t="s">
        <v>78</v>
      </c>
      <c r="F23" s="199"/>
      <c r="G23" s="198" t="s">
        <v>75</v>
      </c>
      <c r="H23" s="199"/>
      <c r="I23" s="198"/>
      <c r="J23" s="199"/>
      <c r="K23" s="198"/>
      <c r="L23" s="199"/>
    </row>
    <row r="24" spans="1:12" ht="22.95" customHeight="1" x14ac:dyDescent="0.2">
      <c r="A24" s="11" t="s">
        <v>23</v>
      </c>
      <c r="B24" s="13" t="s">
        <v>46</v>
      </c>
      <c r="C24" s="198" t="s">
        <v>74</v>
      </c>
      <c r="D24" s="199"/>
      <c r="E24" s="198" t="s">
        <v>78</v>
      </c>
      <c r="F24" s="199"/>
      <c r="G24" s="198" t="s">
        <v>75</v>
      </c>
      <c r="H24" s="199"/>
      <c r="I24" s="198"/>
      <c r="J24" s="199"/>
      <c r="K24" s="198"/>
      <c r="L24" s="199"/>
    </row>
    <row r="25" spans="1:12" ht="22.95" customHeight="1" x14ac:dyDescent="0.2">
      <c r="A25" s="11" t="s">
        <v>24</v>
      </c>
      <c r="B25" s="13" t="s">
        <v>47</v>
      </c>
      <c r="C25" s="198" t="s">
        <v>74</v>
      </c>
      <c r="D25" s="199"/>
      <c r="E25" s="198" t="s">
        <v>78</v>
      </c>
      <c r="F25" s="199"/>
      <c r="G25" s="198" t="s">
        <v>75</v>
      </c>
      <c r="H25" s="199"/>
      <c r="I25" s="198"/>
      <c r="J25" s="199"/>
      <c r="K25" s="198"/>
      <c r="L25" s="199"/>
    </row>
    <row r="26" spans="1:12" ht="22.95" customHeight="1" x14ac:dyDescent="0.2">
      <c r="A26" s="11" t="s">
        <v>25</v>
      </c>
      <c r="B26" s="14" t="s">
        <v>48</v>
      </c>
      <c r="C26" s="265" t="s">
        <v>113</v>
      </c>
      <c r="D26" s="266"/>
      <c r="E26" s="198" t="s">
        <v>77</v>
      </c>
      <c r="F26" s="199"/>
      <c r="G26" s="198" t="s">
        <v>75</v>
      </c>
      <c r="H26" s="199"/>
      <c r="I26" s="198"/>
      <c r="J26" s="199"/>
      <c r="K26" s="198"/>
      <c r="L26" s="199"/>
    </row>
    <row r="27" spans="1:12" ht="22.95" customHeight="1" x14ac:dyDescent="0.2">
      <c r="A27" s="11" t="s">
        <v>26</v>
      </c>
      <c r="B27" s="12" t="s">
        <v>49</v>
      </c>
      <c r="C27" s="249"/>
      <c r="D27" s="250"/>
      <c r="E27" s="198" t="s">
        <v>77</v>
      </c>
      <c r="F27" s="199"/>
      <c r="G27" s="198" t="s">
        <v>77</v>
      </c>
      <c r="H27" s="199"/>
      <c r="I27" s="198"/>
      <c r="J27" s="199"/>
      <c r="K27" s="198"/>
      <c r="L27" s="199"/>
    </row>
    <row r="28" spans="1:12" ht="22.95" customHeight="1" x14ac:dyDescent="0.2">
      <c r="A28" s="11" t="s">
        <v>27</v>
      </c>
      <c r="B28" s="13" t="s">
        <v>50</v>
      </c>
      <c r="C28" s="198" t="s">
        <v>74</v>
      </c>
      <c r="D28" s="199"/>
      <c r="E28" s="198" t="s">
        <v>78</v>
      </c>
      <c r="F28" s="199"/>
      <c r="G28" s="198" t="s">
        <v>75</v>
      </c>
      <c r="H28" s="199"/>
      <c r="I28" s="198"/>
      <c r="J28" s="199"/>
      <c r="K28" s="198"/>
      <c r="L28" s="199"/>
    </row>
    <row r="29" spans="1:12" ht="22.95" customHeight="1" x14ac:dyDescent="0.2">
      <c r="A29" s="11" t="s">
        <v>28</v>
      </c>
      <c r="B29" s="13" t="s">
        <v>51</v>
      </c>
      <c r="C29" s="198" t="s">
        <v>79</v>
      </c>
      <c r="D29" s="199"/>
      <c r="E29" s="198" t="s">
        <v>79</v>
      </c>
      <c r="F29" s="199"/>
      <c r="G29" s="198" t="s">
        <v>79</v>
      </c>
      <c r="H29" s="199"/>
      <c r="I29" s="198"/>
      <c r="J29" s="199"/>
      <c r="K29" s="198"/>
      <c r="L29" s="199"/>
    </row>
    <row r="30" spans="1:12" ht="22.95" customHeight="1" x14ac:dyDescent="0.2">
      <c r="A30" s="11" t="s">
        <v>29</v>
      </c>
      <c r="B30" s="13" t="s">
        <v>52</v>
      </c>
      <c r="C30" s="198" t="s">
        <v>74</v>
      </c>
      <c r="D30" s="199"/>
      <c r="E30" s="198" t="s">
        <v>78</v>
      </c>
      <c r="F30" s="199"/>
      <c r="G30" s="198" t="s">
        <v>75</v>
      </c>
      <c r="H30" s="199"/>
      <c r="I30" s="198"/>
      <c r="J30" s="199"/>
      <c r="K30" s="198"/>
      <c r="L30" s="199"/>
    </row>
    <row r="31" spans="1:12" ht="22.95" customHeight="1" x14ac:dyDescent="0.2">
      <c r="A31" s="11" t="s">
        <v>30</v>
      </c>
      <c r="B31" s="13" t="s">
        <v>46</v>
      </c>
      <c r="C31" s="198" t="s">
        <v>74</v>
      </c>
      <c r="D31" s="199"/>
      <c r="E31" s="198" t="s">
        <v>78</v>
      </c>
      <c r="F31" s="199"/>
      <c r="G31" s="198" t="s">
        <v>75</v>
      </c>
      <c r="H31" s="199"/>
      <c r="I31" s="198"/>
      <c r="J31" s="199"/>
      <c r="K31" s="198"/>
      <c r="L31" s="199"/>
    </row>
    <row r="32" spans="1:12" ht="22.95" customHeight="1" x14ac:dyDescent="0.2">
      <c r="A32" s="11" t="s">
        <v>31</v>
      </c>
      <c r="B32" s="13" t="s">
        <v>47</v>
      </c>
      <c r="C32" s="198" t="s">
        <v>74</v>
      </c>
      <c r="D32" s="199"/>
      <c r="E32" s="198" t="s">
        <v>78</v>
      </c>
      <c r="F32" s="199"/>
      <c r="G32" s="198" t="s">
        <v>75</v>
      </c>
      <c r="H32" s="199"/>
      <c r="I32" s="198"/>
      <c r="J32" s="199"/>
      <c r="K32" s="198"/>
      <c r="L32" s="199"/>
    </row>
    <row r="33" spans="1:12" ht="22.95" customHeight="1" x14ac:dyDescent="0.2">
      <c r="A33" s="11" t="s">
        <v>32</v>
      </c>
      <c r="B33" s="14" t="s">
        <v>48</v>
      </c>
      <c r="C33" s="198" t="s">
        <v>75</v>
      </c>
      <c r="D33" s="199"/>
      <c r="E33" s="198" t="s">
        <v>77</v>
      </c>
      <c r="F33" s="199"/>
      <c r="G33" s="198" t="s">
        <v>75</v>
      </c>
      <c r="H33" s="199"/>
      <c r="I33" s="198"/>
      <c r="J33" s="199"/>
      <c r="K33" s="198"/>
      <c r="L33" s="199"/>
    </row>
    <row r="34" spans="1:12" ht="22.95" customHeight="1" x14ac:dyDescent="0.2">
      <c r="A34" s="11" t="s">
        <v>33</v>
      </c>
      <c r="B34" s="12" t="s">
        <v>49</v>
      </c>
      <c r="C34" s="198" t="s">
        <v>73</v>
      </c>
      <c r="D34" s="199"/>
      <c r="E34" s="198" t="s">
        <v>77</v>
      </c>
      <c r="F34" s="199"/>
      <c r="G34" s="198" t="s">
        <v>77</v>
      </c>
      <c r="H34" s="199"/>
      <c r="I34" s="198"/>
      <c r="J34" s="199"/>
      <c r="K34" s="198"/>
      <c r="L34" s="199"/>
    </row>
    <row r="35" spans="1:12" ht="22.95" customHeight="1" x14ac:dyDescent="0.2">
      <c r="A35" s="11" t="s">
        <v>34</v>
      </c>
      <c r="B35" s="12" t="s">
        <v>50</v>
      </c>
      <c r="C35" s="198" t="s">
        <v>73</v>
      </c>
      <c r="D35" s="199"/>
      <c r="E35" s="198" t="s">
        <v>77</v>
      </c>
      <c r="F35" s="199"/>
      <c r="G35" s="198" t="s">
        <v>77</v>
      </c>
      <c r="H35" s="199"/>
      <c r="I35" s="198"/>
      <c r="J35" s="199"/>
      <c r="K35" s="198"/>
      <c r="L35" s="199"/>
    </row>
    <row r="36" spans="1:12" ht="22.95" customHeight="1" thickBot="1" x14ac:dyDescent="0.25">
      <c r="A36" s="11"/>
      <c r="B36" s="13"/>
      <c r="C36" s="198"/>
      <c r="D36" s="199"/>
      <c r="E36" s="198"/>
      <c r="F36" s="199"/>
      <c r="G36" s="198"/>
      <c r="H36" s="199"/>
      <c r="I36" s="198"/>
      <c r="J36" s="199"/>
      <c r="K36" s="198"/>
      <c r="L36" s="199"/>
    </row>
    <row r="37" spans="1:12" ht="22.95" customHeight="1" thickTop="1" x14ac:dyDescent="0.2">
      <c r="A37" s="212" t="s">
        <v>37</v>
      </c>
      <c r="B37" s="4" t="s">
        <v>38</v>
      </c>
      <c r="C37" s="210">
        <v>17</v>
      </c>
      <c r="D37" s="211"/>
      <c r="E37" s="227"/>
      <c r="F37" s="228"/>
      <c r="G37" s="210"/>
      <c r="H37" s="211"/>
      <c r="I37" s="210"/>
      <c r="J37" s="211"/>
      <c r="K37" s="198"/>
      <c r="L37" s="199"/>
    </row>
    <row r="38" spans="1:12" ht="22.95" customHeight="1" x14ac:dyDescent="0.2">
      <c r="A38" s="213"/>
      <c r="B38" s="2" t="s">
        <v>39</v>
      </c>
      <c r="C38" s="198">
        <v>10</v>
      </c>
      <c r="D38" s="199"/>
      <c r="E38" s="229"/>
      <c r="F38" s="230"/>
      <c r="G38" s="198"/>
      <c r="H38" s="199"/>
      <c r="I38" s="198"/>
      <c r="J38" s="199"/>
      <c r="K38" s="198"/>
      <c r="L38" s="199"/>
    </row>
    <row r="39" spans="1:12" ht="22.95" customHeight="1" x14ac:dyDescent="0.2">
      <c r="A39" s="213"/>
      <c r="B39" s="3" t="s">
        <v>40</v>
      </c>
      <c r="C39" s="198"/>
      <c r="D39" s="199"/>
      <c r="E39" s="198"/>
      <c r="F39" s="199"/>
      <c r="G39" s="198"/>
      <c r="H39" s="199"/>
      <c r="I39" s="198"/>
      <c r="J39" s="199"/>
      <c r="K39" s="198"/>
      <c r="L39" s="199"/>
    </row>
    <row r="40" spans="1:12" ht="22.95" customHeight="1" x14ac:dyDescent="0.2">
      <c r="A40" s="214"/>
      <c r="B40" s="3" t="s">
        <v>41</v>
      </c>
      <c r="C40" s="198"/>
      <c r="D40" s="199"/>
      <c r="E40" s="198"/>
      <c r="F40" s="199"/>
      <c r="G40" s="198"/>
      <c r="H40" s="199"/>
      <c r="I40" s="198"/>
      <c r="J40" s="199"/>
      <c r="K40" s="198"/>
      <c r="L40" s="199"/>
    </row>
    <row r="41" spans="1:12" ht="22.95" customHeight="1" x14ac:dyDescent="0.2">
      <c r="A41" s="217" t="s">
        <v>42</v>
      </c>
      <c r="B41" s="218"/>
      <c r="C41" s="198">
        <v>3</v>
      </c>
      <c r="D41" s="199"/>
      <c r="E41" s="198">
        <v>3</v>
      </c>
      <c r="F41" s="199"/>
      <c r="G41" s="198">
        <v>3</v>
      </c>
      <c r="H41" s="199"/>
      <c r="I41" s="198">
        <v>30</v>
      </c>
      <c r="J41" s="199"/>
      <c r="K41" s="198"/>
      <c r="L41" s="199"/>
    </row>
    <row r="43" spans="1:12" ht="22.95" customHeight="1" x14ac:dyDescent="0.2">
      <c r="A43" s="195" t="s">
        <v>13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</row>
    <row r="44" spans="1:12" ht="22.95" customHeight="1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</row>
    <row r="45" spans="1:12" ht="22.95" customHeight="1" x14ac:dyDescent="0.2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22.95" customHeight="1" x14ac:dyDescent="0.2">
      <c r="A46" s="267" t="str">
        <f>A4</f>
        <v>平成　２４年</v>
      </c>
      <c r="B46" s="267"/>
      <c r="C46" s="6" t="s">
        <v>57</v>
      </c>
      <c r="D46" s="5"/>
    </row>
    <row r="47" spans="1:12" ht="22.95" customHeight="1" x14ac:dyDescent="0.2">
      <c r="A47" s="196"/>
      <c r="B47" s="197"/>
      <c r="C47" s="198" t="s">
        <v>1</v>
      </c>
      <c r="D47" s="199"/>
      <c r="E47" s="198" t="s">
        <v>36</v>
      </c>
      <c r="F47" s="199"/>
      <c r="G47" s="198" t="s">
        <v>0</v>
      </c>
      <c r="H47" s="199"/>
      <c r="I47" s="198" t="s">
        <v>2</v>
      </c>
      <c r="J47" s="199"/>
      <c r="K47" s="198" t="s">
        <v>3</v>
      </c>
      <c r="L47" s="199"/>
    </row>
    <row r="48" spans="1:12" ht="22.95" customHeight="1" x14ac:dyDescent="0.2">
      <c r="A48" s="11" t="s">
        <v>4</v>
      </c>
      <c r="B48" s="13" t="s">
        <v>44</v>
      </c>
      <c r="C48" s="198" t="s">
        <v>79</v>
      </c>
      <c r="D48" s="199"/>
      <c r="E48" s="198" t="s">
        <v>79</v>
      </c>
      <c r="F48" s="199"/>
      <c r="G48" s="198" t="s">
        <v>79</v>
      </c>
      <c r="H48" s="199"/>
      <c r="I48" s="198"/>
      <c r="J48" s="199"/>
      <c r="K48" s="198"/>
      <c r="L48" s="199"/>
    </row>
    <row r="49" spans="1:12" ht="22.95" customHeight="1" x14ac:dyDescent="0.2">
      <c r="A49" s="11" t="s">
        <v>5</v>
      </c>
      <c r="B49" s="13" t="s">
        <v>69</v>
      </c>
      <c r="C49" s="198" t="s">
        <v>74</v>
      </c>
      <c r="D49" s="199"/>
      <c r="E49" s="198" t="s">
        <v>78</v>
      </c>
      <c r="F49" s="199"/>
      <c r="G49" s="198" t="s">
        <v>75</v>
      </c>
      <c r="H49" s="199"/>
      <c r="I49" s="198"/>
      <c r="J49" s="199"/>
      <c r="K49" s="198"/>
      <c r="L49" s="199"/>
    </row>
    <row r="50" spans="1:12" ht="22.95" customHeight="1" x14ac:dyDescent="0.2">
      <c r="A50" s="11" t="s">
        <v>6</v>
      </c>
      <c r="B50" s="12" t="s">
        <v>46</v>
      </c>
      <c r="C50" s="200" t="s">
        <v>73</v>
      </c>
      <c r="D50" s="201"/>
      <c r="E50" s="200" t="s">
        <v>77</v>
      </c>
      <c r="F50" s="201"/>
      <c r="G50" s="200" t="s">
        <v>77</v>
      </c>
      <c r="H50" s="201"/>
      <c r="I50" s="200"/>
      <c r="J50" s="201"/>
      <c r="K50" s="200" t="s">
        <v>80</v>
      </c>
      <c r="L50" s="201"/>
    </row>
    <row r="51" spans="1:12" ht="22.95" customHeight="1" x14ac:dyDescent="0.2">
      <c r="A51" s="11" t="s">
        <v>7</v>
      </c>
      <c r="B51" s="12" t="s">
        <v>47</v>
      </c>
      <c r="C51" s="200" t="s">
        <v>73</v>
      </c>
      <c r="D51" s="201"/>
      <c r="E51" s="200" t="s">
        <v>77</v>
      </c>
      <c r="F51" s="201"/>
      <c r="G51" s="200" t="s">
        <v>77</v>
      </c>
      <c r="H51" s="201"/>
      <c r="I51" s="200"/>
      <c r="J51" s="201"/>
      <c r="K51" s="200"/>
      <c r="L51" s="201"/>
    </row>
    <row r="52" spans="1:12" ht="22.95" customHeight="1" x14ac:dyDescent="0.2">
      <c r="A52" s="11" t="s">
        <v>8</v>
      </c>
      <c r="B52" s="12" t="s">
        <v>48</v>
      </c>
      <c r="C52" s="200" t="s">
        <v>73</v>
      </c>
      <c r="D52" s="201"/>
      <c r="E52" s="200" t="s">
        <v>77</v>
      </c>
      <c r="F52" s="201"/>
      <c r="G52" s="200" t="s">
        <v>77</v>
      </c>
      <c r="H52" s="201"/>
      <c r="I52" s="200"/>
      <c r="J52" s="201"/>
      <c r="K52" s="200"/>
      <c r="L52" s="201"/>
    </row>
    <row r="53" spans="1:12" ht="22.95" customHeight="1" x14ac:dyDescent="0.2">
      <c r="A53" s="11" t="s">
        <v>9</v>
      </c>
      <c r="B53" s="12" t="s">
        <v>49</v>
      </c>
      <c r="C53" s="200" t="s">
        <v>73</v>
      </c>
      <c r="D53" s="201"/>
      <c r="E53" s="200" t="s">
        <v>77</v>
      </c>
      <c r="F53" s="201"/>
      <c r="G53" s="200" t="s">
        <v>77</v>
      </c>
      <c r="H53" s="201"/>
      <c r="I53" s="200"/>
      <c r="J53" s="201"/>
      <c r="K53" s="200"/>
      <c r="L53" s="201"/>
    </row>
    <row r="54" spans="1:12" ht="22.95" customHeight="1" x14ac:dyDescent="0.2">
      <c r="A54" s="11" t="s">
        <v>10</v>
      </c>
      <c r="B54" s="13" t="s">
        <v>50</v>
      </c>
      <c r="C54" s="198" t="s">
        <v>74</v>
      </c>
      <c r="D54" s="199"/>
      <c r="E54" s="198" t="s">
        <v>78</v>
      </c>
      <c r="F54" s="199"/>
      <c r="G54" s="198" t="s">
        <v>75</v>
      </c>
      <c r="H54" s="199"/>
      <c r="I54" s="198"/>
      <c r="J54" s="199"/>
      <c r="K54" s="198"/>
      <c r="L54" s="199"/>
    </row>
    <row r="55" spans="1:12" ht="22.95" customHeight="1" x14ac:dyDescent="0.2">
      <c r="A55" s="11" t="s">
        <v>11</v>
      </c>
      <c r="B55" s="13" t="s">
        <v>51</v>
      </c>
      <c r="C55" s="198" t="s">
        <v>79</v>
      </c>
      <c r="D55" s="199"/>
      <c r="E55" s="198" t="s">
        <v>79</v>
      </c>
      <c r="F55" s="199"/>
      <c r="G55" s="198" t="s">
        <v>79</v>
      </c>
      <c r="H55" s="199"/>
      <c r="I55" s="198"/>
      <c r="J55" s="199"/>
      <c r="K55" s="198"/>
      <c r="L55" s="199"/>
    </row>
    <row r="56" spans="1:12" ht="22.95" customHeight="1" x14ac:dyDescent="0.2">
      <c r="A56" s="11" t="s">
        <v>12</v>
      </c>
      <c r="B56" s="13" t="s">
        <v>52</v>
      </c>
      <c r="C56" s="198" t="s">
        <v>74</v>
      </c>
      <c r="D56" s="199"/>
      <c r="E56" s="198" t="s">
        <v>78</v>
      </c>
      <c r="F56" s="199"/>
      <c r="G56" s="198" t="s">
        <v>75</v>
      </c>
      <c r="H56" s="199"/>
      <c r="I56" s="198"/>
      <c r="J56" s="199"/>
      <c r="K56" s="198"/>
      <c r="L56" s="199"/>
    </row>
    <row r="57" spans="1:12" ht="22.95" customHeight="1" x14ac:dyDescent="0.2">
      <c r="A57" s="11" t="s">
        <v>14</v>
      </c>
      <c r="B57" s="13" t="s">
        <v>46</v>
      </c>
      <c r="C57" s="198" t="s">
        <v>74</v>
      </c>
      <c r="D57" s="199"/>
      <c r="E57" s="198" t="s">
        <v>78</v>
      </c>
      <c r="F57" s="199"/>
      <c r="G57" s="198" t="s">
        <v>75</v>
      </c>
      <c r="H57" s="199"/>
      <c r="I57" s="198"/>
      <c r="J57" s="199"/>
      <c r="K57" s="198"/>
      <c r="L57" s="199"/>
    </row>
    <row r="58" spans="1:12" ht="22.95" customHeight="1" x14ac:dyDescent="0.2">
      <c r="A58" s="11" t="s">
        <v>15</v>
      </c>
      <c r="B58" s="13" t="s">
        <v>47</v>
      </c>
      <c r="C58" s="198" t="s">
        <v>74</v>
      </c>
      <c r="D58" s="199"/>
      <c r="E58" s="198" t="s">
        <v>78</v>
      </c>
      <c r="F58" s="199"/>
      <c r="G58" s="198" t="s">
        <v>75</v>
      </c>
      <c r="H58" s="199"/>
      <c r="I58" s="198"/>
      <c r="J58" s="199"/>
      <c r="K58" s="198"/>
      <c r="L58" s="199"/>
    </row>
    <row r="59" spans="1:12" ht="22.95" customHeight="1" x14ac:dyDescent="0.2">
      <c r="A59" s="11" t="s">
        <v>16</v>
      </c>
      <c r="B59" s="14" t="s">
        <v>48</v>
      </c>
      <c r="C59" s="198" t="s">
        <v>75</v>
      </c>
      <c r="D59" s="199"/>
      <c r="E59" s="198" t="s">
        <v>77</v>
      </c>
      <c r="F59" s="199"/>
      <c r="G59" s="198" t="s">
        <v>75</v>
      </c>
      <c r="H59" s="199"/>
      <c r="I59" s="198"/>
      <c r="J59" s="199"/>
      <c r="K59" s="198"/>
      <c r="L59" s="199"/>
    </row>
    <row r="60" spans="1:12" ht="22.95" customHeight="1" x14ac:dyDescent="0.2">
      <c r="A60" s="11" t="s">
        <v>17</v>
      </c>
      <c r="B60" s="12" t="s">
        <v>49</v>
      </c>
      <c r="C60" s="198" t="s">
        <v>73</v>
      </c>
      <c r="D60" s="199"/>
      <c r="E60" s="198" t="s">
        <v>77</v>
      </c>
      <c r="F60" s="199"/>
      <c r="G60" s="198" t="s">
        <v>77</v>
      </c>
      <c r="H60" s="199"/>
      <c r="I60" s="198"/>
      <c r="J60" s="199"/>
      <c r="K60" s="198"/>
      <c r="L60" s="199"/>
    </row>
    <row r="61" spans="1:12" ht="22.95" customHeight="1" x14ac:dyDescent="0.2">
      <c r="A61" s="11" t="s">
        <v>18</v>
      </c>
      <c r="B61" s="13" t="s">
        <v>50</v>
      </c>
      <c r="C61" s="198" t="s">
        <v>74</v>
      </c>
      <c r="D61" s="199"/>
      <c r="E61" s="198" t="s">
        <v>78</v>
      </c>
      <c r="F61" s="199"/>
      <c r="G61" s="198" t="s">
        <v>75</v>
      </c>
      <c r="H61" s="199"/>
      <c r="I61" s="198"/>
      <c r="J61" s="199"/>
      <c r="K61" s="198"/>
      <c r="L61" s="199"/>
    </row>
    <row r="62" spans="1:12" ht="22.95" customHeight="1" x14ac:dyDescent="0.2">
      <c r="A62" s="11" t="s">
        <v>19</v>
      </c>
      <c r="B62" s="13" t="s">
        <v>51</v>
      </c>
      <c r="C62" s="198" t="s">
        <v>79</v>
      </c>
      <c r="D62" s="199"/>
      <c r="E62" s="198" t="s">
        <v>79</v>
      </c>
      <c r="F62" s="199"/>
      <c r="G62" s="198" t="s">
        <v>79</v>
      </c>
      <c r="H62" s="199"/>
      <c r="I62" s="198"/>
      <c r="J62" s="199"/>
      <c r="K62" s="198"/>
      <c r="L62" s="199"/>
    </row>
    <row r="63" spans="1:12" ht="22.95" customHeight="1" x14ac:dyDescent="0.2">
      <c r="A63" s="11" t="s">
        <v>20</v>
      </c>
      <c r="B63" s="13" t="s">
        <v>52</v>
      </c>
      <c r="C63" s="198" t="s">
        <v>74</v>
      </c>
      <c r="D63" s="199"/>
      <c r="E63" s="198" t="s">
        <v>78</v>
      </c>
      <c r="F63" s="199"/>
      <c r="G63" s="198" t="s">
        <v>75</v>
      </c>
      <c r="H63" s="199"/>
      <c r="I63" s="198"/>
      <c r="J63" s="199"/>
      <c r="K63" s="198"/>
      <c r="L63" s="199"/>
    </row>
    <row r="64" spans="1:12" ht="22.95" customHeight="1" x14ac:dyDescent="0.2">
      <c r="A64" s="11" t="s">
        <v>21</v>
      </c>
      <c r="B64" s="13" t="s">
        <v>46</v>
      </c>
      <c r="C64" s="198" t="s">
        <v>74</v>
      </c>
      <c r="D64" s="199"/>
      <c r="E64" s="198" t="s">
        <v>78</v>
      </c>
      <c r="F64" s="199"/>
      <c r="G64" s="198" t="s">
        <v>75</v>
      </c>
      <c r="H64" s="199"/>
      <c r="I64" s="198"/>
      <c r="J64" s="199"/>
      <c r="K64" s="198"/>
      <c r="L64" s="199"/>
    </row>
    <row r="65" spans="1:12" ht="22.95" customHeight="1" x14ac:dyDescent="0.2">
      <c r="A65" s="11" t="s">
        <v>22</v>
      </c>
      <c r="B65" s="13" t="s">
        <v>47</v>
      </c>
      <c r="C65" s="198" t="s">
        <v>74</v>
      </c>
      <c r="D65" s="199"/>
      <c r="E65" s="198" t="s">
        <v>78</v>
      </c>
      <c r="F65" s="199"/>
      <c r="G65" s="198" t="s">
        <v>75</v>
      </c>
      <c r="H65" s="199"/>
      <c r="I65" s="198"/>
      <c r="J65" s="199"/>
      <c r="K65" s="198"/>
      <c r="L65" s="199"/>
    </row>
    <row r="66" spans="1:12" ht="22.95" customHeight="1" x14ac:dyDescent="0.2">
      <c r="A66" s="11" t="s">
        <v>23</v>
      </c>
      <c r="B66" s="14" t="s">
        <v>48</v>
      </c>
      <c r="C66" s="198" t="s">
        <v>75</v>
      </c>
      <c r="D66" s="199"/>
      <c r="E66" s="198" t="s">
        <v>77</v>
      </c>
      <c r="F66" s="199"/>
      <c r="G66" s="198" t="s">
        <v>75</v>
      </c>
      <c r="H66" s="199"/>
      <c r="I66" s="198"/>
      <c r="J66" s="199"/>
      <c r="K66" s="198"/>
      <c r="L66" s="199"/>
    </row>
    <row r="67" spans="1:12" ht="22.95" customHeight="1" x14ac:dyDescent="0.2">
      <c r="A67" s="11" t="s">
        <v>24</v>
      </c>
      <c r="B67" s="12" t="s">
        <v>49</v>
      </c>
      <c r="C67" s="198" t="s">
        <v>73</v>
      </c>
      <c r="D67" s="199"/>
      <c r="E67" s="198" t="s">
        <v>77</v>
      </c>
      <c r="F67" s="199"/>
      <c r="G67" s="198" t="s">
        <v>77</v>
      </c>
      <c r="H67" s="199"/>
      <c r="I67" s="198"/>
      <c r="J67" s="199"/>
      <c r="K67" s="198"/>
      <c r="L67" s="199"/>
    </row>
    <row r="68" spans="1:12" ht="22.95" customHeight="1" x14ac:dyDescent="0.2">
      <c r="A68" s="11" t="s">
        <v>25</v>
      </c>
      <c r="B68" s="13" t="s">
        <v>50</v>
      </c>
      <c r="C68" s="198" t="s">
        <v>74</v>
      </c>
      <c r="D68" s="199"/>
      <c r="E68" s="198" t="s">
        <v>78</v>
      </c>
      <c r="F68" s="199"/>
      <c r="G68" s="198" t="s">
        <v>75</v>
      </c>
      <c r="H68" s="199"/>
      <c r="I68" s="198"/>
      <c r="J68" s="199"/>
      <c r="K68" s="198"/>
      <c r="L68" s="199"/>
    </row>
    <row r="69" spans="1:12" ht="22.95" customHeight="1" x14ac:dyDescent="0.2">
      <c r="A69" s="11" t="s">
        <v>26</v>
      </c>
      <c r="B69" s="13" t="s">
        <v>51</v>
      </c>
      <c r="C69" s="215" t="s">
        <v>114</v>
      </c>
      <c r="D69" s="216"/>
      <c r="E69" s="198" t="s">
        <v>79</v>
      </c>
      <c r="F69" s="199"/>
      <c r="G69" s="198" t="s">
        <v>79</v>
      </c>
      <c r="H69" s="199"/>
      <c r="I69" s="198"/>
      <c r="J69" s="199"/>
      <c r="K69" s="198"/>
      <c r="L69" s="199"/>
    </row>
    <row r="70" spans="1:12" ht="22.95" customHeight="1" x14ac:dyDescent="0.2">
      <c r="A70" s="11" t="s">
        <v>27</v>
      </c>
      <c r="B70" s="13" t="s">
        <v>52</v>
      </c>
      <c r="C70" s="198" t="s">
        <v>74</v>
      </c>
      <c r="D70" s="199"/>
      <c r="E70" s="198" t="s">
        <v>78</v>
      </c>
      <c r="F70" s="199"/>
      <c r="G70" s="198" t="s">
        <v>75</v>
      </c>
      <c r="H70" s="199"/>
      <c r="I70" s="198"/>
      <c r="J70" s="199"/>
      <c r="K70" s="198"/>
      <c r="L70" s="199"/>
    </row>
    <row r="71" spans="1:12" ht="22.95" customHeight="1" x14ac:dyDescent="0.2">
      <c r="A71" s="11" t="s">
        <v>28</v>
      </c>
      <c r="B71" s="13" t="s">
        <v>46</v>
      </c>
      <c r="C71" s="198" t="s">
        <v>74</v>
      </c>
      <c r="D71" s="199"/>
      <c r="E71" s="198" t="s">
        <v>78</v>
      </c>
      <c r="F71" s="199"/>
      <c r="G71" s="198" t="s">
        <v>75</v>
      </c>
      <c r="H71" s="199"/>
      <c r="I71" s="198"/>
      <c r="J71" s="199"/>
      <c r="K71" s="198"/>
      <c r="L71" s="199"/>
    </row>
    <row r="72" spans="1:12" ht="22.95" customHeight="1" x14ac:dyDescent="0.2">
      <c r="A72" s="11" t="s">
        <v>29</v>
      </c>
      <c r="B72" s="13" t="s">
        <v>47</v>
      </c>
      <c r="C72" s="198" t="s">
        <v>74</v>
      </c>
      <c r="D72" s="199"/>
      <c r="E72" s="198" t="s">
        <v>78</v>
      </c>
      <c r="F72" s="199"/>
      <c r="G72" s="198" t="s">
        <v>75</v>
      </c>
      <c r="H72" s="199"/>
      <c r="I72" s="198"/>
      <c r="J72" s="199"/>
      <c r="K72" s="198"/>
      <c r="L72" s="199"/>
    </row>
    <row r="73" spans="1:12" ht="22.95" customHeight="1" x14ac:dyDescent="0.2">
      <c r="A73" s="11" t="s">
        <v>30</v>
      </c>
      <c r="B73" s="14" t="s">
        <v>48</v>
      </c>
      <c r="C73" s="198" t="s">
        <v>132</v>
      </c>
      <c r="D73" s="199"/>
      <c r="E73" s="198" t="s">
        <v>77</v>
      </c>
      <c r="F73" s="199"/>
      <c r="G73" s="198" t="s">
        <v>75</v>
      </c>
      <c r="H73" s="199"/>
      <c r="I73" s="198"/>
      <c r="J73" s="199"/>
      <c r="K73" s="206" t="s">
        <v>115</v>
      </c>
      <c r="L73" s="207"/>
    </row>
    <row r="74" spans="1:12" ht="22.95" customHeight="1" x14ac:dyDescent="0.2">
      <c r="A74" s="11" t="s">
        <v>31</v>
      </c>
      <c r="B74" s="12" t="s">
        <v>49</v>
      </c>
      <c r="C74" s="198" t="s">
        <v>116</v>
      </c>
      <c r="D74" s="199"/>
      <c r="E74" s="198" t="s">
        <v>77</v>
      </c>
      <c r="F74" s="199"/>
      <c r="G74" s="198" t="s">
        <v>77</v>
      </c>
      <c r="H74" s="199"/>
      <c r="I74" s="198"/>
      <c r="J74" s="199"/>
      <c r="K74" s="198"/>
      <c r="L74" s="199"/>
    </row>
    <row r="75" spans="1:12" ht="22.95" customHeight="1" x14ac:dyDescent="0.2">
      <c r="A75" s="11" t="s">
        <v>32</v>
      </c>
      <c r="B75" s="13" t="s">
        <v>50</v>
      </c>
      <c r="C75" s="198" t="s">
        <v>74</v>
      </c>
      <c r="D75" s="199"/>
      <c r="E75" s="198" t="s">
        <v>78</v>
      </c>
      <c r="F75" s="199"/>
      <c r="G75" s="198" t="s">
        <v>75</v>
      </c>
      <c r="H75" s="199"/>
      <c r="I75" s="198"/>
      <c r="J75" s="199"/>
      <c r="K75" s="198"/>
      <c r="L75" s="199"/>
    </row>
    <row r="76" spans="1:12" ht="22.95" customHeight="1" x14ac:dyDescent="0.2">
      <c r="A76" s="11" t="s">
        <v>33</v>
      </c>
      <c r="B76" s="13" t="s">
        <v>51</v>
      </c>
      <c r="C76" s="198" t="s">
        <v>79</v>
      </c>
      <c r="D76" s="199"/>
      <c r="E76" s="198" t="s">
        <v>79</v>
      </c>
      <c r="F76" s="199"/>
      <c r="G76" s="198" t="s">
        <v>79</v>
      </c>
      <c r="H76" s="199"/>
      <c r="I76" s="198"/>
      <c r="J76" s="199"/>
      <c r="K76" s="198"/>
      <c r="L76" s="199"/>
    </row>
    <row r="77" spans="1:12" ht="22.95" customHeight="1" x14ac:dyDescent="0.2">
      <c r="A77" s="11" t="s">
        <v>34</v>
      </c>
      <c r="B77" s="13" t="s">
        <v>52</v>
      </c>
      <c r="C77" s="198" t="s">
        <v>74</v>
      </c>
      <c r="D77" s="199"/>
      <c r="E77" s="198" t="s">
        <v>78</v>
      </c>
      <c r="F77" s="199"/>
      <c r="G77" s="198" t="s">
        <v>75</v>
      </c>
      <c r="H77" s="199"/>
      <c r="I77" s="198"/>
      <c r="J77" s="199"/>
      <c r="K77" s="198"/>
      <c r="L77" s="199"/>
    </row>
    <row r="78" spans="1:12" ht="22.95" customHeight="1" thickBot="1" x14ac:dyDescent="0.25">
      <c r="A78" s="11" t="s">
        <v>35</v>
      </c>
      <c r="B78" s="13" t="s">
        <v>46</v>
      </c>
      <c r="C78" s="198" t="s">
        <v>74</v>
      </c>
      <c r="D78" s="199"/>
      <c r="E78" s="198" t="s">
        <v>78</v>
      </c>
      <c r="F78" s="199"/>
      <c r="G78" s="198" t="s">
        <v>75</v>
      </c>
      <c r="H78" s="199"/>
      <c r="I78" s="198"/>
      <c r="J78" s="199"/>
      <c r="K78" s="198"/>
      <c r="L78" s="199"/>
    </row>
    <row r="79" spans="1:12" ht="22.95" customHeight="1" thickTop="1" x14ac:dyDescent="0.2">
      <c r="A79" s="212" t="s">
        <v>37</v>
      </c>
      <c r="B79" s="4" t="s">
        <v>38</v>
      </c>
      <c r="C79" s="210"/>
      <c r="D79" s="211"/>
      <c r="E79" s="227"/>
      <c r="F79" s="228"/>
      <c r="G79" s="210"/>
      <c r="H79" s="211"/>
      <c r="I79" s="210"/>
      <c r="J79" s="211"/>
      <c r="K79" s="198"/>
      <c r="L79" s="199"/>
    </row>
    <row r="80" spans="1:12" ht="22.95" customHeight="1" x14ac:dyDescent="0.2">
      <c r="A80" s="213"/>
      <c r="B80" s="2" t="s">
        <v>39</v>
      </c>
      <c r="C80" s="198"/>
      <c r="D80" s="199"/>
      <c r="E80" s="229"/>
      <c r="F80" s="230"/>
      <c r="G80" s="198"/>
      <c r="H80" s="199"/>
      <c r="I80" s="198"/>
      <c r="J80" s="199"/>
      <c r="K80" s="198"/>
      <c r="L80" s="199"/>
    </row>
    <row r="81" spans="1:12" ht="22.95" customHeight="1" x14ac:dyDescent="0.2">
      <c r="A81" s="213"/>
      <c r="B81" s="3" t="s">
        <v>40</v>
      </c>
      <c r="C81" s="198"/>
      <c r="D81" s="199"/>
      <c r="E81" s="198"/>
      <c r="F81" s="199"/>
      <c r="G81" s="198"/>
      <c r="H81" s="199"/>
      <c r="I81" s="198"/>
      <c r="J81" s="199"/>
      <c r="K81" s="198"/>
      <c r="L81" s="199"/>
    </row>
    <row r="82" spans="1:12" ht="22.95" customHeight="1" x14ac:dyDescent="0.2">
      <c r="A82" s="214"/>
      <c r="B82" s="3" t="s">
        <v>41</v>
      </c>
      <c r="C82" s="198"/>
      <c r="D82" s="199"/>
      <c r="E82" s="198"/>
      <c r="F82" s="199"/>
      <c r="G82" s="198"/>
      <c r="H82" s="199"/>
      <c r="I82" s="198"/>
      <c r="J82" s="199"/>
      <c r="K82" s="198"/>
      <c r="L82" s="199"/>
    </row>
    <row r="83" spans="1:12" ht="22.95" customHeight="1" x14ac:dyDescent="0.2">
      <c r="A83" s="217" t="s">
        <v>42</v>
      </c>
      <c r="B83" s="218"/>
      <c r="C83" s="198">
        <v>4</v>
      </c>
      <c r="D83" s="199"/>
      <c r="E83" s="198">
        <v>5</v>
      </c>
      <c r="F83" s="199"/>
      <c r="G83" s="198">
        <v>5</v>
      </c>
      <c r="H83" s="199"/>
      <c r="I83" s="198">
        <v>31</v>
      </c>
      <c r="J83" s="199"/>
      <c r="K83" s="198"/>
      <c r="L83" s="199"/>
    </row>
    <row r="84" spans="1:12" ht="22.95" customHeight="1" x14ac:dyDescent="0.2"/>
    <row r="85" spans="1:12" ht="22.95" customHeight="1" x14ac:dyDescent="0.2">
      <c r="A85" s="195" t="s">
        <v>13</v>
      </c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</row>
    <row r="86" spans="1:12" ht="22.95" customHeight="1" x14ac:dyDescent="0.2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</row>
    <row r="87" spans="1:12" ht="22.95" customHeight="1" x14ac:dyDescent="0.2">
      <c r="A87" s="8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ht="22.95" customHeight="1" x14ac:dyDescent="0.2">
      <c r="A88" s="10" t="s">
        <v>53</v>
      </c>
      <c r="B88" s="5"/>
      <c r="C88" s="6" t="s">
        <v>58</v>
      </c>
      <c r="D88" s="10"/>
    </row>
    <row r="89" spans="1:12" ht="22.95" customHeight="1" x14ac:dyDescent="0.2">
      <c r="A89" s="196"/>
      <c r="B89" s="197"/>
      <c r="C89" s="198" t="s">
        <v>1</v>
      </c>
      <c r="D89" s="199"/>
      <c r="E89" s="198" t="s">
        <v>36</v>
      </c>
      <c r="F89" s="199"/>
      <c r="G89" s="198" t="s">
        <v>0</v>
      </c>
      <c r="H89" s="199"/>
      <c r="I89" s="198" t="s">
        <v>2</v>
      </c>
      <c r="J89" s="199"/>
      <c r="K89" s="198" t="s">
        <v>3</v>
      </c>
      <c r="L89" s="199"/>
    </row>
    <row r="90" spans="1:12" ht="22.95" customHeight="1" x14ac:dyDescent="0.2">
      <c r="A90" s="11" t="s">
        <v>4</v>
      </c>
      <c r="B90" s="13" t="s">
        <v>70</v>
      </c>
      <c r="C90" s="198" t="s">
        <v>74</v>
      </c>
      <c r="D90" s="199"/>
      <c r="E90" s="198" t="s">
        <v>78</v>
      </c>
      <c r="F90" s="199"/>
      <c r="G90" s="198" t="s">
        <v>75</v>
      </c>
      <c r="H90" s="199"/>
      <c r="I90" s="198"/>
      <c r="J90" s="199"/>
      <c r="K90" s="198"/>
      <c r="L90" s="199"/>
    </row>
    <row r="91" spans="1:12" ht="22.95" customHeight="1" x14ac:dyDescent="0.2">
      <c r="A91" s="11" t="s">
        <v>5</v>
      </c>
      <c r="B91" s="14" t="s">
        <v>71</v>
      </c>
      <c r="C91" s="198" t="s">
        <v>75</v>
      </c>
      <c r="D91" s="199"/>
      <c r="E91" s="198" t="s">
        <v>77</v>
      </c>
      <c r="F91" s="199"/>
      <c r="G91" s="198" t="s">
        <v>75</v>
      </c>
      <c r="H91" s="199"/>
      <c r="I91" s="198"/>
      <c r="J91" s="199"/>
      <c r="K91" s="198"/>
      <c r="L91" s="199"/>
    </row>
    <row r="92" spans="1:12" ht="22.95" customHeight="1" x14ac:dyDescent="0.2">
      <c r="A92" s="11" t="s">
        <v>6</v>
      </c>
      <c r="B92" s="12" t="s">
        <v>49</v>
      </c>
      <c r="C92" s="198" t="s">
        <v>73</v>
      </c>
      <c r="D92" s="199"/>
      <c r="E92" s="198" t="s">
        <v>77</v>
      </c>
      <c r="F92" s="199"/>
      <c r="G92" s="198" t="s">
        <v>77</v>
      </c>
      <c r="H92" s="199"/>
      <c r="I92" s="198"/>
      <c r="J92" s="199"/>
      <c r="K92" s="198"/>
      <c r="L92" s="199"/>
    </row>
    <row r="93" spans="1:12" ht="22.95" customHeight="1" x14ac:dyDescent="0.2">
      <c r="A93" s="11" t="s">
        <v>7</v>
      </c>
      <c r="B93" s="13" t="s">
        <v>50</v>
      </c>
      <c r="C93" s="198" t="s">
        <v>74</v>
      </c>
      <c r="D93" s="199"/>
      <c r="E93" s="198" t="s">
        <v>78</v>
      </c>
      <c r="F93" s="199"/>
      <c r="G93" s="198" t="s">
        <v>75</v>
      </c>
      <c r="H93" s="199"/>
      <c r="I93" s="198"/>
      <c r="J93" s="199"/>
      <c r="K93" s="198"/>
      <c r="L93" s="199"/>
    </row>
    <row r="94" spans="1:12" ht="22.95" customHeight="1" x14ac:dyDescent="0.2">
      <c r="A94" s="11" t="s">
        <v>8</v>
      </c>
      <c r="B94" s="13" t="s">
        <v>51</v>
      </c>
      <c r="C94" s="198" t="s">
        <v>79</v>
      </c>
      <c r="D94" s="199"/>
      <c r="E94" s="198" t="s">
        <v>79</v>
      </c>
      <c r="F94" s="199"/>
      <c r="G94" s="198" t="s">
        <v>79</v>
      </c>
      <c r="H94" s="199"/>
      <c r="I94" s="198"/>
      <c r="J94" s="199"/>
      <c r="K94" s="198"/>
      <c r="L94" s="199"/>
    </row>
    <row r="95" spans="1:12" ht="22.95" customHeight="1" x14ac:dyDescent="0.2">
      <c r="A95" s="11" t="s">
        <v>9</v>
      </c>
      <c r="B95" s="13" t="s">
        <v>52</v>
      </c>
      <c r="C95" s="198" t="s">
        <v>74</v>
      </c>
      <c r="D95" s="199"/>
      <c r="E95" s="198" t="s">
        <v>78</v>
      </c>
      <c r="F95" s="199"/>
      <c r="G95" s="198" t="s">
        <v>75</v>
      </c>
      <c r="H95" s="199"/>
      <c r="I95" s="198"/>
      <c r="J95" s="199"/>
      <c r="K95" s="198"/>
      <c r="L95" s="199"/>
    </row>
    <row r="96" spans="1:12" ht="22.95" customHeight="1" x14ac:dyDescent="0.2">
      <c r="A96" s="11" t="s">
        <v>10</v>
      </c>
      <c r="B96" s="13" t="s">
        <v>46</v>
      </c>
      <c r="C96" s="198" t="s">
        <v>74</v>
      </c>
      <c r="D96" s="199"/>
      <c r="E96" s="198" t="s">
        <v>78</v>
      </c>
      <c r="F96" s="199"/>
      <c r="G96" s="198" t="s">
        <v>75</v>
      </c>
      <c r="H96" s="199"/>
      <c r="I96" s="198"/>
      <c r="J96" s="199"/>
      <c r="K96" s="198"/>
      <c r="L96" s="199"/>
    </row>
    <row r="97" spans="1:12" ht="22.95" customHeight="1" x14ac:dyDescent="0.2">
      <c r="A97" s="11" t="s">
        <v>11</v>
      </c>
      <c r="B97" s="13" t="s">
        <v>47</v>
      </c>
      <c r="C97" s="198" t="s">
        <v>74</v>
      </c>
      <c r="D97" s="199"/>
      <c r="E97" s="198" t="s">
        <v>78</v>
      </c>
      <c r="F97" s="199"/>
      <c r="G97" s="198" t="s">
        <v>75</v>
      </c>
      <c r="H97" s="199"/>
      <c r="I97" s="198"/>
      <c r="J97" s="199"/>
      <c r="K97" s="198"/>
      <c r="L97" s="199"/>
    </row>
    <row r="98" spans="1:12" ht="22.95" customHeight="1" x14ac:dyDescent="0.2">
      <c r="A98" s="11" t="s">
        <v>12</v>
      </c>
      <c r="B98" s="14" t="s">
        <v>48</v>
      </c>
      <c r="C98" s="198" t="s">
        <v>75</v>
      </c>
      <c r="D98" s="199"/>
      <c r="E98" s="198" t="s">
        <v>77</v>
      </c>
      <c r="F98" s="199"/>
      <c r="G98" s="198" t="s">
        <v>75</v>
      </c>
      <c r="H98" s="199"/>
      <c r="I98" s="198"/>
      <c r="J98" s="199"/>
      <c r="K98" s="198"/>
      <c r="L98" s="199"/>
    </row>
    <row r="99" spans="1:12" ht="22.95" customHeight="1" x14ac:dyDescent="0.2">
      <c r="A99" s="11" t="s">
        <v>14</v>
      </c>
      <c r="B99" s="12" t="s">
        <v>49</v>
      </c>
      <c r="C99" s="198" t="s">
        <v>73</v>
      </c>
      <c r="D99" s="199"/>
      <c r="E99" s="198" t="s">
        <v>77</v>
      </c>
      <c r="F99" s="199"/>
      <c r="G99" s="198" t="s">
        <v>77</v>
      </c>
      <c r="H99" s="199"/>
      <c r="I99" s="198"/>
      <c r="J99" s="199"/>
      <c r="K99" s="198"/>
      <c r="L99" s="199"/>
    </row>
    <row r="100" spans="1:12" ht="22.95" customHeight="1" x14ac:dyDescent="0.2">
      <c r="A100" s="11" t="s">
        <v>15</v>
      </c>
      <c r="B100" s="13" t="s">
        <v>50</v>
      </c>
      <c r="C100" s="198" t="s">
        <v>74</v>
      </c>
      <c r="D100" s="199"/>
      <c r="E100" s="198" t="s">
        <v>78</v>
      </c>
      <c r="F100" s="199"/>
      <c r="G100" s="198" t="s">
        <v>75</v>
      </c>
      <c r="H100" s="199"/>
      <c r="I100" s="198"/>
      <c r="J100" s="199"/>
      <c r="K100" s="198"/>
      <c r="L100" s="199"/>
    </row>
    <row r="101" spans="1:12" ht="22.95" customHeight="1" x14ac:dyDescent="0.2">
      <c r="A101" s="11" t="s">
        <v>16</v>
      </c>
      <c r="B101" s="13" t="s">
        <v>51</v>
      </c>
      <c r="C101" s="219" t="s">
        <v>117</v>
      </c>
      <c r="D101" s="220"/>
      <c r="E101" s="198" t="s">
        <v>79</v>
      </c>
      <c r="F101" s="199"/>
      <c r="G101" s="198" t="s">
        <v>79</v>
      </c>
      <c r="H101" s="199"/>
      <c r="I101" s="198"/>
      <c r="J101" s="199"/>
      <c r="K101" s="198"/>
      <c r="L101" s="199"/>
    </row>
    <row r="102" spans="1:12" ht="22.95" customHeight="1" x14ac:dyDescent="0.2">
      <c r="A102" s="11" t="s">
        <v>17</v>
      </c>
      <c r="B102" s="13" t="s">
        <v>52</v>
      </c>
      <c r="C102" s="198" t="s">
        <v>74</v>
      </c>
      <c r="D102" s="199"/>
      <c r="E102" s="198" t="s">
        <v>78</v>
      </c>
      <c r="F102" s="199"/>
      <c r="G102" s="198" t="s">
        <v>75</v>
      </c>
      <c r="H102" s="199"/>
      <c r="I102" s="198"/>
      <c r="J102" s="199"/>
      <c r="K102" s="198"/>
      <c r="L102" s="199"/>
    </row>
    <row r="103" spans="1:12" ht="22.95" customHeight="1" x14ac:dyDescent="0.2">
      <c r="A103" s="11" t="s">
        <v>18</v>
      </c>
      <c r="B103" s="13" t="s">
        <v>46</v>
      </c>
      <c r="C103" s="200" t="s">
        <v>82</v>
      </c>
      <c r="D103" s="201"/>
      <c r="E103" s="200" t="s">
        <v>78</v>
      </c>
      <c r="F103" s="201"/>
      <c r="G103" s="200" t="s">
        <v>83</v>
      </c>
      <c r="H103" s="201"/>
      <c r="I103" s="200"/>
      <c r="J103" s="201"/>
      <c r="K103" s="221" t="s">
        <v>81</v>
      </c>
      <c r="L103" s="222"/>
    </row>
    <row r="104" spans="1:12" ht="22.95" customHeight="1" x14ac:dyDescent="0.2">
      <c r="A104" s="11" t="s">
        <v>19</v>
      </c>
      <c r="B104" s="13" t="s">
        <v>47</v>
      </c>
      <c r="C104" s="200" t="s">
        <v>82</v>
      </c>
      <c r="D104" s="201"/>
      <c r="E104" s="200" t="s">
        <v>78</v>
      </c>
      <c r="F104" s="201"/>
      <c r="G104" s="200" t="s">
        <v>83</v>
      </c>
      <c r="H104" s="201"/>
      <c r="I104" s="200"/>
      <c r="J104" s="201"/>
      <c r="K104" s="223"/>
      <c r="L104" s="224"/>
    </row>
    <row r="105" spans="1:12" ht="22.95" customHeight="1" x14ac:dyDescent="0.2">
      <c r="A105" s="11" t="s">
        <v>20</v>
      </c>
      <c r="B105" s="14" t="s">
        <v>48</v>
      </c>
      <c r="C105" s="200" t="s">
        <v>83</v>
      </c>
      <c r="D105" s="201"/>
      <c r="E105" s="200" t="s">
        <v>77</v>
      </c>
      <c r="F105" s="201"/>
      <c r="G105" s="200" t="s">
        <v>83</v>
      </c>
      <c r="H105" s="201"/>
      <c r="I105" s="200"/>
      <c r="J105" s="201"/>
      <c r="K105" s="225"/>
      <c r="L105" s="226"/>
    </row>
    <row r="106" spans="1:12" ht="22.95" customHeight="1" x14ac:dyDescent="0.2">
      <c r="A106" s="11" t="s">
        <v>21</v>
      </c>
      <c r="B106" s="12" t="s">
        <v>49</v>
      </c>
      <c r="C106" s="198" t="s">
        <v>118</v>
      </c>
      <c r="D106" s="199"/>
      <c r="E106" s="198" t="s">
        <v>77</v>
      </c>
      <c r="F106" s="199"/>
      <c r="G106" s="198" t="s">
        <v>77</v>
      </c>
      <c r="H106" s="199"/>
      <c r="I106" s="198"/>
      <c r="J106" s="199"/>
      <c r="K106" s="198"/>
      <c r="L106" s="199"/>
    </row>
    <row r="107" spans="1:12" ht="22.95" customHeight="1" x14ac:dyDescent="0.2">
      <c r="A107" s="11" t="s">
        <v>22</v>
      </c>
      <c r="B107" s="13" t="s">
        <v>50</v>
      </c>
      <c r="C107" s="198" t="s">
        <v>74</v>
      </c>
      <c r="D107" s="199"/>
      <c r="E107" s="198" t="s">
        <v>78</v>
      </c>
      <c r="F107" s="199"/>
      <c r="G107" s="198" t="s">
        <v>75</v>
      </c>
      <c r="H107" s="199"/>
      <c r="I107" s="198"/>
      <c r="J107" s="199"/>
      <c r="K107" s="198"/>
      <c r="L107" s="199"/>
    </row>
    <row r="108" spans="1:12" ht="22.95" customHeight="1" x14ac:dyDescent="0.2">
      <c r="A108" s="11" t="s">
        <v>23</v>
      </c>
      <c r="B108" s="13" t="s">
        <v>51</v>
      </c>
      <c r="C108" s="198" t="s">
        <v>79</v>
      </c>
      <c r="D108" s="199"/>
      <c r="E108" s="198" t="s">
        <v>79</v>
      </c>
      <c r="F108" s="199"/>
      <c r="G108" s="198" t="s">
        <v>79</v>
      </c>
      <c r="H108" s="199"/>
      <c r="I108" s="198"/>
      <c r="J108" s="199"/>
      <c r="K108" s="198"/>
      <c r="L108" s="199"/>
    </row>
    <row r="109" spans="1:12" ht="22.95" customHeight="1" x14ac:dyDescent="0.2">
      <c r="A109" s="11" t="s">
        <v>24</v>
      </c>
      <c r="B109" s="13" t="s">
        <v>52</v>
      </c>
      <c r="C109" s="198" t="s">
        <v>74</v>
      </c>
      <c r="D109" s="199"/>
      <c r="E109" s="198" t="s">
        <v>78</v>
      </c>
      <c r="F109" s="199"/>
      <c r="G109" s="198" t="s">
        <v>75</v>
      </c>
      <c r="H109" s="199"/>
      <c r="I109" s="198"/>
      <c r="J109" s="199"/>
      <c r="K109" s="198"/>
      <c r="L109" s="199"/>
    </row>
    <row r="110" spans="1:12" ht="22.95" customHeight="1" x14ac:dyDescent="0.2">
      <c r="A110" s="11" t="s">
        <v>25</v>
      </c>
      <c r="B110" s="13" t="s">
        <v>46</v>
      </c>
      <c r="C110" s="198" t="s">
        <v>74</v>
      </c>
      <c r="D110" s="199"/>
      <c r="E110" s="198" t="s">
        <v>78</v>
      </c>
      <c r="F110" s="199"/>
      <c r="G110" s="198" t="s">
        <v>75</v>
      </c>
      <c r="H110" s="199"/>
      <c r="I110" s="198"/>
      <c r="J110" s="199"/>
      <c r="K110" s="198"/>
      <c r="L110" s="199"/>
    </row>
    <row r="111" spans="1:12" ht="22.95" customHeight="1" x14ac:dyDescent="0.2">
      <c r="A111" s="11" t="s">
        <v>26</v>
      </c>
      <c r="B111" s="13" t="s">
        <v>47</v>
      </c>
      <c r="C111" s="198" t="s">
        <v>74</v>
      </c>
      <c r="D111" s="199"/>
      <c r="E111" s="198" t="s">
        <v>78</v>
      </c>
      <c r="F111" s="199"/>
      <c r="G111" s="198" t="s">
        <v>75</v>
      </c>
      <c r="H111" s="199"/>
      <c r="I111" s="198"/>
      <c r="J111" s="199"/>
      <c r="K111" s="198"/>
      <c r="L111" s="199"/>
    </row>
    <row r="112" spans="1:12" ht="22.95" customHeight="1" x14ac:dyDescent="0.2">
      <c r="A112" s="11" t="s">
        <v>27</v>
      </c>
      <c r="B112" s="14" t="s">
        <v>48</v>
      </c>
      <c r="C112" s="198" t="s">
        <v>75</v>
      </c>
      <c r="D112" s="199"/>
      <c r="E112" s="198" t="s">
        <v>77</v>
      </c>
      <c r="F112" s="199"/>
      <c r="G112" s="198" t="s">
        <v>75</v>
      </c>
      <c r="H112" s="199"/>
      <c r="I112" s="198"/>
      <c r="J112" s="199"/>
      <c r="K112" s="206" t="s">
        <v>115</v>
      </c>
      <c r="L112" s="207"/>
    </row>
    <row r="113" spans="1:12" ht="22.95" customHeight="1" x14ac:dyDescent="0.2">
      <c r="A113" s="11" t="s">
        <v>28</v>
      </c>
      <c r="B113" s="12" t="s">
        <v>49</v>
      </c>
      <c r="C113" s="198" t="s">
        <v>119</v>
      </c>
      <c r="D113" s="199"/>
      <c r="E113" s="198" t="s">
        <v>77</v>
      </c>
      <c r="F113" s="199"/>
      <c r="G113" s="198" t="s">
        <v>77</v>
      </c>
      <c r="H113" s="199"/>
      <c r="I113" s="198"/>
      <c r="J113" s="199"/>
      <c r="K113" s="198"/>
      <c r="L113" s="199"/>
    </row>
    <row r="114" spans="1:12" ht="22.95" customHeight="1" x14ac:dyDescent="0.2">
      <c r="A114" s="11" t="s">
        <v>29</v>
      </c>
      <c r="B114" s="13" t="s">
        <v>50</v>
      </c>
      <c r="C114" s="198" t="s">
        <v>74</v>
      </c>
      <c r="D114" s="199"/>
      <c r="E114" s="198" t="s">
        <v>78</v>
      </c>
      <c r="F114" s="199"/>
      <c r="G114" s="198" t="s">
        <v>75</v>
      </c>
      <c r="H114" s="199"/>
      <c r="I114" s="198"/>
      <c r="J114" s="199"/>
      <c r="K114" s="198"/>
      <c r="L114" s="199"/>
    </row>
    <row r="115" spans="1:12" ht="22.95" customHeight="1" x14ac:dyDescent="0.2">
      <c r="A115" s="11" t="s">
        <v>30</v>
      </c>
      <c r="B115" s="13" t="s">
        <v>51</v>
      </c>
      <c r="C115" s="198" t="s">
        <v>79</v>
      </c>
      <c r="D115" s="199"/>
      <c r="E115" s="198" t="s">
        <v>79</v>
      </c>
      <c r="F115" s="199"/>
      <c r="G115" s="198" t="s">
        <v>79</v>
      </c>
      <c r="H115" s="199"/>
      <c r="I115" s="198"/>
      <c r="J115" s="199"/>
      <c r="K115" s="198"/>
      <c r="L115" s="199"/>
    </row>
    <row r="116" spans="1:12" ht="22.95" customHeight="1" x14ac:dyDescent="0.2">
      <c r="A116" s="11" t="s">
        <v>31</v>
      </c>
      <c r="B116" s="13" t="s">
        <v>52</v>
      </c>
      <c r="C116" s="198" t="s">
        <v>74</v>
      </c>
      <c r="D116" s="199"/>
      <c r="E116" s="198" t="s">
        <v>78</v>
      </c>
      <c r="F116" s="199"/>
      <c r="G116" s="198" t="s">
        <v>75</v>
      </c>
      <c r="H116" s="199"/>
      <c r="I116" s="198"/>
      <c r="J116" s="199"/>
      <c r="K116" s="198"/>
      <c r="L116" s="199"/>
    </row>
    <row r="117" spans="1:12" ht="22.95" customHeight="1" x14ac:dyDescent="0.2">
      <c r="A117" s="11" t="s">
        <v>32</v>
      </c>
      <c r="B117" s="13" t="s">
        <v>46</v>
      </c>
      <c r="C117" s="198" t="s">
        <v>74</v>
      </c>
      <c r="D117" s="199"/>
      <c r="E117" s="198" t="s">
        <v>78</v>
      </c>
      <c r="F117" s="199"/>
      <c r="G117" s="198" t="s">
        <v>75</v>
      </c>
      <c r="H117" s="199"/>
      <c r="I117" s="198"/>
      <c r="J117" s="199"/>
      <c r="K117" s="198"/>
      <c r="L117" s="199"/>
    </row>
    <row r="118" spans="1:12" ht="22.95" customHeight="1" x14ac:dyDescent="0.2">
      <c r="A118" s="11" t="s">
        <v>33</v>
      </c>
      <c r="B118" s="13" t="s">
        <v>47</v>
      </c>
      <c r="C118" s="198" t="s">
        <v>74</v>
      </c>
      <c r="D118" s="199"/>
      <c r="E118" s="198" t="s">
        <v>78</v>
      </c>
      <c r="F118" s="199"/>
      <c r="G118" s="198" t="s">
        <v>75</v>
      </c>
      <c r="H118" s="199"/>
      <c r="I118" s="198"/>
      <c r="J118" s="199"/>
      <c r="K118" s="198"/>
      <c r="L118" s="199"/>
    </row>
    <row r="119" spans="1:12" ht="22.95" customHeight="1" x14ac:dyDescent="0.2">
      <c r="A119" s="11" t="s">
        <v>34</v>
      </c>
      <c r="B119" s="14" t="s">
        <v>48</v>
      </c>
      <c r="C119" s="198" t="s">
        <v>75</v>
      </c>
      <c r="D119" s="199"/>
      <c r="E119" s="198" t="s">
        <v>77</v>
      </c>
      <c r="F119" s="199"/>
      <c r="G119" s="198" t="s">
        <v>75</v>
      </c>
      <c r="H119" s="199"/>
      <c r="I119" s="198"/>
      <c r="J119" s="199"/>
      <c r="K119" s="198"/>
      <c r="L119" s="199"/>
    </row>
    <row r="120" spans="1:12" ht="22.95" customHeight="1" thickBot="1" x14ac:dyDescent="0.25">
      <c r="A120" s="11"/>
      <c r="B120" s="13"/>
      <c r="C120" s="198"/>
      <c r="D120" s="199"/>
      <c r="E120" s="198"/>
      <c r="F120" s="199"/>
      <c r="G120" s="198"/>
      <c r="H120" s="199"/>
      <c r="I120" s="198"/>
      <c r="J120" s="199"/>
      <c r="K120" s="198"/>
      <c r="L120" s="199"/>
    </row>
    <row r="121" spans="1:12" ht="22.95" customHeight="1" thickTop="1" x14ac:dyDescent="0.2">
      <c r="A121" s="212" t="s">
        <v>37</v>
      </c>
      <c r="B121" s="4" t="s">
        <v>38</v>
      </c>
      <c r="C121" s="210"/>
      <c r="D121" s="211"/>
      <c r="E121" s="227"/>
      <c r="F121" s="228"/>
      <c r="G121" s="210"/>
      <c r="H121" s="211"/>
      <c r="I121" s="210"/>
      <c r="J121" s="211"/>
      <c r="K121" s="198"/>
      <c r="L121" s="199"/>
    </row>
    <row r="122" spans="1:12" ht="22.95" customHeight="1" x14ac:dyDescent="0.2">
      <c r="A122" s="213"/>
      <c r="B122" s="2" t="s">
        <v>39</v>
      </c>
      <c r="C122" s="198"/>
      <c r="D122" s="199"/>
      <c r="E122" s="229"/>
      <c r="F122" s="230"/>
      <c r="G122" s="198"/>
      <c r="H122" s="199"/>
      <c r="I122" s="198"/>
      <c r="J122" s="199"/>
      <c r="K122" s="198"/>
      <c r="L122" s="199"/>
    </row>
    <row r="123" spans="1:12" ht="22.95" customHeight="1" x14ac:dyDescent="0.2">
      <c r="A123" s="213"/>
      <c r="B123" s="3" t="s">
        <v>40</v>
      </c>
      <c r="C123" s="198"/>
      <c r="D123" s="199"/>
      <c r="E123" s="198"/>
      <c r="F123" s="199"/>
      <c r="G123" s="198"/>
      <c r="H123" s="199"/>
      <c r="I123" s="198"/>
      <c r="J123" s="199"/>
      <c r="K123" s="198"/>
      <c r="L123" s="199"/>
    </row>
    <row r="124" spans="1:12" ht="22.95" customHeight="1" x14ac:dyDescent="0.2">
      <c r="A124" s="214"/>
      <c r="B124" s="3" t="s">
        <v>41</v>
      </c>
      <c r="C124" s="198"/>
      <c r="D124" s="199"/>
      <c r="E124" s="198"/>
      <c r="F124" s="199"/>
      <c r="G124" s="198"/>
      <c r="H124" s="199"/>
      <c r="I124" s="198"/>
      <c r="J124" s="199"/>
      <c r="K124" s="198"/>
      <c r="L124" s="199"/>
    </row>
    <row r="125" spans="1:12" ht="22.95" customHeight="1" x14ac:dyDescent="0.2">
      <c r="A125" s="217" t="s">
        <v>42</v>
      </c>
      <c r="B125" s="218"/>
      <c r="C125" s="198">
        <v>3</v>
      </c>
      <c r="D125" s="199"/>
      <c r="E125" s="198">
        <v>4</v>
      </c>
      <c r="F125" s="199"/>
      <c r="G125" s="198">
        <v>4</v>
      </c>
      <c r="H125" s="199"/>
      <c r="I125" s="198">
        <v>30</v>
      </c>
      <c r="J125" s="199"/>
      <c r="K125" s="198"/>
      <c r="L125" s="199"/>
    </row>
    <row r="126" spans="1:12" ht="22.95" customHeight="1" x14ac:dyDescent="0.2"/>
    <row r="127" spans="1:12" ht="22.95" customHeight="1" x14ac:dyDescent="0.2">
      <c r="A127" s="195" t="s">
        <v>13</v>
      </c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</row>
    <row r="128" spans="1:12" ht="13.35" customHeight="1" x14ac:dyDescent="0.2">
      <c r="A128" s="195"/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</row>
    <row r="129" spans="1:12" ht="22.95" customHeight="1" x14ac:dyDescent="0.2">
      <c r="A129" s="6" t="str">
        <f>A88</f>
        <v>平成　２４年</v>
      </c>
      <c r="B129" s="5"/>
      <c r="C129" s="6" t="s">
        <v>59</v>
      </c>
      <c r="D129" s="5"/>
    </row>
    <row r="130" spans="1:12" ht="22.95" customHeight="1" x14ac:dyDescent="0.2">
      <c r="A130" s="196"/>
      <c r="B130" s="197"/>
      <c r="C130" s="198" t="s">
        <v>1</v>
      </c>
      <c r="D130" s="199"/>
      <c r="E130" s="198" t="s">
        <v>36</v>
      </c>
      <c r="F130" s="199"/>
      <c r="G130" s="198" t="s">
        <v>0</v>
      </c>
      <c r="H130" s="199"/>
      <c r="I130" s="198" t="s">
        <v>2</v>
      </c>
      <c r="J130" s="199"/>
      <c r="K130" s="198" t="s">
        <v>3</v>
      </c>
      <c r="L130" s="199"/>
    </row>
    <row r="131" spans="1:12" ht="22.95" customHeight="1" x14ac:dyDescent="0.2">
      <c r="A131" s="11" t="s">
        <v>4</v>
      </c>
      <c r="B131" s="12" t="s">
        <v>68</v>
      </c>
      <c r="C131" s="198" t="s">
        <v>73</v>
      </c>
      <c r="D131" s="199"/>
      <c r="E131" s="198" t="s">
        <v>77</v>
      </c>
      <c r="F131" s="199"/>
      <c r="G131" s="198" t="s">
        <v>77</v>
      </c>
      <c r="H131" s="199"/>
      <c r="I131" s="198"/>
      <c r="J131" s="199"/>
      <c r="K131" s="198"/>
      <c r="L131" s="199"/>
    </row>
    <row r="132" spans="1:12" ht="22.95" customHeight="1" x14ac:dyDescent="0.2">
      <c r="A132" s="11" t="s">
        <v>5</v>
      </c>
      <c r="B132" s="13" t="s">
        <v>50</v>
      </c>
      <c r="C132" s="198" t="s">
        <v>74</v>
      </c>
      <c r="D132" s="199"/>
      <c r="E132" s="198" t="s">
        <v>78</v>
      </c>
      <c r="F132" s="199"/>
      <c r="G132" s="198" t="s">
        <v>75</v>
      </c>
      <c r="H132" s="199"/>
      <c r="I132" s="198"/>
      <c r="J132" s="199"/>
      <c r="K132" s="198"/>
      <c r="L132" s="199"/>
    </row>
    <row r="133" spans="1:12" ht="22.95" customHeight="1" x14ac:dyDescent="0.2">
      <c r="A133" s="11" t="s">
        <v>6</v>
      </c>
      <c r="B133" s="13" t="s">
        <v>51</v>
      </c>
      <c r="C133" s="198" t="s">
        <v>79</v>
      </c>
      <c r="D133" s="199"/>
      <c r="E133" s="198" t="s">
        <v>79</v>
      </c>
      <c r="F133" s="199"/>
      <c r="G133" s="198" t="s">
        <v>79</v>
      </c>
      <c r="H133" s="199"/>
      <c r="I133" s="198"/>
      <c r="J133" s="199"/>
      <c r="K133" s="198"/>
      <c r="L133" s="199"/>
    </row>
    <row r="134" spans="1:12" ht="22.95" customHeight="1" x14ac:dyDescent="0.2">
      <c r="A134" s="11" t="s">
        <v>7</v>
      </c>
      <c r="B134" s="13" t="s">
        <v>52</v>
      </c>
      <c r="C134" s="198" t="s">
        <v>74</v>
      </c>
      <c r="D134" s="199"/>
      <c r="E134" s="198" t="s">
        <v>78</v>
      </c>
      <c r="F134" s="199"/>
      <c r="G134" s="198" t="s">
        <v>75</v>
      </c>
      <c r="H134" s="199"/>
      <c r="I134" s="198"/>
      <c r="J134" s="199"/>
      <c r="K134" s="198"/>
      <c r="L134" s="199"/>
    </row>
    <row r="135" spans="1:12" ht="22.95" customHeight="1" x14ac:dyDescent="0.2">
      <c r="A135" s="11" t="s">
        <v>8</v>
      </c>
      <c r="B135" s="13" t="s">
        <v>46</v>
      </c>
      <c r="C135" s="198" t="s">
        <v>74</v>
      </c>
      <c r="D135" s="199"/>
      <c r="E135" s="198" t="s">
        <v>78</v>
      </c>
      <c r="F135" s="199"/>
      <c r="G135" s="198" t="s">
        <v>75</v>
      </c>
      <c r="H135" s="199"/>
      <c r="I135" s="198"/>
      <c r="J135" s="199"/>
      <c r="K135" s="198"/>
      <c r="L135" s="199"/>
    </row>
    <row r="136" spans="1:12" ht="22.95" customHeight="1" x14ac:dyDescent="0.2">
      <c r="A136" s="11" t="s">
        <v>9</v>
      </c>
      <c r="B136" s="13" t="s">
        <v>47</v>
      </c>
      <c r="C136" s="198" t="s">
        <v>74</v>
      </c>
      <c r="D136" s="199"/>
      <c r="E136" s="198" t="s">
        <v>78</v>
      </c>
      <c r="F136" s="199"/>
      <c r="G136" s="198" t="s">
        <v>75</v>
      </c>
      <c r="H136" s="199"/>
      <c r="I136" s="198"/>
      <c r="J136" s="199"/>
      <c r="K136" s="198"/>
      <c r="L136" s="199"/>
    </row>
    <row r="137" spans="1:12" ht="22.95" customHeight="1" x14ac:dyDescent="0.2">
      <c r="A137" s="11" t="s">
        <v>10</v>
      </c>
      <c r="B137" s="14" t="s">
        <v>48</v>
      </c>
      <c r="C137" s="233" t="s">
        <v>120</v>
      </c>
      <c r="D137" s="234"/>
      <c r="E137" s="198" t="s">
        <v>77</v>
      </c>
      <c r="F137" s="199"/>
      <c r="G137" s="198" t="s">
        <v>75</v>
      </c>
      <c r="H137" s="199"/>
      <c r="I137" s="198"/>
      <c r="J137" s="199"/>
      <c r="K137" s="198"/>
      <c r="L137" s="199"/>
    </row>
    <row r="138" spans="1:12" ht="22.95" customHeight="1" x14ac:dyDescent="0.2">
      <c r="A138" s="11" t="s">
        <v>11</v>
      </c>
      <c r="B138" s="12" t="s">
        <v>49</v>
      </c>
      <c r="C138" s="235"/>
      <c r="D138" s="236"/>
      <c r="E138" s="198" t="s">
        <v>77</v>
      </c>
      <c r="F138" s="199"/>
      <c r="G138" s="198" t="s">
        <v>77</v>
      </c>
      <c r="H138" s="199"/>
      <c r="I138" s="198"/>
      <c r="J138" s="199"/>
      <c r="K138" s="198"/>
      <c r="L138" s="199"/>
    </row>
    <row r="139" spans="1:12" ht="22.95" customHeight="1" x14ac:dyDescent="0.2">
      <c r="A139" s="11" t="s">
        <v>12</v>
      </c>
      <c r="B139" s="13" t="s">
        <v>50</v>
      </c>
      <c r="C139" s="198" t="s">
        <v>74</v>
      </c>
      <c r="D139" s="199"/>
      <c r="E139" s="198" t="s">
        <v>78</v>
      </c>
      <c r="F139" s="199"/>
      <c r="G139" s="198" t="s">
        <v>75</v>
      </c>
      <c r="H139" s="199"/>
      <c r="I139" s="198"/>
      <c r="J139" s="199"/>
      <c r="K139" s="198"/>
      <c r="L139" s="199"/>
    </row>
    <row r="140" spans="1:12" ht="22.95" customHeight="1" x14ac:dyDescent="0.2">
      <c r="A140" s="11" t="s">
        <v>14</v>
      </c>
      <c r="B140" s="13" t="s">
        <v>51</v>
      </c>
      <c r="C140" s="198" t="s">
        <v>79</v>
      </c>
      <c r="D140" s="199"/>
      <c r="E140" s="198" t="s">
        <v>79</v>
      </c>
      <c r="F140" s="199"/>
      <c r="G140" s="198" t="s">
        <v>79</v>
      </c>
      <c r="H140" s="199"/>
      <c r="I140" s="198"/>
      <c r="J140" s="199"/>
      <c r="K140" s="198"/>
      <c r="L140" s="199"/>
    </row>
    <row r="141" spans="1:12" ht="22.95" customHeight="1" x14ac:dyDescent="0.2">
      <c r="A141" s="11" t="s">
        <v>15</v>
      </c>
      <c r="B141" s="13" t="s">
        <v>52</v>
      </c>
      <c r="C141" s="198" t="s">
        <v>74</v>
      </c>
      <c r="D141" s="199"/>
      <c r="E141" s="198" t="s">
        <v>78</v>
      </c>
      <c r="F141" s="199"/>
      <c r="G141" s="198" t="s">
        <v>75</v>
      </c>
      <c r="H141" s="199"/>
      <c r="I141" s="198"/>
      <c r="J141" s="199"/>
      <c r="K141" s="198"/>
      <c r="L141" s="199"/>
    </row>
    <row r="142" spans="1:12" ht="22.95" customHeight="1" x14ac:dyDescent="0.2">
      <c r="A142" s="11" t="s">
        <v>16</v>
      </c>
      <c r="B142" s="13" t="s">
        <v>46</v>
      </c>
      <c r="C142" s="198" t="s">
        <v>74</v>
      </c>
      <c r="D142" s="199"/>
      <c r="E142" s="198" t="s">
        <v>78</v>
      </c>
      <c r="F142" s="199"/>
      <c r="G142" s="198" t="s">
        <v>75</v>
      </c>
      <c r="H142" s="199"/>
      <c r="I142" s="198"/>
      <c r="J142" s="199"/>
      <c r="K142" s="198"/>
      <c r="L142" s="199"/>
    </row>
    <row r="143" spans="1:12" ht="22.95" customHeight="1" x14ac:dyDescent="0.2">
      <c r="A143" s="11" t="s">
        <v>17</v>
      </c>
      <c r="B143" s="13" t="s">
        <v>47</v>
      </c>
      <c r="C143" s="198" t="s">
        <v>74</v>
      </c>
      <c r="D143" s="199"/>
      <c r="E143" s="198" t="s">
        <v>78</v>
      </c>
      <c r="F143" s="199"/>
      <c r="G143" s="198" t="s">
        <v>75</v>
      </c>
      <c r="H143" s="199"/>
      <c r="I143" s="198"/>
      <c r="J143" s="199"/>
      <c r="K143" s="198"/>
      <c r="L143" s="199"/>
    </row>
    <row r="144" spans="1:12" ht="22.95" customHeight="1" x14ac:dyDescent="0.2">
      <c r="A144" s="11" t="s">
        <v>18</v>
      </c>
      <c r="B144" s="14" t="s">
        <v>48</v>
      </c>
      <c r="C144" s="198" t="s">
        <v>75</v>
      </c>
      <c r="D144" s="199"/>
      <c r="E144" s="198" t="s">
        <v>77</v>
      </c>
      <c r="F144" s="199"/>
      <c r="G144" s="198" t="s">
        <v>75</v>
      </c>
      <c r="H144" s="199"/>
      <c r="I144" s="198"/>
      <c r="J144" s="199"/>
      <c r="K144" s="198"/>
      <c r="L144" s="199"/>
    </row>
    <row r="145" spans="1:12" ht="22.95" customHeight="1" x14ac:dyDescent="0.2">
      <c r="A145" s="11" t="s">
        <v>19</v>
      </c>
      <c r="B145" s="12" t="s">
        <v>49</v>
      </c>
      <c r="C145" s="198" t="s">
        <v>73</v>
      </c>
      <c r="D145" s="199"/>
      <c r="E145" s="198" t="s">
        <v>77</v>
      </c>
      <c r="F145" s="199"/>
      <c r="G145" s="198" t="s">
        <v>77</v>
      </c>
      <c r="H145" s="199"/>
      <c r="I145" s="198"/>
      <c r="J145" s="199"/>
      <c r="K145" s="198"/>
      <c r="L145" s="199"/>
    </row>
    <row r="146" spans="1:12" ht="22.95" customHeight="1" x14ac:dyDescent="0.2">
      <c r="A146" s="11" t="s">
        <v>20</v>
      </c>
      <c r="B146" s="12" t="s">
        <v>50</v>
      </c>
      <c r="C146" s="198" t="s">
        <v>73</v>
      </c>
      <c r="D146" s="199"/>
      <c r="E146" s="198" t="s">
        <v>77</v>
      </c>
      <c r="F146" s="199"/>
      <c r="G146" s="198" t="s">
        <v>77</v>
      </c>
      <c r="H146" s="199"/>
      <c r="I146" s="198"/>
      <c r="J146" s="199"/>
      <c r="K146" s="198"/>
      <c r="L146" s="199"/>
    </row>
    <row r="147" spans="1:12" ht="22.95" customHeight="1" x14ac:dyDescent="0.2">
      <c r="A147" s="11" t="s">
        <v>21</v>
      </c>
      <c r="B147" s="13" t="s">
        <v>51</v>
      </c>
      <c r="C147" s="198" t="s">
        <v>79</v>
      </c>
      <c r="D147" s="199"/>
      <c r="E147" s="198" t="s">
        <v>79</v>
      </c>
      <c r="F147" s="199"/>
      <c r="G147" s="198" t="s">
        <v>79</v>
      </c>
      <c r="H147" s="199"/>
      <c r="I147" s="198"/>
      <c r="J147" s="199"/>
      <c r="K147" s="198"/>
      <c r="L147" s="199"/>
    </row>
    <row r="148" spans="1:12" ht="22.95" customHeight="1" x14ac:dyDescent="0.2">
      <c r="A148" s="11" t="s">
        <v>22</v>
      </c>
      <c r="B148" s="13" t="s">
        <v>52</v>
      </c>
      <c r="C148" s="198" t="s">
        <v>74</v>
      </c>
      <c r="D148" s="199"/>
      <c r="E148" s="198" t="s">
        <v>78</v>
      </c>
      <c r="F148" s="199"/>
      <c r="G148" s="198" t="s">
        <v>75</v>
      </c>
      <c r="H148" s="199"/>
      <c r="I148" s="198"/>
      <c r="J148" s="199"/>
      <c r="K148" s="198"/>
      <c r="L148" s="199"/>
    </row>
    <row r="149" spans="1:12" ht="22.95" customHeight="1" x14ac:dyDescent="0.2">
      <c r="A149" s="11" t="s">
        <v>23</v>
      </c>
      <c r="B149" s="13" t="s">
        <v>46</v>
      </c>
      <c r="C149" s="198" t="s">
        <v>74</v>
      </c>
      <c r="D149" s="199"/>
      <c r="E149" s="198" t="s">
        <v>78</v>
      </c>
      <c r="F149" s="199"/>
      <c r="G149" s="198" t="s">
        <v>75</v>
      </c>
      <c r="H149" s="199"/>
      <c r="I149" s="198"/>
      <c r="J149" s="199"/>
      <c r="K149" s="198"/>
      <c r="L149" s="199"/>
    </row>
    <row r="150" spans="1:12" ht="22.95" customHeight="1" x14ac:dyDescent="0.2">
      <c r="A150" s="11" t="s">
        <v>24</v>
      </c>
      <c r="B150" s="13" t="s">
        <v>47</v>
      </c>
      <c r="C150" s="245" t="s">
        <v>121</v>
      </c>
      <c r="D150" s="246"/>
      <c r="E150" s="231" t="s">
        <v>75</v>
      </c>
      <c r="F150" s="232"/>
      <c r="G150" s="231" t="s">
        <v>75</v>
      </c>
      <c r="H150" s="232"/>
      <c r="I150" s="198"/>
      <c r="J150" s="199"/>
      <c r="K150" s="198" t="s">
        <v>86</v>
      </c>
      <c r="L150" s="199"/>
    </row>
    <row r="151" spans="1:12" ht="22.95" customHeight="1" x14ac:dyDescent="0.2">
      <c r="A151" s="11" t="s">
        <v>25</v>
      </c>
      <c r="B151" s="14" t="s">
        <v>48</v>
      </c>
      <c r="C151" s="247"/>
      <c r="D151" s="248"/>
      <c r="E151" s="231" t="s">
        <v>75</v>
      </c>
      <c r="F151" s="232"/>
      <c r="G151" s="231" t="s">
        <v>75</v>
      </c>
      <c r="H151" s="232"/>
      <c r="I151" s="198"/>
      <c r="J151" s="199"/>
      <c r="K151" s="198"/>
      <c r="L151" s="199"/>
    </row>
    <row r="152" spans="1:12" ht="22.95" customHeight="1" x14ac:dyDescent="0.2">
      <c r="A152" s="11" t="s">
        <v>26</v>
      </c>
      <c r="B152" s="12" t="s">
        <v>49</v>
      </c>
      <c r="C152" s="249"/>
      <c r="D152" s="250"/>
      <c r="E152" s="231" t="s">
        <v>75</v>
      </c>
      <c r="F152" s="232"/>
      <c r="G152" s="231" t="s">
        <v>75</v>
      </c>
      <c r="H152" s="232"/>
      <c r="I152" s="198"/>
      <c r="J152" s="199"/>
      <c r="K152" s="198"/>
      <c r="L152" s="199"/>
    </row>
    <row r="153" spans="1:12" ht="22.95" customHeight="1" x14ac:dyDescent="0.2">
      <c r="A153" s="11" t="s">
        <v>27</v>
      </c>
      <c r="B153" s="13" t="s">
        <v>50</v>
      </c>
      <c r="C153" s="231" t="s">
        <v>75</v>
      </c>
      <c r="D153" s="232"/>
      <c r="E153" s="231" t="s">
        <v>75</v>
      </c>
      <c r="F153" s="232"/>
      <c r="G153" s="231" t="s">
        <v>75</v>
      </c>
      <c r="H153" s="232"/>
      <c r="I153" s="198"/>
      <c r="J153" s="199"/>
      <c r="K153" s="198"/>
      <c r="L153" s="199"/>
    </row>
    <row r="154" spans="1:12" ht="22.95" customHeight="1" x14ac:dyDescent="0.2">
      <c r="A154" s="11" t="s">
        <v>28</v>
      </c>
      <c r="B154" s="13" t="s">
        <v>51</v>
      </c>
      <c r="C154" s="198" t="s">
        <v>85</v>
      </c>
      <c r="D154" s="199"/>
      <c r="E154" s="198" t="s">
        <v>85</v>
      </c>
      <c r="F154" s="199"/>
      <c r="G154" s="198" t="s">
        <v>85</v>
      </c>
      <c r="H154" s="199"/>
      <c r="I154" s="198"/>
      <c r="J154" s="199"/>
      <c r="K154" s="206" t="s">
        <v>87</v>
      </c>
      <c r="L154" s="207"/>
    </row>
    <row r="155" spans="1:12" ht="22.95" customHeight="1" x14ac:dyDescent="0.2">
      <c r="A155" s="11" t="s">
        <v>29</v>
      </c>
      <c r="B155" s="13" t="s">
        <v>52</v>
      </c>
      <c r="C155" s="198" t="s">
        <v>85</v>
      </c>
      <c r="D155" s="199"/>
      <c r="E155" s="198" t="s">
        <v>85</v>
      </c>
      <c r="F155" s="199"/>
      <c r="G155" s="198" t="s">
        <v>85</v>
      </c>
      <c r="H155" s="199"/>
      <c r="I155" s="198"/>
      <c r="J155" s="199"/>
      <c r="K155" s="206" t="s">
        <v>87</v>
      </c>
      <c r="L155" s="207"/>
    </row>
    <row r="156" spans="1:12" ht="22.95" customHeight="1" x14ac:dyDescent="0.2">
      <c r="A156" s="11" t="s">
        <v>30</v>
      </c>
      <c r="B156" s="13" t="s">
        <v>46</v>
      </c>
      <c r="C156" s="198" t="s">
        <v>85</v>
      </c>
      <c r="D156" s="199"/>
      <c r="E156" s="198" t="s">
        <v>85</v>
      </c>
      <c r="F156" s="199"/>
      <c r="G156" s="198" t="s">
        <v>85</v>
      </c>
      <c r="H156" s="199"/>
      <c r="I156" s="198"/>
      <c r="J156" s="199"/>
      <c r="K156" s="206" t="s">
        <v>87</v>
      </c>
      <c r="L156" s="207"/>
    </row>
    <row r="157" spans="1:12" ht="31.95" customHeight="1" x14ac:dyDescent="0.2">
      <c r="A157" s="11" t="s">
        <v>31</v>
      </c>
      <c r="B157" s="13" t="s">
        <v>47</v>
      </c>
      <c r="C157" s="241" t="s">
        <v>133</v>
      </c>
      <c r="D157" s="242"/>
      <c r="E157" s="231" t="s">
        <v>75</v>
      </c>
      <c r="F157" s="232"/>
      <c r="G157" s="231" t="s">
        <v>75</v>
      </c>
      <c r="H157" s="232"/>
      <c r="I157" s="198"/>
      <c r="J157" s="199"/>
      <c r="K157" s="198"/>
      <c r="L157" s="199"/>
    </row>
    <row r="158" spans="1:12" ht="22.95" customHeight="1" x14ac:dyDescent="0.2">
      <c r="A158" s="11" t="s">
        <v>32</v>
      </c>
      <c r="B158" s="14" t="s">
        <v>48</v>
      </c>
      <c r="C158" s="231" t="s">
        <v>75</v>
      </c>
      <c r="D158" s="232"/>
      <c r="E158" s="231" t="s">
        <v>75</v>
      </c>
      <c r="F158" s="232"/>
      <c r="G158" s="231" t="s">
        <v>75</v>
      </c>
      <c r="H158" s="232"/>
      <c r="I158" s="198"/>
      <c r="J158" s="199"/>
      <c r="K158" s="198"/>
      <c r="L158" s="199"/>
    </row>
    <row r="159" spans="1:12" ht="22.95" customHeight="1" x14ac:dyDescent="0.2">
      <c r="A159" s="11" t="s">
        <v>33</v>
      </c>
      <c r="B159" s="12" t="s">
        <v>49</v>
      </c>
      <c r="C159" s="231" t="s">
        <v>75</v>
      </c>
      <c r="D159" s="232"/>
      <c r="E159" s="231" t="s">
        <v>75</v>
      </c>
      <c r="F159" s="232"/>
      <c r="G159" s="231" t="s">
        <v>75</v>
      </c>
      <c r="H159" s="232"/>
      <c r="I159" s="198"/>
      <c r="J159" s="199"/>
      <c r="K159" s="198"/>
      <c r="L159" s="199"/>
    </row>
    <row r="160" spans="1:12" ht="32.700000000000003" customHeight="1" x14ac:dyDescent="0.2">
      <c r="A160" s="11" t="s">
        <v>34</v>
      </c>
      <c r="B160" s="13" t="s">
        <v>50</v>
      </c>
      <c r="C160" s="241" t="s">
        <v>133</v>
      </c>
      <c r="D160" s="242"/>
      <c r="E160" s="231" t="s">
        <v>75</v>
      </c>
      <c r="F160" s="232"/>
      <c r="G160" s="231" t="s">
        <v>75</v>
      </c>
      <c r="H160" s="232"/>
      <c r="I160" s="198"/>
      <c r="J160" s="199"/>
      <c r="K160" s="198"/>
      <c r="L160" s="199"/>
    </row>
    <row r="161" spans="1:12" ht="32.700000000000003" customHeight="1" thickBot="1" x14ac:dyDescent="0.25">
      <c r="A161" s="11" t="s">
        <v>35</v>
      </c>
      <c r="B161" s="13" t="s">
        <v>51</v>
      </c>
      <c r="C161" s="241" t="s">
        <v>133</v>
      </c>
      <c r="D161" s="242"/>
      <c r="E161" s="231" t="s">
        <v>75</v>
      </c>
      <c r="F161" s="232"/>
      <c r="G161" s="231" t="s">
        <v>75</v>
      </c>
      <c r="H161" s="232"/>
      <c r="I161" s="198"/>
      <c r="J161" s="199"/>
      <c r="K161" s="198"/>
      <c r="L161" s="199"/>
    </row>
    <row r="162" spans="1:12" ht="22.95" customHeight="1" thickTop="1" x14ac:dyDescent="0.2">
      <c r="A162" s="212" t="s">
        <v>37</v>
      </c>
      <c r="B162" s="4" t="s">
        <v>38</v>
      </c>
      <c r="C162" s="210"/>
      <c r="D162" s="211"/>
      <c r="E162" s="227"/>
      <c r="F162" s="228"/>
      <c r="G162" s="210"/>
      <c r="H162" s="211"/>
      <c r="I162" s="210"/>
      <c r="J162" s="211"/>
      <c r="K162" s="198"/>
      <c r="L162" s="199"/>
    </row>
    <row r="163" spans="1:12" ht="22.95" customHeight="1" x14ac:dyDescent="0.2">
      <c r="A163" s="213"/>
      <c r="B163" s="2" t="s">
        <v>39</v>
      </c>
      <c r="C163" s="198"/>
      <c r="D163" s="199"/>
      <c r="E163" s="229"/>
      <c r="F163" s="230"/>
      <c r="G163" s="198"/>
      <c r="H163" s="199"/>
      <c r="I163" s="198"/>
      <c r="J163" s="199"/>
      <c r="K163" s="198"/>
      <c r="L163" s="199"/>
    </row>
    <row r="164" spans="1:12" ht="22.95" customHeight="1" x14ac:dyDescent="0.2">
      <c r="A164" s="213"/>
      <c r="B164" s="3" t="s">
        <v>40</v>
      </c>
      <c r="C164" s="198"/>
      <c r="D164" s="199"/>
      <c r="E164" s="198"/>
      <c r="F164" s="199"/>
      <c r="G164" s="198"/>
      <c r="H164" s="199"/>
      <c r="I164" s="198"/>
      <c r="J164" s="199"/>
      <c r="K164" s="198"/>
      <c r="L164" s="199"/>
    </row>
    <row r="165" spans="1:12" ht="22.95" customHeight="1" x14ac:dyDescent="0.2">
      <c r="A165" s="214"/>
      <c r="B165" s="3" t="s">
        <v>41</v>
      </c>
      <c r="C165" s="198"/>
      <c r="D165" s="199"/>
      <c r="E165" s="198"/>
      <c r="F165" s="199"/>
      <c r="G165" s="198"/>
      <c r="H165" s="199"/>
      <c r="I165" s="198"/>
      <c r="J165" s="199"/>
      <c r="K165" s="198"/>
      <c r="L165" s="199"/>
    </row>
    <row r="166" spans="1:12" ht="22.95" customHeight="1" x14ac:dyDescent="0.2">
      <c r="A166" s="217" t="s">
        <v>42</v>
      </c>
      <c r="B166" s="218"/>
      <c r="C166" s="198">
        <v>3</v>
      </c>
      <c r="D166" s="199"/>
      <c r="E166" s="198">
        <v>3</v>
      </c>
      <c r="F166" s="199"/>
      <c r="G166" s="198">
        <v>3</v>
      </c>
      <c r="H166" s="199"/>
      <c r="I166" s="198">
        <v>31</v>
      </c>
      <c r="J166" s="199"/>
      <c r="K166" s="198"/>
      <c r="L166" s="199"/>
    </row>
    <row r="167" spans="1:12" ht="22.95" customHeight="1" x14ac:dyDescent="0.2"/>
    <row r="168" spans="1:12" ht="22.95" customHeight="1" x14ac:dyDescent="0.2">
      <c r="A168" s="195" t="s">
        <v>13</v>
      </c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</row>
    <row r="169" spans="1:12" ht="22.95" customHeight="1" x14ac:dyDescent="0.2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</row>
    <row r="170" spans="1:12" ht="22.95" customHeight="1" x14ac:dyDescent="0.2">
      <c r="A170" s="8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22.95" customHeight="1" x14ac:dyDescent="0.2">
      <c r="A171" s="6" t="str">
        <f>A129</f>
        <v>平成　２４年</v>
      </c>
      <c r="B171" s="5"/>
      <c r="C171" s="6" t="s">
        <v>60</v>
      </c>
      <c r="D171" s="5"/>
    </row>
    <row r="172" spans="1:12" ht="22.95" customHeight="1" x14ac:dyDescent="0.2">
      <c r="A172" s="196"/>
      <c r="B172" s="197"/>
      <c r="C172" s="198" t="s">
        <v>1</v>
      </c>
      <c r="D172" s="199"/>
      <c r="E172" s="198" t="s">
        <v>36</v>
      </c>
      <c r="F172" s="199"/>
      <c r="G172" s="198" t="s">
        <v>0</v>
      </c>
      <c r="H172" s="199"/>
      <c r="I172" s="198" t="s">
        <v>2</v>
      </c>
      <c r="J172" s="199"/>
      <c r="K172" s="198" t="s">
        <v>3</v>
      </c>
      <c r="L172" s="199"/>
    </row>
    <row r="173" spans="1:12" ht="32.700000000000003" customHeight="1" x14ac:dyDescent="0.2">
      <c r="A173" s="11" t="s">
        <v>4</v>
      </c>
      <c r="B173" s="13" t="s">
        <v>69</v>
      </c>
      <c r="C173" s="241" t="s">
        <v>133</v>
      </c>
      <c r="D173" s="242"/>
      <c r="E173" s="231" t="s">
        <v>75</v>
      </c>
      <c r="F173" s="232"/>
      <c r="G173" s="231" t="s">
        <v>75</v>
      </c>
      <c r="H173" s="232"/>
      <c r="I173" s="198"/>
      <c r="J173" s="199"/>
      <c r="K173" s="198" t="s">
        <v>86</v>
      </c>
      <c r="L173" s="199"/>
    </row>
    <row r="174" spans="1:12" ht="22.95" customHeight="1" x14ac:dyDescent="0.2">
      <c r="A174" s="11" t="s">
        <v>5</v>
      </c>
      <c r="B174" s="13" t="s">
        <v>46</v>
      </c>
      <c r="C174" s="231" t="s">
        <v>75</v>
      </c>
      <c r="D174" s="232"/>
      <c r="E174" s="231" t="s">
        <v>75</v>
      </c>
      <c r="F174" s="232"/>
      <c r="G174" s="231" t="s">
        <v>75</v>
      </c>
      <c r="H174" s="232"/>
      <c r="I174" s="198"/>
      <c r="J174" s="199"/>
      <c r="K174" s="198"/>
      <c r="L174" s="199"/>
    </row>
    <row r="175" spans="1:12" ht="22.95" customHeight="1" x14ac:dyDescent="0.2">
      <c r="A175" s="11" t="s">
        <v>6</v>
      </c>
      <c r="B175" s="13" t="s">
        <v>47</v>
      </c>
      <c r="C175" s="231" t="s">
        <v>75</v>
      </c>
      <c r="D175" s="232"/>
      <c r="E175" s="231" t="s">
        <v>75</v>
      </c>
      <c r="F175" s="232"/>
      <c r="G175" s="231" t="s">
        <v>75</v>
      </c>
      <c r="H175" s="232"/>
      <c r="I175" s="198"/>
      <c r="J175" s="199"/>
      <c r="K175" s="198"/>
      <c r="L175" s="199"/>
    </row>
    <row r="176" spans="1:12" ht="22.95" customHeight="1" x14ac:dyDescent="0.2">
      <c r="A176" s="11" t="s">
        <v>7</v>
      </c>
      <c r="B176" s="14" t="s">
        <v>48</v>
      </c>
      <c r="C176" s="231" t="s">
        <v>75</v>
      </c>
      <c r="D176" s="232"/>
      <c r="E176" s="231" t="s">
        <v>75</v>
      </c>
      <c r="F176" s="232"/>
      <c r="G176" s="231" t="s">
        <v>75</v>
      </c>
      <c r="H176" s="232"/>
      <c r="I176" s="198"/>
      <c r="J176" s="199"/>
      <c r="K176" s="198"/>
      <c r="L176" s="199"/>
    </row>
    <row r="177" spans="1:12" ht="22.95" customHeight="1" x14ac:dyDescent="0.2">
      <c r="A177" s="11" t="s">
        <v>8</v>
      </c>
      <c r="B177" s="12" t="s">
        <v>49</v>
      </c>
      <c r="C177" s="231" t="s">
        <v>75</v>
      </c>
      <c r="D177" s="232"/>
      <c r="E177" s="231" t="s">
        <v>75</v>
      </c>
      <c r="F177" s="232"/>
      <c r="G177" s="231" t="s">
        <v>75</v>
      </c>
      <c r="H177" s="232"/>
      <c r="I177" s="198"/>
      <c r="J177" s="199"/>
      <c r="K177" s="198"/>
      <c r="L177" s="199"/>
    </row>
    <row r="178" spans="1:12" ht="22.95" customHeight="1" x14ac:dyDescent="0.2">
      <c r="A178" s="11" t="s">
        <v>9</v>
      </c>
      <c r="B178" s="13" t="s">
        <v>50</v>
      </c>
      <c r="C178" s="231" t="s">
        <v>75</v>
      </c>
      <c r="D178" s="232"/>
      <c r="E178" s="231" t="s">
        <v>75</v>
      </c>
      <c r="F178" s="232"/>
      <c r="G178" s="231" t="s">
        <v>75</v>
      </c>
      <c r="H178" s="232"/>
      <c r="I178" s="198"/>
      <c r="J178" s="199"/>
      <c r="K178" s="198"/>
      <c r="L178" s="199"/>
    </row>
    <row r="179" spans="1:12" ht="22.95" customHeight="1" x14ac:dyDescent="0.2">
      <c r="A179" s="11" t="s">
        <v>10</v>
      </c>
      <c r="B179" s="13" t="s">
        <v>51</v>
      </c>
      <c r="C179" s="231" t="s">
        <v>75</v>
      </c>
      <c r="D179" s="232"/>
      <c r="E179" s="231" t="s">
        <v>75</v>
      </c>
      <c r="F179" s="232"/>
      <c r="G179" s="231" t="s">
        <v>75</v>
      </c>
      <c r="H179" s="232"/>
      <c r="I179" s="198"/>
      <c r="J179" s="199"/>
      <c r="K179" s="198"/>
      <c r="L179" s="199"/>
    </row>
    <row r="180" spans="1:12" ht="22.95" customHeight="1" x14ac:dyDescent="0.2">
      <c r="A180" s="11" t="s">
        <v>11</v>
      </c>
      <c r="B180" s="13" t="s">
        <v>52</v>
      </c>
      <c r="C180" s="231" t="s">
        <v>75</v>
      </c>
      <c r="D180" s="232"/>
      <c r="E180" s="231" t="s">
        <v>75</v>
      </c>
      <c r="F180" s="232"/>
      <c r="G180" s="231" t="s">
        <v>75</v>
      </c>
      <c r="H180" s="232"/>
      <c r="I180" s="198"/>
      <c r="J180" s="199"/>
      <c r="K180" s="198"/>
      <c r="L180" s="199"/>
    </row>
    <row r="181" spans="1:12" ht="22.95" customHeight="1" x14ac:dyDescent="0.2">
      <c r="A181" s="11" t="s">
        <v>12</v>
      </c>
      <c r="B181" s="13" t="s">
        <v>46</v>
      </c>
      <c r="C181" s="231" t="s">
        <v>75</v>
      </c>
      <c r="D181" s="232"/>
      <c r="E181" s="231" t="s">
        <v>75</v>
      </c>
      <c r="F181" s="232"/>
      <c r="G181" s="231" t="s">
        <v>75</v>
      </c>
      <c r="H181" s="232"/>
      <c r="I181" s="198"/>
      <c r="J181" s="199"/>
      <c r="K181" s="198"/>
      <c r="L181" s="199"/>
    </row>
    <row r="182" spans="1:12" ht="22.95" customHeight="1" x14ac:dyDescent="0.2">
      <c r="A182" s="11" t="s">
        <v>14</v>
      </c>
      <c r="B182" s="13" t="s">
        <v>47</v>
      </c>
      <c r="C182" s="231" t="s">
        <v>75</v>
      </c>
      <c r="D182" s="232"/>
      <c r="E182" s="231" t="s">
        <v>75</v>
      </c>
      <c r="F182" s="232"/>
      <c r="G182" s="231" t="s">
        <v>75</v>
      </c>
      <c r="H182" s="232"/>
      <c r="I182" s="198"/>
      <c r="J182" s="199"/>
      <c r="K182" s="198"/>
      <c r="L182" s="199"/>
    </row>
    <row r="183" spans="1:12" ht="22.95" customHeight="1" x14ac:dyDescent="0.2">
      <c r="A183" s="11" t="s">
        <v>15</v>
      </c>
      <c r="B183" s="14" t="s">
        <v>48</v>
      </c>
      <c r="C183" s="231" t="s">
        <v>75</v>
      </c>
      <c r="D183" s="232"/>
      <c r="E183" s="231" t="s">
        <v>75</v>
      </c>
      <c r="F183" s="232"/>
      <c r="G183" s="231" t="s">
        <v>75</v>
      </c>
      <c r="H183" s="232"/>
      <c r="I183" s="198"/>
      <c r="J183" s="199"/>
      <c r="K183" s="198"/>
      <c r="L183" s="199"/>
    </row>
    <row r="184" spans="1:12" ht="22.95" customHeight="1" x14ac:dyDescent="0.2">
      <c r="A184" s="11" t="s">
        <v>16</v>
      </c>
      <c r="B184" s="12" t="s">
        <v>49</v>
      </c>
      <c r="C184" s="243" t="s">
        <v>91</v>
      </c>
      <c r="D184" s="244"/>
      <c r="E184" s="231" t="s">
        <v>75</v>
      </c>
      <c r="F184" s="232"/>
      <c r="G184" s="231" t="s">
        <v>75</v>
      </c>
      <c r="H184" s="232"/>
      <c r="I184" s="198"/>
      <c r="J184" s="199"/>
      <c r="K184" s="198"/>
      <c r="L184" s="199"/>
    </row>
    <row r="185" spans="1:12" ht="22.95" customHeight="1" x14ac:dyDescent="0.2">
      <c r="A185" s="11" t="s">
        <v>17</v>
      </c>
      <c r="B185" s="13" t="s">
        <v>50</v>
      </c>
      <c r="C185" s="243"/>
      <c r="D185" s="244"/>
      <c r="E185" s="231" t="s">
        <v>75</v>
      </c>
      <c r="F185" s="232"/>
      <c r="G185" s="231" t="s">
        <v>75</v>
      </c>
      <c r="H185" s="232"/>
      <c r="I185" s="198"/>
      <c r="J185" s="199"/>
      <c r="K185" s="198"/>
      <c r="L185" s="199"/>
    </row>
    <row r="186" spans="1:12" ht="22.95" customHeight="1" x14ac:dyDescent="0.2">
      <c r="A186" s="11" t="s">
        <v>18</v>
      </c>
      <c r="B186" s="13" t="s">
        <v>51</v>
      </c>
      <c r="C186" s="243"/>
      <c r="D186" s="244"/>
      <c r="E186" s="231" t="s">
        <v>75</v>
      </c>
      <c r="F186" s="232"/>
      <c r="G186" s="231" t="s">
        <v>75</v>
      </c>
      <c r="H186" s="232"/>
      <c r="I186" s="198"/>
      <c r="J186" s="199"/>
      <c r="K186" s="198"/>
      <c r="L186" s="199"/>
    </row>
    <row r="187" spans="1:12" ht="22.95" customHeight="1" x14ac:dyDescent="0.2">
      <c r="A187" s="11" t="s">
        <v>19</v>
      </c>
      <c r="B187" s="13" t="s">
        <v>52</v>
      </c>
      <c r="C187" s="243"/>
      <c r="D187" s="244"/>
      <c r="E187" s="231" t="s">
        <v>75</v>
      </c>
      <c r="F187" s="232"/>
      <c r="G187" s="231" t="s">
        <v>75</v>
      </c>
      <c r="H187" s="232"/>
      <c r="I187" s="198"/>
      <c r="J187" s="199"/>
      <c r="K187" s="198"/>
      <c r="L187" s="199"/>
    </row>
    <row r="188" spans="1:12" ht="22.95" customHeight="1" x14ac:dyDescent="0.2">
      <c r="A188" s="11" t="s">
        <v>20</v>
      </c>
      <c r="B188" s="13" t="s">
        <v>46</v>
      </c>
      <c r="C188" s="243"/>
      <c r="D188" s="244"/>
      <c r="E188" s="263" t="s">
        <v>85</v>
      </c>
      <c r="F188" s="264"/>
      <c r="G188" s="263" t="s">
        <v>85</v>
      </c>
      <c r="H188" s="264"/>
      <c r="I188" s="198"/>
      <c r="J188" s="199"/>
      <c r="K188" s="198" t="s">
        <v>92</v>
      </c>
      <c r="L188" s="199"/>
    </row>
    <row r="189" spans="1:12" ht="22.95" customHeight="1" x14ac:dyDescent="0.2">
      <c r="A189" s="11" t="s">
        <v>21</v>
      </c>
      <c r="B189" s="13" t="s">
        <v>47</v>
      </c>
      <c r="C189" s="251" t="s">
        <v>89</v>
      </c>
      <c r="D189" s="252"/>
      <c r="E189" s="253"/>
      <c r="F189" s="253"/>
      <c r="G189" s="253"/>
      <c r="H189" s="254"/>
      <c r="I189" s="198"/>
      <c r="J189" s="199"/>
      <c r="K189" s="198" t="s">
        <v>88</v>
      </c>
      <c r="L189" s="199"/>
    </row>
    <row r="190" spans="1:12" ht="22.95" customHeight="1" x14ac:dyDescent="0.2">
      <c r="A190" s="11" t="s">
        <v>22</v>
      </c>
      <c r="B190" s="14" t="s">
        <v>48</v>
      </c>
      <c r="C190" s="255"/>
      <c r="D190" s="256"/>
      <c r="E190" s="256"/>
      <c r="F190" s="256"/>
      <c r="G190" s="256"/>
      <c r="H190" s="257"/>
      <c r="I190" s="198"/>
      <c r="J190" s="199"/>
      <c r="K190" s="198"/>
      <c r="L190" s="199"/>
    </row>
    <row r="191" spans="1:12" ht="22.95" customHeight="1" x14ac:dyDescent="0.2">
      <c r="A191" s="11" t="s">
        <v>23</v>
      </c>
      <c r="B191" s="12" t="s">
        <v>49</v>
      </c>
      <c r="C191" s="255"/>
      <c r="D191" s="256"/>
      <c r="E191" s="256"/>
      <c r="F191" s="256"/>
      <c r="G191" s="256"/>
      <c r="H191" s="257"/>
      <c r="I191" s="198"/>
      <c r="J191" s="199"/>
      <c r="K191" s="198"/>
      <c r="L191" s="199"/>
    </row>
    <row r="192" spans="1:12" ht="22.95" customHeight="1" x14ac:dyDescent="0.2">
      <c r="A192" s="11" t="s">
        <v>24</v>
      </c>
      <c r="B192" s="13" t="s">
        <v>50</v>
      </c>
      <c r="C192" s="229"/>
      <c r="D192" s="258"/>
      <c r="E192" s="258"/>
      <c r="F192" s="258"/>
      <c r="G192" s="258"/>
      <c r="H192" s="230"/>
      <c r="I192" s="198"/>
      <c r="J192" s="199"/>
      <c r="K192" s="198"/>
      <c r="L192" s="199"/>
    </row>
    <row r="193" spans="1:12" ht="22.95" customHeight="1" x14ac:dyDescent="0.2">
      <c r="A193" s="11" t="s">
        <v>25</v>
      </c>
      <c r="B193" s="13" t="s">
        <v>51</v>
      </c>
      <c r="C193" s="243" t="s">
        <v>93</v>
      </c>
      <c r="D193" s="244"/>
      <c r="E193" s="231" t="s">
        <v>75</v>
      </c>
      <c r="F193" s="232"/>
      <c r="G193" s="231" t="s">
        <v>75</v>
      </c>
      <c r="H193" s="232"/>
      <c r="I193" s="198"/>
      <c r="J193" s="199"/>
      <c r="K193" s="198" t="s">
        <v>86</v>
      </c>
      <c r="L193" s="199"/>
    </row>
    <row r="194" spans="1:12" ht="22.95" customHeight="1" x14ac:dyDescent="0.2">
      <c r="A194" s="11" t="s">
        <v>26</v>
      </c>
      <c r="B194" s="13" t="s">
        <v>52</v>
      </c>
      <c r="C194" s="231" t="s">
        <v>75</v>
      </c>
      <c r="D194" s="232"/>
      <c r="E194" s="231" t="s">
        <v>75</v>
      </c>
      <c r="F194" s="232"/>
      <c r="G194" s="231" t="s">
        <v>75</v>
      </c>
      <c r="H194" s="232"/>
      <c r="I194" s="198"/>
      <c r="J194" s="199"/>
      <c r="K194" s="198"/>
      <c r="L194" s="199"/>
    </row>
    <row r="195" spans="1:12" ht="22.95" customHeight="1" x14ac:dyDescent="0.2">
      <c r="A195" s="11" t="s">
        <v>27</v>
      </c>
      <c r="B195" s="13" t="s">
        <v>46</v>
      </c>
      <c r="C195" s="231" t="s">
        <v>75</v>
      </c>
      <c r="D195" s="232"/>
      <c r="E195" s="231" t="s">
        <v>75</v>
      </c>
      <c r="F195" s="232"/>
      <c r="G195" s="231" t="s">
        <v>75</v>
      </c>
      <c r="H195" s="232"/>
      <c r="I195" s="198"/>
      <c r="J195" s="199"/>
      <c r="K195" s="198"/>
      <c r="L195" s="199"/>
    </row>
    <row r="196" spans="1:12" ht="22.95" customHeight="1" x14ac:dyDescent="0.2">
      <c r="A196" s="11" t="s">
        <v>28</v>
      </c>
      <c r="B196" s="13" t="s">
        <v>47</v>
      </c>
      <c r="C196" s="231" t="s">
        <v>75</v>
      </c>
      <c r="D196" s="232"/>
      <c r="E196" s="231" t="s">
        <v>75</v>
      </c>
      <c r="F196" s="232"/>
      <c r="G196" s="231" t="s">
        <v>75</v>
      </c>
      <c r="H196" s="232"/>
      <c r="I196" s="198"/>
      <c r="J196" s="199"/>
      <c r="K196" s="198"/>
      <c r="L196" s="199"/>
    </row>
    <row r="197" spans="1:12" ht="22.95" customHeight="1" x14ac:dyDescent="0.2">
      <c r="A197" s="11" t="s">
        <v>29</v>
      </c>
      <c r="B197" s="14" t="s">
        <v>48</v>
      </c>
      <c r="C197" s="231" t="s">
        <v>75</v>
      </c>
      <c r="D197" s="232"/>
      <c r="E197" s="231" t="s">
        <v>75</v>
      </c>
      <c r="F197" s="232"/>
      <c r="G197" s="231" t="s">
        <v>75</v>
      </c>
      <c r="H197" s="232"/>
      <c r="I197" s="198"/>
      <c r="J197" s="199"/>
      <c r="K197" s="198"/>
      <c r="L197" s="199"/>
    </row>
    <row r="198" spans="1:12" ht="22.95" customHeight="1" x14ac:dyDescent="0.2">
      <c r="A198" s="11" t="s">
        <v>30</v>
      </c>
      <c r="B198" s="12" t="s">
        <v>49</v>
      </c>
      <c r="C198" s="231" t="s">
        <v>75</v>
      </c>
      <c r="D198" s="232"/>
      <c r="E198" s="231" t="s">
        <v>75</v>
      </c>
      <c r="F198" s="232"/>
      <c r="G198" s="231" t="s">
        <v>75</v>
      </c>
      <c r="H198" s="232"/>
      <c r="I198" s="198"/>
      <c r="J198" s="199"/>
      <c r="K198" s="198"/>
      <c r="L198" s="199"/>
    </row>
    <row r="199" spans="1:12" ht="22.95" customHeight="1" x14ac:dyDescent="0.2">
      <c r="A199" s="11" t="s">
        <v>31</v>
      </c>
      <c r="B199" s="13" t="s">
        <v>50</v>
      </c>
      <c r="C199" s="231" t="s">
        <v>75</v>
      </c>
      <c r="D199" s="232"/>
      <c r="E199" s="231" t="s">
        <v>75</v>
      </c>
      <c r="F199" s="232"/>
      <c r="G199" s="231" t="s">
        <v>75</v>
      </c>
      <c r="H199" s="232"/>
      <c r="I199" s="198"/>
      <c r="J199" s="199"/>
      <c r="K199" s="198"/>
      <c r="L199" s="199"/>
    </row>
    <row r="200" spans="1:12" ht="22.95" customHeight="1" x14ac:dyDescent="0.2">
      <c r="A200" s="11" t="s">
        <v>32</v>
      </c>
      <c r="B200" s="13" t="s">
        <v>51</v>
      </c>
      <c r="C200" s="231" t="s">
        <v>75</v>
      </c>
      <c r="D200" s="232"/>
      <c r="E200" s="231" t="s">
        <v>75</v>
      </c>
      <c r="F200" s="232"/>
      <c r="G200" s="231" t="s">
        <v>75</v>
      </c>
      <c r="H200" s="232"/>
      <c r="I200" s="198"/>
      <c r="J200" s="199"/>
      <c r="K200" s="198"/>
      <c r="L200" s="199"/>
    </row>
    <row r="201" spans="1:12" ht="22.95" customHeight="1" x14ac:dyDescent="0.2">
      <c r="A201" s="11" t="s">
        <v>33</v>
      </c>
      <c r="B201" s="13" t="s">
        <v>52</v>
      </c>
      <c r="C201" s="231" t="s">
        <v>75</v>
      </c>
      <c r="D201" s="232"/>
      <c r="E201" s="231" t="s">
        <v>75</v>
      </c>
      <c r="F201" s="232"/>
      <c r="G201" s="231" t="s">
        <v>75</v>
      </c>
      <c r="H201" s="232"/>
      <c r="I201" s="198"/>
      <c r="J201" s="199"/>
      <c r="K201" s="198"/>
      <c r="L201" s="199"/>
    </row>
    <row r="202" spans="1:12" ht="22.95" customHeight="1" x14ac:dyDescent="0.2">
      <c r="A202" s="11" t="s">
        <v>34</v>
      </c>
      <c r="B202" s="13" t="s">
        <v>46</v>
      </c>
      <c r="C202" s="231" t="s">
        <v>75</v>
      </c>
      <c r="D202" s="232"/>
      <c r="E202" s="231" t="s">
        <v>75</v>
      </c>
      <c r="F202" s="232"/>
      <c r="G202" s="231" t="s">
        <v>75</v>
      </c>
      <c r="H202" s="232"/>
      <c r="I202" s="198"/>
      <c r="J202" s="199"/>
      <c r="K202" s="198"/>
      <c r="L202" s="199"/>
    </row>
    <row r="203" spans="1:12" ht="22.95" customHeight="1" thickBot="1" x14ac:dyDescent="0.25">
      <c r="A203" s="11" t="s">
        <v>35</v>
      </c>
      <c r="B203" s="13" t="s">
        <v>47</v>
      </c>
      <c r="C203" s="231" t="s">
        <v>75</v>
      </c>
      <c r="D203" s="232"/>
      <c r="E203" s="231" t="s">
        <v>75</v>
      </c>
      <c r="F203" s="232"/>
      <c r="G203" s="231" t="s">
        <v>75</v>
      </c>
      <c r="H203" s="232"/>
      <c r="I203" s="198"/>
      <c r="J203" s="199"/>
      <c r="K203" s="198"/>
      <c r="L203" s="199"/>
    </row>
    <row r="204" spans="1:12" ht="22.95" customHeight="1" thickTop="1" x14ac:dyDescent="0.2">
      <c r="A204" s="212" t="s">
        <v>37</v>
      </c>
      <c r="B204" s="4" t="s">
        <v>38</v>
      </c>
      <c r="C204" s="210"/>
      <c r="D204" s="211"/>
      <c r="E204" s="227"/>
      <c r="F204" s="228"/>
      <c r="G204" s="210"/>
      <c r="H204" s="211"/>
      <c r="I204" s="210"/>
      <c r="J204" s="211"/>
      <c r="K204" s="198"/>
      <c r="L204" s="199"/>
    </row>
    <row r="205" spans="1:12" ht="22.95" customHeight="1" x14ac:dyDescent="0.2">
      <c r="A205" s="213"/>
      <c r="B205" s="2" t="s">
        <v>39</v>
      </c>
      <c r="C205" s="198"/>
      <c r="D205" s="199"/>
      <c r="E205" s="229"/>
      <c r="F205" s="230"/>
      <c r="G205" s="198"/>
      <c r="H205" s="199"/>
      <c r="I205" s="198"/>
      <c r="J205" s="199"/>
      <c r="K205" s="198"/>
      <c r="L205" s="199"/>
    </row>
    <row r="206" spans="1:12" ht="22.95" customHeight="1" x14ac:dyDescent="0.2">
      <c r="A206" s="213"/>
      <c r="B206" s="3" t="s">
        <v>40</v>
      </c>
      <c r="C206" s="198"/>
      <c r="D206" s="199"/>
      <c r="E206" s="198"/>
      <c r="F206" s="199"/>
      <c r="G206" s="198"/>
      <c r="H206" s="199"/>
      <c r="I206" s="198"/>
      <c r="J206" s="199"/>
      <c r="K206" s="198"/>
      <c r="L206" s="199"/>
    </row>
    <row r="207" spans="1:12" ht="22.95" customHeight="1" x14ac:dyDescent="0.2">
      <c r="A207" s="214"/>
      <c r="B207" s="3" t="s">
        <v>41</v>
      </c>
      <c r="C207" s="198"/>
      <c r="D207" s="199"/>
      <c r="E207" s="198"/>
      <c r="F207" s="199"/>
      <c r="G207" s="198"/>
      <c r="H207" s="199"/>
      <c r="I207" s="198"/>
      <c r="J207" s="199"/>
      <c r="K207" s="198"/>
      <c r="L207" s="199"/>
    </row>
    <row r="208" spans="1:12" ht="22.95" customHeight="1" x14ac:dyDescent="0.2">
      <c r="A208" s="217" t="s">
        <v>42</v>
      </c>
      <c r="B208" s="218"/>
      <c r="C208" s="198"/>
      <c r="D208" s="199"/>
      <c r="E208" s="198"/>
      <c r="F208" s="199"/>
      <c r="G208" s="198"/>
      <c r="H208" s="199"/>
      <c r="I208" s="198">
        <v>31</v>
      </c>
      <c r="J208" s="199"/>
      <c r="K208" s="198"/>
      <c r="L208" s="199"/>
    </row>
    <row r="209" spans="1:12" ht="15.45" customHeight="1" x14ac:dyDescent="0.2"/>
    <row r="210" spans="1:12" ht="22.95" customHeight="1" x14ac:dyDescent="0.2">
      <c r="A210" s="195" t="s">
        <v>13</v>
      </c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</row>
    <row r="211" spans="1:12" ht="22.95" customHeight="1" x14ac:dyDescent="0.2">
      <c r="A211" s="195"/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</row>
    <row r="212" spans="1:12" ht="22.95" customHeight="1" x14ac:dyDescent="0.2">
      <c r="A212" s="8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ht="22.95" customHeight="1" x14ac:dyDescent="0.2">
      <c r="A213" s="10" t="str">
        <f>A171</f>
        <v>平成　２４年</v>
      </c>
      <c r="B213" s="5"/>
      <c r="C213" s="6" t="s">
        <v>61</v>
      </c>
      <c r="D213" s="5"/>
    </row>
    <row r="214" spans="1:12" ht="22.95" customHeight="1" x14ac:dyDescent="0.2">
      <c r="A214" s="196"/>
      <c r="B214" s="197"/>
      <c r="C214" s="198" t="s">
        <v>1</v>
      </c>
      <c r="D214" s="199"/>
      <c r="E214" s="198" t="s">
        <v>36</v>
      </c>
      <c r="F214" s="199"/>
      <c r="G214" s="198" t="s">
        <v>0</v>
      </c>
      <c r="H214" s="199"/>
      <c r="I214" s="198" t="s">
        <v>2</v>
      </c>
      <c r="J214" s="199"/>
      <c r="K214" s="198" t="s">
        <v>3</v>
      </c>
      <c r="L214" s="199"/>
    </row>
    <row r="215" spans="1:12" ht="22.95" customHeight="1" x14ac:dyDescent="0.2">
      <c r="A215" s="11" t="s">
        <v>4</v>
      </c>
      <c r="B215" s="14" t="s">
        <v>71</v>
      </c>
      <c r="C215" s="198" t="s">
        <v>75</v>
      </c>
      <c r="D215" s="199"/>
      <c r="E215" s="198" t="s">
        <v>77</v>
      </c>
      <c r="F215" s="199"/>
      <c r="G215" s="198" t="s">
        <v>75</v>
      </c>
      <c r="H215" s="199"/>
      <c r="I215" s="198"/>
      <c r="J215" s="199"/>
      <c r="K215" s="198"/>
      <c r="L215" s="199"/>
    </row>
    <row r="216" spans="1:12" ht="22.95" customHeight="1" x14ac:dyDescent="0.2">
      <c r="A216" s="11" t="s">
        <v>5</v>
      </c>
      <c r="B216" s="12" t="s">
        <v>49</v>
      </c>
      <c r="C216" s="198" t="s">
        <v>73</v>
      </c>
      <c r="D216" s="199"/>
      <c r="E216" s="198" t="s">
        <v>77</v>
      </c>
      <c r="F216" s="199"/>
      <c r="G216" s="198" t="s">
        <v>77</v>
      </c>
      <c r="H216" s="199"/>
      <c r="I216" s="198"/>
      <c r="J216" s="199"/>
      <c r="K216" s="198"/>
      <c r="L216" s="199"/>
    </row>
    <row r="217" spans="1:12" ht="22.95" customHeight="1" x14ac:dyDescent="0.2">
      <c r="A217" s="11" t="s">
        <v>6</v>
      </c>
      <c r="B217" s="13" t="s">
        <v>50</v>
      </c>
      <c r="C217" s="198" t="s">
        <v>74</v>
      </c>
      <c r="D217" s="199"/>
      <c r="E217" s="198" t="s">
        <v>78</v>
      </c>
      <c r="F217" s="199"/>
      <c r="G217" s="198" t="s">
        <v>75</v>
      </c>
      <c r="H217" s="199"/>
      <c r="I217" s="198"/>
      <c r="J217" s="199"/>
      <c r="K217" s="198"/>
      <c r="L217" s="199"/>
    </row>
    <row r="218" spans="1:12" ht="22.95" customHeight="1" x14ac:dyDescent="0.2">
      <c r="A218" s="11" t="s">
        <v>7</v>
      </c>
      <c r="B218" s="13" t="s">
        <v>51</v>
      </c>
      <c r="C218" s="198" t="s">
        <v>79</v>
      </c>
      <c r="D218" s="199"/>
      <c r="E218" s="198" t="s">
        <v>79</v>
      </c>
      <c r="F218" s="199"/>
      <c r="G218" s="198" t="s">
        <v>79</v>
      </c>
      <c r="H218" s="199"/>
      <c r="I218" s="198"/>
      <c r="J218" s="199"/>
      <c r="K218" s="198"/>
      <c r="L218" s="199"/>
    </row>
    <row r="219" spans="1:12" ht="22.95" customHeight="1" x14ac:dyDescent="0.2">
      <c r="A219" s="11" t="s">
        <v>8</v>
      </c>
      <c r="B219" s="13" t="s">
        <v>52</v>
      </c>
      <c r="C219" s="198" t="s">
        <v>74</v>
      </c>
      <c r="D219" s="199"/>
      <c r="E219" s="198" t="s">
        <v>78</v>
      </c>
      <c r="F219" s="199"/>
      <c r="G219" s="198" t="s">
        <v>75</v>
      </c>
      <c r="H219" s="199"/>
      <c r="I219" s="198"/>
      <c r="J219" s="199"/>
      <c r="K219" s="198"/>
      <c r="L219" s="199"/>
    </row>
    <row r="220" spans="1:12" ht="22.95" customHeight="1" x14ac:dyDescent="0.2">
      <c r="A220" s="11" t="s">
        <v>9</v>
      </c>
      <c r="B220" s="13" t="s">
        <v>46</v>
      </c>
      <c r="C220" s="198" t="s">
        <v>74</v>
      </c>
      <c r="D220" s="199"/>
      <c r="E220" s="198" t="s">
        <v>78</v>
      </c>
      <c r="F220" s="199"/>
      <c r="G220" s="198" t="s">
        <v>75</v>
      </c>
      <c r="H220" s="199"/>
      <c r="I220" s="198"/>
      <c r="J220" s="199"/>
      <c r="K220" s="198"/>
      <c r="L220" s="199"/>
    </row>
    <row r="221" spans="1:12" ht="22.95" customHeight="1" x14ac:dyDescent="0.2">
      <c r="A221" s="11" t="s">
        <v>10</v>
      </c>
      <c r="B221" s="13" t="s">
        <v>47</v>
      </c>
      <c r="C221" s="198" t="s">
        <v>74</v>
      </c>
      <c r="D221" s="199"/>
      <c r="E221" s="198" t="s">
        <v>78</v>
      </c>
      <c r="F221" s="199"/>
      <c r="G221" s="198" t="s">
        <v>75</v>
      </c>
      <c r="H221" s="199"/>
      <c r="I221" s="198"/>
      <c r="J221" s="199"/>
      <c r="K221" s="198"/>
      <c r="L221" s="199"/>
    </row>
    <row r="222" spans="1:12" ht="22.95" customHeight="1" x14ac:dyDescent="0.2">
      <c r="A222" s="11" t="s">
        <v>11</v>
      </c>
      <c r="B222" s="14" t="s">
        <v>48</v>
      </c>
      <c r="C222" s="198" t="s">
        <v>75</v>
      </c>
      <c r="D222" s="199"/>
      <c r="E222" s="198" t="s">
        <v>77</v>
      </c>
      <c r="F222" s="199"/>
      <c r="G222" s="198" t="s">
        <v>75</v>
      </c>
      <c r="H222" s="199"/>
      <c r="I222" s="198"/>
      <c r="J222" s="199"/>
      <c r="K222" s="198"/>
      <c r="L222" s="199"/>
    </row>
    <row r="223" spans="1:12" ht="22.95" customHeight="1" x14ac:dyDescent="0.2">
      <c r="A223" s="11" t="s">
        <v>12</v>
      </c>
      <c r="B223" s="12" t="s">
        <v>49</v>
      </c>
      <c r="C223" s="198" t="s">
        <v>73</v>
      </c>
      <c r="D223" s="199"/>
      <c r="E223" s="198" t="s">
        <v>77</v>
      </c>
      <c r="F223" s="199"/>
      <c r="G223" s="198" t="s">
        <v>77</v>
      </c>
      <c r="H223" s="199"/>
      <c r="I223" s="198"/>
      <c r="J223" s="199"/>
      <c r="K223" s="198"/>
      <c r="L223" s="199"/>
    </row>
    <row r="224" spans="1:12" ht="22.95" customHeight="1" x14ac:dyDescent="0.2">
      <c r="A224" s="11" t="s">
        <v>14</v>
      </c>
      <c r="B224" s="13" t="s">
        <v>50</v>
      </c>
      <c r="C224" s="198" t="s">
        <v>74</v>
      </c>
      <c r="D224" s="199"/>
      <c r="E224" s="198" t="s">
        <v>78</v>
      </c>
      <c r="F224" s="199"/>
      <c r="G224" s="198" t="s">
        <v>75</v>
      </c>
      <c r="H224" s="199"/>
      <c r="I224" s="198"/>
      <c r="J224" s="199"/>
      <c r="K224" s="198"/>
      <c r="L224" s="199"/>
    </row>
    <row r="225" spans="1:12" ht="22.95" customHeight="1" x14ac:dyDescent="0.2">
      <c r="A225" s="11" t="s">
        <v>15</v>
      </c>
      <c r="B225" s="13" t="s">
        <v>51</v>
      </c>
      <c r="C225" s="198" t="s">
        <v>79</v>
      </c>
      <c r="D225" s="199"/>
      <c r="E225" s="198" t="s">
        <v>79</v>
      </c>
      <c r="F225" s="199"/>
      <c r="G225" s="198" t="s">
        <v>79</v>
      </c>
      <c r="H225" s="199"/>
      <c r="I225" s="198"/>
      <c r="J225" s="199"/>
      <c r="K225" s="198"/>
      <c r="L225" s="199"/>
    </row>
    <row r="226" spans="1:12" ht="22.95" customHeight="1" x14ac:dyDescent="0.2">
      <c r="A226" s="11" t="s">
        <v>16</v>
      </c>
      <c r="B226" s="13" t="s">
        <v>52</v>
      </c>
      <c r="C226" s="198" t="s">
        <v>74</v>
      </c>
      <c r="D226" s="199"/>
      <c r="E226" s="198" t="s">
        <v>78</v>
      </c>
      <c r="F226" s="199"/>
      <c r="G226" s="198" t="s">
        <v>75</v>
      </c>
      <c r="H226" s="199"/>
      <c r="I226" s="198"/>
      <c r="J226" s="199"/>
      <c r="K226" s="198"/>
      <c r="L226" s="199"/>
    </row>
    <row r="227" spans="1:12" ht="22.95" customHeight="1" x14ac:dyDescent="0.2">
      <c r="A227" s="11" t="s">
        <v>17</v>
      </c>
      <c r="B227" s="13" t="s">
        <v>46</v>
      </c>
      <c r="C227" s="198" t="s">
        <v>74</v>
      </c>
      <c r="D227" s="199"/>
      <c r="E227" s="198" t="s">
        <v>78</v>
      </c>
      <c r="F227" s="199"/>
      <c r="G227" s="198" t="s">
        <v>75</v>
      </c>
      <c r="H227" s="199"/>
      <c r="I227" s="198"/>
      <c r="J227" s="199"/>
      <c r="K227" s="198"/>
      <c r="L227" s="199"/>
    </row>
    <row r="228" spans="1:12" ht="22.95" customHeight="1" x14ac:dyDescent="0.2">
      <c r="A228" s="11" t="s">
        <v>18</v>
      </c>
      <c r="B228" s="13" t="s">
        <v>47</v>
      </c>
      <c r="C228" s="198" t="s">
        <v>74</v>
      </c>
      <c r="D228" s="199"/>
      <c r="E228" s="198" t="s">
        <v>78</v>
      </c>
      <c r="F228" s="199"/>
      <c r="G228" s="198" t="s">
        <v>75</v>
      </c>
      <c r="H228" s="199"/>
      <c r="I228" s="198"/>
      <c r="J228" s="199"/>
      <c r="K228" s="198"/>
      <c r="L228" s="199"/>
    </row>
    <row r="229" spans="1:12" ht="22.95" customHeight="1" x14ac:dyDescent="0.2">
      <c r="A229" s="11" t="s">
        <v>19</v>
      </c>
      <c r="B229" s="14" t="s">
        <v>48</v>
      </c>
      <c r="C229" s="198" t="s">
        <v>75</v>
      </c>
      <c r="D229" s="199"/>
      <c r="E229" s="198" t="s">
        <v>77</v>
      </c>
      <c r="F229" s="199"/>
      <c r="G229" s="198" t="s">
        <v>75</v>
      </c>
      <c r="H229" s="199"/>
      <c r="I229" s="198"/>
      <c r="J229" s="199"/>
      <c r="K229" s="198"/>
      <c r="L229" s="199"/>
    </row>
    <row r="230" spans="1:12" ht="22.95" customHeight="1" x14ac:dyDescent="0.2">
      <c r="A230" s="11" t="s">
        <v>20</v>
      </c>
      <c r="B230" s="12" t="s">
        <v>49</v>
      </c>
      <c r="C230" s="198" t="s">
        <v>73</v>
      </c>
      <c r="D230" s="199"/>
      <c r="E230" s="198" t="s">
        <v>77</v>
      </c>
      <c r="F230" s="199"/>
      <c r="G230" s="198" t="s">
        <v>77</v>
      </c>
      <c r="H230" s="199"/>
      <c r="I230" s="198"/>
      <c r="J230" s="199"/>
      <c r="K230" s="198"/>
      <c r="L230" s="199"/>
    </row>
    <row r="231" spans="1:12" ht="22.95" customHeight="1" x14ac:dyDescent="0.2">
      <c r="A231" s="11" t="s">
        <v>21</v>
      </c>
      <c r="B231" s="12" t="s">
        <v>50</v>
      </c>
      <c r="C231" s="198" t="s">
        <v>73</v>
      </c>
      <c r="D231" s="199"/>
      <c r="E231" s="198" t="s">
        <v>77</v>
      </c>
      <c r="F231" s="199"/>
      <c r="G231" s="198" t="s">
        <v>75</v>
      </c>
      <c r="H231" s="199"/>
      <c r="I231" s="198"/>
      <c r="J231" s="199"/>
      <c r="K231" s="198" t="s">
        <v>94</v>
      </c>
      <c r="L231" s="199"/>
    </row>
    <row r="232" spans="1:12" ht="22.95" customHeight="1" x14ac:dyDescent="0.2">
      <c r="A232" s="11" t="s">
        <v>22</v>
      </c>
      <c r="B232" s="13" t="s">
        <v>51</v>
      </c>
      <c r="C232" s="198" t="s">
        <v>79</v>
      </c>
      <c r="D232" s="199"/>
      <c r="E232" s="198" t="s">
        <v>79</v>
      </c>
      <c r="F232" s="199"/>
      <c r="G232" s="198" t="s">
        <v>79</v>
      </c>
      <c r="H232" s="199"/>
      <c r="I232" s="198"/>
      <c r="J232" s="199"/>
      <c r="K232" s="198"/>
      <c r="L232" s="199"/>
    </row>
    <row r="233" spans="1:12" ht="22.95" customHeight="1" x14ac:dyDescent="0.2">
      <c r="A233" s="11" t="s">
        <v>23</v>
      </c>
      <c r="B233" s="13" t="s">
        <v>52</v>
      </c>
      <c r="C233" s="198" t="s">
        <v>74</v>
      </c>
      <c r="D233" s="199"/>
      <c r="E233" s="198" t="s">
        <v>78</v>
      </c>
      <c r="F233" s="199"/>
      <c r="G233" s="198" t="s">
        <v>75</v>
      </c>
      <c r="H233" s="199"/>
      <c r="I233" s="198"/>
      <c r="J233" s="199"/>
      <c r="K233" s="198"/>
      <c r="L233" s="199"/>
    </row>
    <row r="234" spans="1:12" ht="22.95" customHeight="1" x14ac:dyDescent="0.2">
      <c r="A234" s="11" t="s">
        <v>24</v>
      </c>
      <c r="B234" s="13" t="s">
        <v>46</v>
      </c>
      <c r="C234" s="198" t="s">
        <v>74</v>
      </c>
      <c r="D234" s="199"/>
      <c r="E234" s="198" t="s">
        <v>78</v>
      </c>
      <c r="F234" s="199"/>
      <c r="G234" s="198" t="s">
        <v>75</v>
      </c>
      <c r="H234" s="199"/>
      <c r="I234" s="198"/>
      <c r="J234" s="199"/>
      <c r="K234" s="198"/>
      <c r="L234" s="199"/>
    </row>
    <row r="235" spans="1:12" ht="22.95" customHeight="1" x14ac:dyDescent="0.2">
      <c r="A235" s="11" t="s">
        <v>25</v>
      </c>
      <c r="B235" s="13" t="s">
        <v>47</v>
      </c>
      <c r="C235" s="198" t="s">
        <v>74</v>
      </c>
      <c r="D235" s="199"/>
      <c r="E235" s="198" t="s">
        <v>78</v>
      </c>
      <c r="F235" s="199"/>
      <c r="G235" s="198" t="s">
        <v>75</v>
      </c>
      <c r="H235" s="199"/>
      <c r="I235" s="198"/>
      <c r="J235" s="199"/>
      <c r="K235" s="198"/>
      <c r="L235" s="199"/>
    </row>
    <row r="236" spans="1:12" ht="22.95" customHeight="1" x14ac:dyDescent="0.2">
      <c r="A236" s="11" t="s">
        <v>26</v>
      </c>
      <c r="B236" s="12" t="s">
        <v>48</v>
      </c>
      <c r="C236" s="198" t="s">
        <v>96</v>
      </c>
      <c r="D236" s="199"/>
      <c r="E236" s="198" t="s">
        <v>77</v>
      </c>
      <c r="F236" s="199"/>
      <c r="G236" s="198" t="s">
        <v>96</v>
      </c>
      <c r="H236" s="199"/>
      <c r="I236" s="198"/>
      <c r="J236" s="199"/>
      <c r="K236" s="198" t="s">
        <v>95</v>
      </c>
      <c r="L236" s="199"/>
    </row>
    <row r="237" spans="1:12" ht="22.95" customHeight="1" x14ac:dyDescent="0.2">
      <c r="A237" s="11" t="s">
        <v>27</v>
      </c>
      <c r="B237" s="12" t="s">
        <v>49</v>
      </c>
      <c r="C237" s="198" t="s">
        <v>73</v>
      </c>
      <c r="D237" s="199"/>
      <c r="E237" s="198" t="s">
        <v>77</v>
      </c>
      <c r="F237" s="199"/>
      <c r="G237" s="198" t="s">
        <v>77</v>
      </c>
      <c r="H237" s="199"/>
      <c r="I237" s="198"/>
      <c r="J237" s="199"/>
      <c r="K237" s="198"/>
      <c r="L237" s="199"/>
    </row>
    <row r="238" spans="1:12" ht="22.95" customHeight="1" x14ac:dyDescent="0.2">
      <c r="A238" s="11" t="s">
        <v>28</v>
      </c>
      <c r="B238" s="13" t="s">
        <v>50</v>
      </c>
      <c r="C238" s="198" t="s">
        <v>74</v>
      </c>
      <c r="D238" s="199"/>
      <c r="E238" s="198" t="s">
        <v>78</v>
      </c>
      <c r="F238" s="199"/>
      <c r="G238" s="198" t="s">
        <v>75</v>
      </c>
      <c r="H238" s="199"/>
      <c r="I238" s="198"/>
      <c r="J238" s="199"/>
      <c r="K238" s="198"/>
      <c r="L238" s="199"/>
    </row>
    <row r="239" spans="1:12" ht="22.95" customHeight="1" x14ac:dyDescent="0.2">
      <c r="A239" s="11" t="s">
        <v>29</v>
      </c>
      <c r="B239" s="13" t="s">
        <v>51</v>
      </c>
      <c r="C239" s="198" t="s">
        <v>79</v>
      </c>
      <c r="D239" s="199"/>
      <c r="E239" s="198" t="s">
        <v>79</v>
      </c>
      <c r="F239" s="199"/>
      <c r="G239" s="198" t="s">
        <v>79</v>
      </c>
      <c r="H239" s="199"/>
      <c r="I239" s="198"/>
      <c r="J239" s="199"/>
      <c r="K239" s="198"/>
      <c r="L239" s="199"/>
    </row>
    <row r="240" spans="1:12" ht="22.95" customHeight="1" x14ac:dyDescent="0.2">
      <c r="A240" s="11" t="s">
        <v>30</v>
      </c>
      <c r="B240" s="13" t="s">
        <v>52</v>
      </c>
      <c r="C240" s="198" t="s">
        <v>74</v>
      </c>
      <c r="D240" s="199"/>
      <c r="E240" s="198" t="s">
        <v>78</v>
      </c>
      <c r="F240" s="199"/>
      <c r="G240" s="198" t="s">
        <v>75</v>
      </c>
      <c r="H240" s="199"/>
      <c r="I240" s="198"/>
      <c r="J240" s="199"/>
      <c r="K240" s="198"/>
      <c r="L240" s="199"/>
    </row>
    <row r="241" spans="1:12" ht="22.95" customHeight="1" x14ac:dyDescent="0.2">
      <c r="A241" s="11" t="s">
        <v>31</v>
      </c>
      <c r="B241" s="13" t="s">
        <v>46</v>
      </c>
      <c r="C241" s="198" t="s">
        <v>74</v>
      </c>
      <c r="D241" s="199"/>
      <c r="E241" s="198" t="s">
        <v>78</v>
      </c>
      <c r="F241" s="199"/>
      <c r="G241" s="198" t="s">
        <v>75</v>
      </c>
      <c r="H241" s="199"/>
      <c r="I241" s="198"/>
      <c r="J241" s="199"/>
      <c r="K241" s="198"/>
      <c r="L241" s="199"/>
    </row>
    <row r="242" spans="1:12" ht="22.95" customHeight="1" x14ac:dyDescent="0.2">
      <c r="A242" s="11" t="s">
        <v>32</v>
      </c>
      <c r="B242" s="13" t="s">
        <v>47</v>
      </c>
      <c r="C242" s="198" t="s">
        <v>74</v>
      </c>
      <c r="D242" s="199"/>
      <c r="E242" s="198" t="s">
        <v>78</v>
      </c>
      <c r="F242" s="199"/>
      <c r="G242" s="198" t="s">
        <v>75</v>
      </c>
      <c r="H242" s="199"/>
      <c r="I242" s="198"/>
      <c r="J242" s="199"/>
      <c r="K242" s="198"/>
      <c r="L242" s="199"/>
    </row>
    <row r="243" spans="1:12" ht="22.95" customHeight="1" x14ac:dyDescent="0.2">
      <c r="A243" s="11" t="s">
        <v>33</v>
      </c>
      <c r="B243" s="14" t="s">
        <v>48</v>
      </c>
      <c r="C243" s="198" t="s">
        <v>75</v>
      </c>
      <c r="D243" s="199"/>
      <c r="E243" s="198" t="s">
        <v>77</v>
      </c>
      <c r="F243" s="199"/>
      <c r="G243" s="198" t="s">
        <v>75</v>
      </c>
      <c r="H243" s="199"/>
      <c r="I243" s="198"/>
      <c r="J243" s="199"/>
      <c r="K243" s="198"/>
      <c r="L243" s="199"/>
    </row>
    <row r="244" spans="1:12" ht="22.95" customHeight="1" x14ac:dyDescent="0.2">
      <c r="A244" s="11" t="s">
        <v>34</v>
      </c>
      <c r="B244" s="12" t="s">
        <v>49</v>
      </c>
      <c r="C244" s="198" t="s">
        <v>73</v>
      </c>
      <c r="D244" s="199"/>
      <c r="E244" s="198" t="s">
        <v>77</v>
      </c>
      <c r="F244" s="199"/>
      <c r="G244" s="198" t="s">
        <v>77</v>
      </c>
      <c r="H244" s="199"/>
      <c r="I244" s="198"/>
      <c r="J244" s="199"/>
      <c r="K244" s="198"/>
      <c r="L244" s="199"/>
    </row>
    <row r="245" spans="1:12" ht="22.95" customHeight="1" thickBot="1" x14ac:dyDescent="0.25">
      <c r="A245" s="11"/>
      <c r="B245" s="13"/>
      <c r="C245" s="198"/>
      <c r="D245" s="199"/>
      <c r="E245" s="198"/>
      <c r="F245" s="199"/>
      <c r="G245" s="198"/>
      <c r="H245" s="199"/>
      <c r="I245" s="198"/>
      <c r="J245" s="199"/>
      <c r="K245" s="198"/>
      <c r="L245" s="199"/>
    </row>
    <row r="246" spans="1:12" ht="22.95" customHeight="1" thickTop="1" x14ac:dyDescent="0.2">
      <c r="A246" s="212" t="s">
        <v>37</v>
      </c>
      <c r="B246" s="4" t="s">
        <v>38</v>
      </c>
      <c r="C246" s="210"/>
      <c r="D246" s="211"/>
      <c r="E246" s="227"/>
      <c r="F246" s="228"/>
      <c r="G246" s="210"/>
      <c r="H246" s="211"/>
      <c r="I246" s="210"/>
      <c r="J246" s="211"/>
      <c r="K246" s="198"/>
      <c r="L246" s="199"/>
    </row>
    <row r="247" spans="1:12" ht="22.95" customHeight="1" x14ac:dyDescent="0.2">
      <c r="A247" s="213"/>
      <c r="B247" s="2" t="s">
        <v>39</v>
      </c>
      <c r="C247" s="198"/>
      <c r="D247" s="199"/>
      <c r="E247" s="229"/>
      <c r="F247" s="230"/>
      <c r="G247" s="198"/>
      <c r="H247" s="199"/>
      <c r="I247" s="198"/>
      <c r="J247" s="199"/>
      <c r="K247" s="198"/>
      <c r="L247" s="199"/>
    </row>
    <row r="248" spans="1:12" ht="22.95" customHeight="1" x14ac:dyDescent="0.2">
      <c r="A248" s="213"/>
      <c r="B248" s="3" t="s">
        <v>40</v>
      </c>
      <c r="C248" s="198"/>
      <c r="D248" s="199"/>
      <c r="E248" s="198"/>
      <c r="F248" s="199"/>
      <c r="G248" s="198"/>
      <c r="H248" s="199"/>
      <c r="I248" s="198"/>
      <c r="J248" s="199"/>
      <c r="K248" s="198"/>
      <c r="L248" s="199"/>
    </row>
    <row r="249" spans="1:12" ht="22.95" customHeight="1" x14ac:dyDescent="0.2">
      <c r="A249" s="214"/>
      <c r="B249" s="3" t="s">
        <v>41</v>
      </c>
      <c r="C249" s="198"/>
      <c r="D249" s="199"/>
      <c r="E249" s="198"/>
      <c r="F249" s="199"/>
      <c r="G249" s="198"/>
      <c r="H249" s="199"/>
      <c r="I249" s="198"/>
      <c r="J249" s="199"/>
      <c r="K249" s="198"/>
      <c r="L249" s="199"/>
    </row>
    <row r="250" spans="1:12" ht="22.95" customHeight="1" x14ac:dyDescent="0.2">
      <c r="A250" s="217" t="s">
        <v>42</v>
      </c>
      <c r="B250" s="218"/>
      <c r="C250" s="198">
        <v>4</v>
      </c>
      <c r="D250" s="199"/>
      <c r="E250" s="198">
        <v>4</v>
      </c>
      <c r="F250" s="199"/>
      <c r="G250" s="198">
        <v>4</v>
      </c>
      <c r="H250" s="199"/>
      <c r="I250" s="198">
        <v>30</v>
      </c>
      <c r="J250" s="199"/>
      <c r="K250" s="198"/>
      <c r="L250" s="199"/>
    </row>
    <row r="251" spans="1:12" ht="22.95" customHeight="1" x14ac:dyDescent="0.2"/>
    <row r="252" spans="1:12" ht="22.95" customHeight="1" x14ac:dyDescent="0.2">
      <c r="A252" s="195" t="s">
        <v>13</v>
      </c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</row>
    <row r="253" spans="1:12" ht="22.95" customHeight="1" x14ac:dyDescent="0.2">
      <c r="A253" s="195"/>
      <c r="B253" s="195"/>
      <c r="C253" s="195"/>
      <c r="D253" s="195"/>
      <c r="E253" s="195"/>
      <c r="F253" s="195"/>
      <c r="G253" s="195"/>
      <c r="H253" s="195"/>
      <c r="I253" s="195"/>
      <c r="J253" s="195"/>
      <c r="K253" s="195"/>
      <c r="L253" s="195"/>
    </row>
    <row r="254" spans="1:12" ht="22.95" customHeight="1" x14ac:dyDescent="0.2">
      <c r="A254" s="8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ht="22.95" customHeight="1" x14ac:dyDescent="0.2">
      <c r="A255" s="10" t="str">
        <f>A213</f>
        <v>平成　２４年</v>
      </c>
      <c r="B255" s="5"/>
      <c r="C255" s="6" t="s">
        <v>62</v>
      </c>
      <c r="D255" s="5"/>
    </row>
    <row r="256" spans="1:12" ht="22.95" customHeight="1" x14ac:dyDescent="0.2">
      <c r="A256" s="196"/>
      <c r="B256" s="197"/>
      <c r="C256" s="198" t="s">
        <v>1</v>
      </c>
      <c r="D256" s="199"/>
      <c r="E256" s="198" t="s">
        <v>36</v>
      </c>
      <c r="F256" s="199"/>
      <c r="G256" s="198" t="s">
        <v>0</v>
      </c>
      <c r="H256" s="199"/>
      <c r="I256" s="198" t="s">
        <v>2</v>
      </c>
      <c r="J256" s="199"/>
      <c r="K256" s="198" t="s">
        <v>3</v>
      </c>
      <c r="L256" s="199"/>
    </row>
    <row r="257" spans="1:12" ht="22.95" customHeight="1" x14ac:dyDescent="0.2">
      <c r="A257" s="11" t="s">
        <v>4</v>
      </c>
      <c r="B257" s="13" t="s">
        <v>45</v>
      </c>
      <c r="C257" s="198" t="s">
        <v>74</v>
      </c>
      <c r="D257" s="199"/>
      <c r="E257" s="198" t="s">
        <v>78</v>
      </c>
      <c r="F257" s="199"/>
      <c r="G257" s="198" t="s">
        <v>75</v>
      </c>
      <c r="H257" s="199"/>
      <c r="I257" s="198"/>
      <c r="J257" s="199"/>
      <c r="K257" s="198"/>
      <c r="L257" s="199"/>
    </row>
    <row r="258" spans="1:12" ht="22.95" customHeight="1" x14ac:dyDescent="0.2">
      <c r="A258" s="11" t="s">
        <v>5</v>
      </c>
      <c r="B258" s="13" t="s">
        <v>51</v>
      </c>
      <c r="C258" s="198" t="s">
        <v>79</v>
      </c>
      <c r="D258" s="199"/>
      <c r="E258" s="198" t="s">
        <v>79</v>
      </c>
      <c r="F258" s="199"/>
      <c r="G258" s="198" t="s">
        <v>79</v>
      </c>
      <c r="H258" s="199"/>
      <c r="I258" s="198"/>
      <c r="J258" s="199"/>
      <c r="K258" s="198"/>
      <c r="L258" s="199"/>
    </row>
    <row r="259" spans="1:12" ht="22.95" customHeight="1" x14ac:dyDescent="0.2">
      <c r="A259" s="11" t="s">
        <v>6</v>
      </c>
      <c r="B259" s="13" t="s">
        <v>52</v>
      </c>
      <c r="C259" s="198" t="s">
        <v>74</v>
      </c>
      <c r="D259" s="199"/>
      <c r="E259" s="198" t="s">
        <v>78</v>
      </c>
      <c r="F259" s="199"/>
      <c r="G259" s="198" t="s">
        <v>75</v>
      </c>
      <c r="H259" s="199"/>
      <c r="I259" s="198"/>
      <c r="J259" s="199"/>
      <c r="K259" s="198"/>
      <c r="L259" s="199"/>
    </row>
    <row r="260" spans="1:12" ht="22.95" customHeight="1" x14ac:dyDescent="0.2">
      <c r="A260" s="11" t="s">
        <v>7</v>
      </c>
      <c r="B260" s="13" t="s">
        <v>46</v>
      </c>
      <c r="C260" s="198" t="s">
        <v>74</v>
      </c>
      <c r="D260" s="199"/>
      <c r="E260" s="198" t="s">
        <v>78</v>
      </c>
      <c r="F260" s="199"/>
      <c r="G260" s="198" t="s">
        <v>75</v>
      </c>
      <c r="H260" s="199"/>
      <c r="I260" s="198"/>
      <c r="J260" s="199"/>
      <c r="K260" s="198" t="s">
        <v>98</v>
      </c>
      <c r="L260" s="199"/>
    </row>
    <row r="261" spans="1:12" ht="22.95" customHeight="1" x14ac:dyDescent="0.2">
      <c r="A261" s="11" t="s">
        <v>8</v>
      </c>
      <c r="B261" s="13" t="s">
        <v>47</v>
      </c>
      <c r="C261" s="198" t="s">
        <v>97</v>
      </c>
      <c r="D261" s="199"/>
      <c r="E261" s="198" t="s">
        <v>78</v>
      </c>
      <c r="F261" s="199"/>
      <c r="G261" s="198" t="s">
        <v>75</v>
      </c>
      <c r="H261" s="199"/>
      <c r="I261" s="198" t="s">
        <v>109</v>
      </c>
      <c r="J261" s="199"/>
      <c r="K261" s="198"/>
      <c r="L261" s="199"/>
    </row>
    <row r="262" spans="1:12" ht="22.95" customHeight="1" x14ac:dyDescent="0.2">
      <c r="A262" s="11" t="s">
        <v>9</v>
      </c>
      <c r="B262" s="14" t="s">
        <v>48</v>
      </c>
      <c r="C262" s="198"/>
      <c r="D262" s="199"/>
      <c r="E262" s="198" t="s">
        <v>77</v>
      </c>
      <c r="F262" s="199"/>
      <c r="G262" s="198" t="s">
        <v>75</v>
      </c>
      <c r="H262" s="199"/>
      <c r="I262" s="259">
        <v>2</v>
      </c>
      <c r="J262" s="260"/>
      <c r="K262" s="198"/>
      <c r="L262" s="199"/>
    </row>
    <row r="263" spans="1:12" ht="22.95" customHeight="1" x14ac:dyDescent="0.2">
      <c r="A263" s="11" t="s">
        <v>10</v>
      </c>
      <c r="B263" s="12" t="s">
        <v>49</v>
      </c>
      <c r="C263" s="198"/>
      <c r="D263" s="199"/>
      <c r="E263" s="198" t="s">
        <v>77</v>
      </c>
      <c r="F263" s="199"/>
      <c r="G263" s="198" t="s">
        <v>77</v>
      </c>
      <c r="H263" s="199"/>
      <c r="I263" s="259">
        <v>3</v>
      </c>
      <c r="J263" s="260"/>
      <c r="K263" s="198"/>
      <c r="L263" s="199"/>
    </row>
    <row r="264" spans="1:12" ht="22.95" customHeight="1" x14ac:dyDescent="0.2">
      <c r="A264" s="11" t="s">
        <v>11</v>
      </c>
      <c r="B264" s="12" t="s">
        <v>50</v>
      </c>
      <c r="C264" s="198"/>
      <c r="D264" s="199"/>
      <c r="E264" s="198" t="s">
        <v>77</v>
      </c>
      <c r="F264" s="199"/>
      <c r="G264" s="198" t="s">
        <v>77</v>
      </c>
      <c r="H264" s="199"/>
      <c r="I264" s="259">
        <v>4</v>
      </c>
      <c r="J264" s="260"/>
      <c r="K264" s="198"/>
      <c r="L264" s="199"/>
    </row>
    <row r="265" spans="1:12" ht="22.95" customHeight="1" x14ac:dyDescent="0.2">
      <c r="A265" s="11" t="s">
        <v>12</v>
      </c>
      <c r="B265" s="13" t="s">
        <v>51</v>
      </c>
      <c r="C265" s="198"/>
      <c r="D265" s="199"/>
      <c r="E265" s="198" t="s">
        <v>79</v>
      </c>
      <c r="F265" s="199"/>
      <c r="G265" s="198" t="s">
        <v>79</v>
      </c>
      <c r="H265" s="199"/>
      <c r="I265" s="259">
        <v>5</v>
      </c>
      <c r="J265" s="260"/>
      <c r="K265" s="198"/>
      <c r="L265" s="199"/>
    </row>
    <row r="266" spans="1:12" ht="22.95" customHeight="1" x14ac:dyDescent="0.2">
      <c r="A266" s="11" t="s">
        <v>14</v>
      </c>
      <c r="B266" s="13" t="s">
        <v>52</v>
      </c>
      <c r="C266" s="198"/>
      <c r="D266" s="199"/>
      <c r="E266" s="198" t="s">
        <v>78</v>
      </c>
      <c r="F266" s="199"/>
      <c r="G266" s="198" t="s">
        <v>75</v>
      </c>
      <c r="H266" s="199"/>
      <c r="I266" s="259">
        <v>6</v>
      </c>
      <c r="J266" s="260"/>
      <c r="K266" s="198"/>
      <c r="L266" s="199"/>
    </row>
    <row r="267" spans="1:12" ht="22.95" customHeight="1" x14ac:dyDescent="0.2">
      <c r="A267" s="11" t="s">
        <v>15</v>
      </c>
      <c r="B267" s="13" t="s">
        <v>46</v>
      </c>
      <c r="C267" s="198"/>
      <c r="D267" s="199"/>
      <c r="E267" s="198" t="s">
        <v>78</v>
      </c>
      <c r="F267" s="199"/>
      <c r="G267" s="198" t="s">
        <v>75</v>
      </c>
      <c r="H267" s="199"/>
      <c r="I267" s="259">
        <v>7</v>
      </c>
      <c r="J267" s="260"/>
      <c r="K267" s="198"/>
      <c r="L267" s="199"/>
    </row>
    <row r="268" spans="1:12" ht="22.95" customHeight="1" x14ac:dyDescent="0.2">
      <c r="A268" s="11" t="s">
        <v>16</v>
      </c>
      <c r="B268" s="13" t="s">
        <v>47</v>
      </c>
      <c r="C268" s="198"/>
      <c r="D268" s="199"/>
      <c r="E268" s="198" t="s">
        <v>78</v>
      </c>
      <c r="F268" s="199"/>
      <c r="G268" s="198" t="s">
        <v>75</v>
      </c>
      <c r="H268" s="199"/>
      <c r="I268" s="259">
        <v>8</v>
      </c>
      <c r="J268" s="260"/>
      <c r="K268" s="198"/>
      <c r="L268" s="199"/>
    </row>
    <row r="269" spans="1:12" ht="22.95" customHeight="1" x14ac:dyDescent="0.2">
      <c r="A269" s="11" t="s">
        <v>17</v>
      </c>
      <c r="B269" s="14" t="s">
        <v>48</v>
      </c>
      <c r="C269" s="198"/>
      <c r="D269" s="199"/>
      <c r="E269" s="198" t="s">
        <v>77</v>
      </c>
      <c r="F269" s="199"/>
      <c r="G269" s="198" t="s">
        <v>75</v>
      </c>
      <c r="H269" s="199"/>
      <c r="I269" s="259">
        <v>9</v>
      </c>
      <c r="J269" s="260"/>
      <c r="K269" s="198"/>
      <c r="L269" s="199"/>
    </row>
    <row r="270" spans="1:12" ht="22.95" customHeight="1" x14ac:dyDescent="0.2">
      <c r="A270" s="11" t="s">
        <v>18</v>
      </c>
      <c r="B270" s="12" t="s">
        <v>49</v>
      </c>
      <c r="C270" s="198"/>
      <c r="D270" s="199"/>
      <c r="E270" s="198" t="s">
        <v>77</v>
      </c>
      <c r="F270" s="199"/>
      <c r="G270" s="198" t="s">
        <v>77</v>
      </c>
      <c r="H270" s="199"/>
      <c r="I270" s="259">
        <v>10</v>
      </c>
      <c r="J270" s="260"/>
      <c r="K270" s="198"/>
      <c r="L270" s="199"/>
    </row>
    <row r="271" spans="1:12" ht="22.95" customHeight="1" x14ac:dyDescent="0.2">
      <c r="A271" s="11" t="s">
        <v>19</v>
      </c>
      <c r="B271" s="13" t="s">
        <v>50</v>
      </c>
      <c r="C271" s="198"/>
      <c r="D271" s="199"/>
      <c r="E271" s="198" t="s">
        <v>78</v>
      </c>
      <c r="F271" s="199"/>
      <c r="G271" s="198" t="s">
        <v>75</v>
      </c>
      <c r="H271" s="199"/>
      <c r="I271" s="259">
        <v>11</v>
      </c>
      <c r="J271" s="260"/>
      <c r="K271" s="198"/>
      <c r="L271" s="199"/>
    </row>
    <row r="272" spans="1:12" ht="22.95" customHeight="1" x14ac:dyDescent="0.2">
      <c r="A272" s="11" t="s">
        <v>20</v>
      </c>
      <c r="B272" s="13" t="s">
        <v>51</v>
      </c>
      <c r="C272" s="198"/>
      <c r="D272" s="199"/>
      <c r="E272" s="198" t="s">
        <v>79</v>
      </c>
      <c r="F272" s="199"/>
      <c r="G272" s="198" t="s">
        <v>79</v>
      </c>
      <c r="H272" s="199"/>
      <c r="I272" s="259">
        <v>12</v>
      </c>
      <c r="J272" s="260"/>
      <c r="K272" s="198"/>
      <c r="L272" s="199"/>
    </row>
    <row r="273" spans="1:12" ht="22.95" customHeight="1" x14ac:dyDescent="0.2">
      <c r="A273" s="11" t="s">
        <v>21</v>
      </c>
      <c r="B273" s="13" t="s">
        <v>52</v>
      </c>
      <c r="C273" s="198"/>
      <c r="D273" s="199"/>
      <c r="E273" s="198" t="s">
        <v>78</v>
      </c>
      <c r="F273" s="199"/>
      <c r="G273" s="198" t="s">
        <v>75</v>
      </c>
      <c r="H273" s="199"/>
      <c r="I273" s="259">
        <v>13</v>
      </c>
      <c r="J273" s="260"/>
      <c r="K273" s="198"/>
      <c r="L273" s="199"/>
    </row>
    <row r="274" spans="1:12" ht="22.95" customHeight="1" x14ac:dyDescent="0.2">
      <c r="A274" s="11" t="s">
        <v>22</v>
      </c>
      <c r="B274" s="13" t="s">
        <v>46</v>
      </c>
      <c r="C274" s="198"/>
      <c r="D274" s="199"/>
      <c r="E274" s="198" t="s">
        <v>78</v>
      </c>
      <c r="F274" s="199"/>
      <c r="G274" s="198" t="s">
        <v>75</v>
      </c>
      <c r="H274" s="199"/>
      <c r="I274" s="259">
        <v>14</v>
      </c>
      <c r="J274" s="260"/>
      <c r="K274" s="198"/>
      <c r="L274" s="199"/>
    </row>
    <row r="275" spans="1:12" ht="22.95" customHeight="1" x14ac:dyDescent="0.2">
      <c r="A275" s="11" t="s">
        <v>23</v>
      </c>
      <c r="B275" s="13" t="s">
        <v>47</v>
      </c>
      <c r="C275" s="198"/>
      <c r="D275" s="199"/>
      <c r="E275" s="198" t="s">
        <v>78</v>
      </c>
      <c r="F275" s="199"/>
      <c r="G275" s="198" t="s">
        <v>75</v>
      </c>
      <c r="H275" s="199"/>
      <c r="I275" s="259">
        <v>15</v>
      </c>
      <c r="J275" s="260"/>
      <c r="K275" s="198"/>
      <c r="L275" s="199"/>
    </row>
    <row r="276" spans="1:12" ht="22.95" customHeight="1" x14ac:dyDescent="0.2">
      <c r="A276" s="11" t="s">
        <v>24</v>
      </c>
      <c r="B276" s="14" t="s">
        <v>48</v>
      </c>
      <c r="C276" s="198"/>
      <c r="D276" s="199"/>
      <c r="E276" s="198" t="s">
        <v>77</v>
      </c>
      <c r="F276" s="199"/>
      <c r="G276" s="198" t="s">
        <v>75</v>
      </c>
      <c r="H276" s="199"/>
      <c r="I276" s="259">
        <v>16</v>
      </c>
      <c r="J276" s="260"/>
      <c r="K276" s="198"/>
      <c r="L276" s="199"/>
    </row>
    <row r="277" spans="1:12" ht="22.95" customHeight="1" x14ac:dyDescent="0.2">
      <c r="A277" s="11" t="s">
        <v>25</v>
      </c>
      <c r="B277" s="12" t="s">
        <v>49</v>
      </c>
      <c r="C277" s="198"/>
      <c r="D277" s="199"/>
      <c r="E277" s="198" t="s">
        <v>77</v>
      </c>
      <c r="F277" s="199"/>
      <c r="G277" s="198" t="s">
        <v>77</v>
      </c>
      <c r="H277" s="199"/>
      <c r="I277" s="259">
        <v>17</v>
      </c>
      <c r="J277" s="260"/>
      <c r="K277" s="198"/>
      <c r="L277" s="199"/>
    </row>
    <row r="278" spans="1:12" ht="22.95" customHeight="1" x14ac:dyDescent="0.2">
      <c r="A278" s="11" t="s">
        <v>26</v>
      </c>
      <c r="B278" s="13" t="s">
        <v>50</v>
      </c>
      <c r="C278" s="198"/>
      <c r="D278" s="199"/>
      <c r="E278" s="198" t="s">
        <v>78</v>
      </c>
      <c r="F278" s="199"/>
      <c r="G278" s="198" t="s">
        <v>75</v>
      </c>
      <c r="H278" s="199"/>
      <c r="I278" s="259">
        <v>18</v>
      </c>
      <c r="J278" s="260"/>
      <c r="K278" s="198"/>
      <c r="L278" s="199"/>
    </row>
    <row r="279" spans="1:12" ht="22.95" customHeight="1" x14ac:dyDescent="0.2">
      <c r="A279" s="11" t="s">
        <v>27</v>
      </c>
      <c r="B279" s="13" t="s">
        <v>51</v>
      </c>
      <c r="C279" s="198"/>
      <c r="D279" s="199"/>
      <c r="E279" s="198" t="s">
        <v>79</v>
      </c>
      <c r="F279" s="199"/>
      <c r="G279" s="198" t="s">
        <v>79</v>
      </c>
      <c r="H279" s="199"/>
      <c r="I279" s="259">
        <v>19</v>
      </c>
      <c r="J279" s="260"/>
      <c r="K279" s="198"/>
      <c r="L279" s="199"/>
    </row>
    <row r="280" spans="1:12" ht="22.95" customHeight="1" x14ac:dyDescent="0.2">
      <c r="A280" s="11" t="s">
        <v>28</v>
      </c>
      <c r="B280" s="13" t="s">
        <v>52</v>
      </c>
      <c r="C280" s="198"/>
      <c r="D280" s="199"/>
      <c r="E280" s="198" t="s">
        <v>78</v>
      </c>
      <c r="F280" s="199"/>
      <c r="G280" s="198" t="s">
        <v>75</v>
      </c>
      <c r="H280" s="199"/>
      <c r="I280" s="259">
        <v>20</v>
      </c>
      <c r="J280" s="260"/>
      <c r="K280" s="198"/>
      <c r="L280" s="199"/>
    </row>
    <row r="281" spans="1:12" ht="22.95" customHeight="1" x14ac:dyDescent="0.2">
      <c r="A281" s="11" t="s">
        <v>29</v>
      </c>
      <c r="B281" s="13" t="s">
        <v>46</v>
      </c>
      <c r="C281" s="198"/>
      <c r="D281" s="199"/>
      <c r="E281" s="198" t="s">
        <v>78</v>
      </c>
      <c r="F281" s="199"/>
      <c r="G281" s="198" t="s">
        <v>75</v>
      </c>
      <c r="H281" s="199"/>
      <c r="I281" s="259">
        <v>21</v>
      </c>
      <c r="J281" s="260"/>
      <c r="K281" s="198"/>
      <c r="L281" s="199"/>
    </row>
    <row r="282" spans="1:12" ht="22.95" customHeight="1" x14ac:dyDescent="0.2">
      <c r="A282" s="11" t="s">
        <v>30</v>
      </c>
      <c r="B282" s="13" t="s">
        <v>47</v>
      </c>
      <c r="C282" s="198"/>
      <c r="D282" s="199"/>
      <c r="E282" s="198" t="s">
        <v>78</v>
      </c>
      <c r="F282" s="199"/>
      <c r="G282" s="198" t="s">
        <v>75</v>
      </c>
      <c r="H282" s="199"/>
      <c r="I282" s="259">
        <v>22</v>
      </c>
      <c r="J282" s="260"/>
      <c r="K282" s="198"/>
      <c r="L282" s="199"/>
    </row>
    <row r="283" spans="1:12" ht="22.95" customHeight="1" x14ac:dyDescent="0.2">
      <c r="A283" s="11" t="s">
        <v>31</v>
      </c>
      <c r="B283" s="14" t="s">
        <v>48</v>
      </c>
      <c r="C283" s="198"/>
      <c r="D283" s="199"/>
      <c r="E283" s="198" t="s">
        <v>77</v>
      </c>
      <c r="F283" s="199"/>
      <c r="G283" s="198" t="s">
        <v>75</v>
      </c>
      <c r="H283" s="199"/>
      <c r="I283" s="259">
        <v>23</v>
      </c>
      <c r="J283" s="260"/>
      <c r="K283" s="198"/>
      <c r="L283" s="199"/>
    </row>
    <row r="284" spans="1:12" ht="22.95" customHeight="1" x14ac:dyDescent="0.2">
      <c r="A284" s="11" t="s">
        <v>32</v>
      </c>
      <c r="B284" s="12" t="s">
        <v>49</v>
      </c>
      <c r="C284" s="198"/>
      <c r="D284" s="199"/>
      <c r="E284" s="198" t="s">
        <v>77</v>
      </c>
      <c r="F284" s="199"/>
      <c r="G284" s="198" t="s">
        <v>77</v>
      </c>
      <c r="H284" s="199"/>
      <c r="I284" s="259">
        <v>24</v>
      </c>
      <c r="J284" s="260"/>
      <c r="K284" s="198"/>
      <c r="L284" s="199"/>
    </row>
    <row r="285" spans="1:12" ht="22.95" customHeight="1" x14ac:dyDescent="0.2">
      <c r="A285" s="11" t="s">
        <v>33</v>
      </c>
      <c r="B285" s="13" t="s">
        <v>50</v>
      </c>
      <c r="C285" s="198"/>
      <c r="D285" s="199"/>
      <c r="E285" s="198" t="s">
        <v>78</v>
      </c>
      <c r="F285" s="199"/>
      <c r="G285" s="198" t="s">
        <v>75</v>
      </c>
      <c r="H285" s="199"/>
      <c r="I285" s="259">
        <v>25</v>
      </c>
      <c r="J285" s="260"/>
      <c r="K285" s="198"/>
      <c r="L285" s="199"/>
    </row>
    <row r="286" spans="1:12" ht="22.95" customHeight="1" x14ac:dyDescent="0.2">
      <c r="A286" s="11" t="s">
        <v>34</v>
      </c>
      <c r="B286" s="13" t="s">
        <v>51</v>
      </c>
      <c r="C286" s="198"/>
      <c r="D286" s="199"/>
      <c r="E286" s="198" t="s">
        <v>79</v>
      </c>
      <c r="F286" s="199"/>
      <c r="G286" s="198" t="s">
        <v>79</v>
      </c>
      <c r="H286" s="199"/>
      <c r="I286" s="259">
        <v>26</v>
      </c>
      <c r="J286" s="260"/>
      <c r="K286" s="198"/>
      <c r="L286" s="199"/>
    </row>
    <row r="287" spans="1:12" ht="22.95" customHeight="1" thickBot="1" x14ac:dyDescent="0.25">
      <c r="A287" s="11" t="s">
        <v>35</v>
      </c>
      <c r="B287" s="13" t="s">
        <v>52</v>
      </c>
      <c r="C287" s="198"/>
      <c r="D287" s="199"/>
      <c r="E287" s="198" t="s">
        <v>78</v>
      </c>
      <c r="F287" s="199"/>
      <c r="G287" s="198" t="s">
        <v>75</v>
      </c>
      <c r="H287" s="199"/>
      <c r="I287" s="259">
        <v>27</v>
      </c>
      <c r="J287" s="260"/>
      <c r="K287" s="198"/>
      <c r="L287" s="199"/>
    </row>
    <row r="288" spans="1:12" ht="22.95" customHeight="1" thickTop="1" x14ac:dyDescent="0.2">
      <c r="A288" s="212" t="s">
        <v>37</v>
      </c>
      <c r="B288" s="4" t="s">
        <v>38</v>
      </c>
      <c r="C288" s="210"/>
      <c r="D288" s="211"/>
      <c r="E288" s="227"/>
      <c r="F288" s="228"/>
      <c r="G288" s="210"/>
      <c r="H288" s="211"/>
      <c r="I288" s="210"/>
      <c r="J288" s="211"/>
      <c r="K288" s="198"/>
      <c r="L288" s="199"/>
    </row>
    <row r="289" spans="1:12" ht="22.95" customHeight="1" x14ac:dyDescent="0.2">
      <c r="A289" s="213"/>
      <c r="B289" s="2" t="s">
        <v>39</v>
      </c>
      <c r="C289" s="198"/>
      <c r="D289" s="199"/>
      <c r="E289" s="229"/>
      <c r="F289" s="230"/>
      <c r="G289" s="198"/>
      <c r="H289" s="199"/>
      <c r="I289" s="198"/>
      <c r="J289" s="199"/>
      <c r="K289" s="198"/>
      <c r="L289" s="199"/>
    </row>
    <row r="290" spans="1:12" ht="22.95" customHeight="1" x14ac:dyDescent="0.2">
      <c r="A290" s="213"/>
      <c r="B290" s="3" t="s">
        <v>40</v>
      </c>
      <c r="C290" s="198"/>
      <c r="D290" s="199"/>
      <c r="E290" s="198"/>
      <c r="F290" s="199"/>
      <c r="G290" s="198"/>
      <c r="H290" s="199"/>
      <c r="I290" s="198"/>
      <c r="J290" s="199"/>
      <c r="K290" s="198"/>
      <c r="L290" s="199"/>
    </row>
    <row r="291" spans="1:12" ht="22.95" customHeight="1" x14ac:dyDescent="0.2">
      <c r="A291" s="214"/>
      <c r="B291" s="3" t="s">
        <v>41</v>
      </c>
      <c r="C291" s="198"/>
      <c r="D291" s="199"/>
      <c r="E291" s="198"/>
      <c r="F291" s="199"/>
      <c r="G291" s="198"/>
      <c r="H291" s="199"/>
      <c r="I291" s="198"/>
      <c r="J291" s="199"/>
      <c r="K291" s="198"/>
      <c r="L291" s="199"/>
    </row>
    <row r="292" spans="1:12" ht="22.95" customHeight="1" x14ac:dyDescent="0.2">
      <c r="A292" s="217" t="s">
        <v>42</v>
      </c>
      <c r="B292" s="218"/>
      <c r="C292" s="198">
        <v>28</v>
      </c>
      <c r="D292" s="199"/>
      <c r="E292" s="198">
        <v>5</v>
      </c>
      <c r="F292" s="199"/>
      <c r="G292" s="198">
        <v>5</v>
      </c>
      <c r="H292" s="199"/>
      <c r="I292" s="198">
        <v>31</v>
      </c>
      <c r="J292" s="199"/>
      <c r="K292" s="198"/>
      <c r="L292" s="199"/>
    </row>
    <row r="293" spans="1:12" ht="22.95" customHeight="1" x14ac:dyDescent="0.2"/>
    <row r="294" spans="1:12" ht="22.95" customHeight="1" x14ac:dyDescent="0.2">
      <c r="A294" s="195" t="s">
        <v>13</v>
      </c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</row>
    <row r="295" spans="1:12" ht="22.95" customHeight="1" x14ac:dyDescent="0.2">
      <c r="A295" s="195"/>
      <c r="B295" s="195"/>
      <c r="C295" s="195"/>
      <c r="D295" s="195"/>
      <c r="E295" s="195"/>
      <c r="F295" s="195"/>
      <c r="G295" s="195"/>
      <c r="H295" s="195"/>
      <c r="I295" s="195"/>
      <c r="J295" s="195"/>
      <c r="K295" s="195"/>
      <c r="L295" s="195"/>
    </row>
    <row r="296" spans="1:12" ht="22.95" customHeight="1" x14ac:dyDescent="0.2">
      <c r="A296" s="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1:12" ht="22.95" customHeight="1" x14ac:dyDescent="0.2">
      <c r="A297" s="6" t="str">
        <f>A255</f>
        <v>平成　２４年</v>
      </c>
      <c r="B297" s="5"/>
      <c r="C297" s="6" t="s">
        <v>63</v>
      </c>
      <c r="D297" s="5"/>
    </row>
    <row r="298" spans="1:12" ht="22.95" customHeight="1" x14ac:dyDescent="0.2">
      <c r="A298" s="196"/>
      <c r="B298" s="197"/>
      <c r="C298" s="198" t="s">
        <v>1</v>
      </c>
      <c r="D298" s="199"/>
      <c r="E298" s="198" t="s">
        <v>36</v>
      </c>
      <c r="F298" s="199"/>
      <c r="G298" s="198" t="s">
        <v>0</v>
      </c>
      <c r="H298" s="199"/>
      <c r="I298" s="198" t="s">
        <v>2</v>
      </c>
      <c r="J298" s="199"/>
      <c r="K298" s="198" t="s">
        <v>3</v>
      </c>
      <c r="L298" s="199"/>
    </row>
    <row r="299" spans="1:12" ht="22.95" customHeight="1" x14ac:dyDescent="0.2">
      <c r="A299" s="11" t="s">
        <v>4</v>
      </c>
      <c r="B299" s="13" t="s">
        <v>72</v>
      </c>
      <c r="C299" s="198" t="s">
        <v>101</v>
      </c>
      <c r="D299" s="199"/>
      <c r="E299" s="198" t="s">
        <v>78</v>
      </c>
      <c r="F299" s="199"/>
      <c r="G299" s="198" t="s">
        <v>75</v>
      </c>
      <c r="H299" s="199"/>
      <c r="I299" s="198"/>
      <c r="J299" s="199"/>
      <c r="K299" s="198"/>
      <c r="L299" s="199"/>
    </row>
    <row r="300" spans="1:12" ht="22.95" customHeight="1" x14ac:dyDescent="0.2">
      <c r="A300" s="11" t="s">
        <v>5</v>
      </c>
      <c r="B300" s="13" t="s">
        <v>47</v>
      </c>
      <c r="C300" s="198"/>
      <c r="D300" s="199"/>
      <c r="E300" s="198" t="s">
        <v>78</v>
      </c>
      <c r="F300" s="199"/>
      <c r="G300" s="198" t="s">
        <v>75</v>
      </c>
      <c r="H300" s="199"/>
      <c r="I300" s="198"/>
      <c r="J300" s="199"/>
      <c r="K300" s="198"/>
      <c r="L300" s="199"/>
    </row>
    <row r="301" spans="1:12" ht="22.95" customHeight="1" x14ac:dyDescent="0.2">
      <c r="A301" s="11" t="s">
        <v>6</v>
      </c>
      <c r="B301" s="12" t="s">
        <v>48</v>
      </c>
      <c r="C301" s="198"/>
      <c r="D301" s="199"/>
      <c r="E301" s="198" t="s">
        <v>76</v>
      </c>
      <c r="F301" s="199"/>
      <c r="G301" s="198" t="s">
        <v>96</v>
      </c>
      <c r="H301" s="199"/>
      <c r="I301" s="198" t="s">
        <v>76</v>
      </c>
      <c r="J301" s="199"/>
      <c r="K301" s="206" t="s">
        <v>99</v>
      </c>
      <c r="L301" s="207"/>
    </row>
    <row r="302" spans="1:12" ht="22.95" customHeight="1" x14ac:dyDescent="0.2">
      <c r="A302" s="11" t="s">
        <v>7</v>
      </c>
      <c r="B302" s="12" t="s">
        <v>49</v>
      </c>
      <c r="C302" s="198"/>
      <c r="D302" s="199"/>
      <c r="E302" s="198" t="s">
        <v>76</v>
      </c>
      <c r="F302" s="199"/>
      <c r="G302" s="198" t="s">
        <v>77</v>
      </c>
      <c r="H302" s="199"/>
      <c r="I302" s="198" t="s">
        <v>73</v>
      </c>
      <c r="J302" s="199"/>
      <c r="K302" s="198" t="s">
        <v>100</v>
      </c>
      <c r="L302" s="199"/>
    </row>
    <row r="303" spans="1:12" ht="22.95" customHeight="1" x14ac:dyDescent="0.2">
      <c r="A303" s="11" t="s">
        <v>8</v>
      </c>
      <c r="B303" s="13" t="s">
        <v>50</v>
      </c>
      <c r="C303" s="198"/>
      <c r="D303" s="199"/>
      <c r="E303" s="198" t="s">
        <v>78</v>
      </c>
      <c r="F303" s="199"/>
      <c r="G303" s="198" t="s">
        <v>75</v>
      </c>
      <c r="H303" s="199"/>
      <c r="I303" s="198" t="s">
        <v>110</v>
      </c>
      <c r="J303" s="199"/>
      <c r="K303" s="198"/>
      <c r="L303" s="199"/>
    </row>
    <row r="304" spans="1:12" ht="22.95" customHeight="1" x14ac:dyDescent="0.2">
      <c r="A304" s="11" t="s">
        <v>9</v>
      </c>
      <c r="B304" s="13" t="s">
        <v>51</v>
      </c>
      <c r="C304" s="198"/>
      <c r="D304" s="199"/>
      <c r="E304" s="198" t="s">
        <v>79</v>
      </c>
      <c r="F304" s="199"/>
      <c r="G304" s="198" t="s">
        <v>79</v>
      </c>
      <c r="H304" s="199"/>
      <c r="I304" s="198" t="s">
        <v>79</v>
      </c>
      <c r="J304" s="199"/>
      <c r="K304" s="198"/>
      <c r="L304" s="199"/>
    </row>
    <row r="305" spans="1:12" ht="22.95" customHeight="1" x14ac:dyDescent="0.2">
      <c r="A305" s="11" t="s">
        <v>10</v>
      </c>
      <c r="B305" s="13" t="s">
        <v>52</v>
      </c>
      <c r="C305" s="198"/>
      <c r="D305" s="199"/>
      <c r="E305" s="198" t="s">
        <v>78</v>
      </c>
      <c r="F305" s="199"/>
      <c r="G305" s="198" t="s">
        <v>75</v>
      </c>
      <c r="H305" s="199"/>
      <c r="I305" s="198" t="s">
        <v>110</v>
      </c>
      <c r="J305" s="199"/>
      <c r="K305" s="198"/>
      <c r="L305" s="199"/>
    </row>
    <row r="306" spans="1:12" ht="22.95" customHeight="1" x14ac:dyDescent="0.2">
      <c r="A306" s="11" t="s">
        <v>11</v>
      </c>
      <c r="B306" s="13" t="s">
        <v>46</v>
      </c>
      <c r="C306" s="198"/>
      <c r="D306" s="199"/>
      <c r="E306" s="198" t="s">
        <v>78</v>
      </c>
      <c r="F306" s="199"/>
      <c r="G306" s="198" t="s">
        <v>75</v>
      </c>
      <c r="H306" s="199"/>
      <c r="I306" s="198" t="s">
        <v>110</v>
      </c>
      <c r="J306" s="199"/>
      <c r="K306" s="198"/>
      <c r="L306" s="199"/>
    </row>
    <row r="307" spans="1:12" ht="22.95" customHeight="1" x14ac:dyDescent="0.2">
      <c r="A307" s="11" t="s">
        <v>12</v>
      </c>
      <c r="B307" s="13" t="s">
        <v>47</v>
      </c>
      <c r="C307" s="198"/>
      <c r="D307" s="199"/>
      <c r="E307" s="198" t="s">
        <v>78</v>
      </c>
      <c r="F307" s="199"/>
      <c r="G307" s="198" t="s">
        <v>75</v>
      </c>
      <c r="H307" s="199"/>
      <c r="I307" s="198" t="s">
        <v>110</v>
      </c>
      <c r="J307" s="199"/>
      <c r="K307" s="198"/>
      <c r="L307" s="199"/>
    </row>
    <row r="308" spans="1:12" ht="22.95" customHeight="1" x14ac:dyDescent="0.2">
      <c r="A308" s="11" t="s">
        <v>14</v>
      </c>
      <c r="B308" s="14" t="s">
        <v>48</v>
      </c>
      <c r="C308" s="198"/>
      <c r="D308" s="199"/>
      <c r="E308" s="198" t="s">
        <v>76</v>
      </c>
      <c r="F308" s="199"/>
      <c r="G308" s="198" t="s">
        <v>75</v>
      </c>
      <c r="H308" s="199"/>
      <c r="I308" s="233" t="s">
        <v>122</v>
      </c>
      <c r="J308" s="234"/>
      <c r="K308" s="237" t="s">
        <v>123</v>
      </c>
      <c r="L308" s="238"/>
    </row>
    <row r="309" spans="1:12" ht="22.95" customHeight="1" x14ac:dyDescent="0.2">
      <c r="A309" s="11" t="s">
        <v>15</v>
      </c>
      <c r="B309" s="12" t="s">
        <v>49</v>
      </c>
      <c r="C309" s="198"/>
      <c r="D309" s="199"/>
      <c r="E309" s="198" t="s">
        <v>76</v>
      </c>
      <c r="F309" s="199"/>
      <c r="G309" s="198" t="s">
        <v>77</v>
      </c>
      <c r="H309" s="199"/>
      <c r="I309" s="235"/>
      <c r="J309" s="236"/>
      <c r="K309" s="239"/>
      <c r="L309" s="240"/>
    </row>
    <row r="310" spans="1:12" ht="22.95" customHeight="1" x14ac:dyDescent="0.2">
      <c r="A310" s="11" t="s">
        <v>16</v>
      </c>
      <c r="B310" s="13" t="s">
        <v>50</v>
      </c>
      <c r="C310" s="198"/>
      <c r="D310" s="199"/>
      <c r="E310" s="198" t="s">
        <v>78</v>
      </c>
      <c r="F310" s="199"/>
      <c r="G310" s="198" t="s">
        <v>75</v>
      </c>
      <c r="H310" s="199"/>
      <c r="I310" s="198" t="s">
        <v>110</v>
      </c>
      <c r="J310" s="199"/>
      <c r="K310" s="198"/>
      <c r="L310" s="199"/>
    </row>
    <row r="311" spans="1:12" ht="22.95" customHeight="1" x14ac:dyDescent="0.2">
      <c r="A311" s="11" t="s">
        <v>17</v>
      </c>
      <c r="B311" s="13" t="s">
        <v>51</v>
      </c>
      <c r="C311" s="198"/>
      <c r="D311" s="199"/>
      <c r="E311" s="198" t="s">
        <v>79</v>
      </c>
      <c r="F311" s="199"/>
      <c r="G311" s="198" t="s">
        <v>79</v>
      </c>
      <c r="H311" s="199"/>
      <c r="I311" s="198" t="s">
        <v>79</v>
      </c>
      <c r="J311" s="199"/>
      <c r="K311" s="198"/>
      <c r="L311" s="199"/>
    </row>
    <row r="312" spans="1:12" ht="22.95" customHeight="1" x14ac:dyDescent="0.2">
      <c r="A312" s="11" t="s">
        <v>18</v>
      </c>
      <c r="B312" s="13" t="s">
        <v>52</v>
      </c>
      <c r="C312" s="198"/>
      <c r="D312" s="199"/>
      <c r="E312" s="198" t="s">
        <v>78</v>
      </c>
      <c r="F312" s="199"/>
      <c r="G312" s="198" t="s">
        <v>75</v>
      </c>
      <c r="H312" s="199"/>
      <c r="I312" s="198" t="s">
        <v>110</v>
      </c>
      <c r="J312" s="199"/>
      <c r="K312" s="198"/>
      <c r="L312" s="199"/>
    </row>
    <row r="313" spans="1:12" ht="22.95" customHeight="1" x14ac:dyDescent="0.2">
      <c r="A313" s="11" t="s">
        <v>19</v>
      </c>
      <c r="B313" s="13" t="s">
        <v>46</v>
      </c>
      <c r="C313" s="198"/>
      <c r="D313" s="199"/>
      <c r="E313" s="198" t="s">
        <v>78</v>
      </c>
      <c r="F313" s="199"/>
      <c r="G313" s="198" t="s">
        <v>75</v>
      </c>
      <c r="H313" s="199"/>
      <c r="I313" s="198" t="s">
        <v>110</v>
      </c>
      <c r="J313" s="199"/>
      <c r="K313" s="198"/>
      <c r="L313" s="199"/>
    </row>
    <row r="314" spans="1:12" ht="22.95" customHeight="1" x14ac:dyDescent="0.2">
      <c r="A314" s="11" t="s">
        <v>20</v>
      </c>
      <c r="B314" s="13" t="s">
        <v>47</v>
      </c>
      <c r="C314" s="198"/>
      <c r="D314" s="199"/>
      <c r="E314" s="198" t="s">
        <v>78</v>
      </c>
      <c r="F314" s="199"/>
      <c r="G314" s="198" t="s">
        <v>75</v>
      </c>
      <c r="H314" s="199"/>
      <c r="I314" s="198" t="s">
        <v>110</v>
      </c>
      <c r="J314" s="199"/>
      <c r="K314" s="198"/>
      <c r="L314" s="199"/>
    </row>
    <row r="315" spans="1:12" ht="22.95" customHeight="1" x14ac:dyDescent="0.2">
      <c r="A315" s="11" t="s">
        <v>21</v>
      </c>
      <c r="B315" s="14" t="s">
        <v>48</v>
      </c>
      <c r="C315" s="198"/>
      <c r="D315" s="199"/>
      <c r="E315" s="198" t="s">
        <v>76</v>
      </c>
      <c r="F315" s="199"/>
      <c r="G315" s="198" t="s">
        <v>75</v>
      </c>
      <c r="H315" s="199"/>
      <c r="I315" s="233" t="s">
        <v>124</v>
      </c>
      <c r="J315" s="234"/>
      <c r="K315" s="237" t="s">
        <v>123</v>
      </c>
      <c r="L315" s="238"/>
    </row>
    <row r="316" spans="1:12" ht="22.95" customHeight="1" x14ac:dyDescent="0.2">
      <c r="A316" s="11" t="s">
        <v>22</v>
      </c>
      <c r="B316" s="12" t="s">
        <v>49</v>
      </c>
      <c r="C316" s="198"/>
      <c r="D316" s="199"/>
      <c r="E316" s="198" t="s">
        <v>76</v>
      </c>
      <c r="F316" s="199"/>
      <c r="G316" s="198" t="s">
        <v>77</v>
      </c>
      <c r="H316" s="199"/>
      <c r="I316" s="235"/>
      <c r="J316" s="236"/>
      <c r="K316" s="239"/>
      <c r="L316" s="240"/>
    </row>
    <row r="317" spans="1:12" ht="22.95" customHeight="1" x14ac:dyDescent="0.2">
      <c r="A317" s="11" t="s">
        <v>23</v>
      </c>
      <c r="B317" s="13" t="s">
        <v>50</v>
      </c>
      <c r="C317" s="198"/>
      <c r="D317" s="199"/>
      <c r="E317" s="198" t="s">
        <v>78</v>
      </c>
      <c r="F317" s="199"/>
      <c r="G317" s="198" t="s">
        <v>75</v>
      </c>
      <c r="H317" s="199"/>
      <c r="I317" s="198" t="s">
        <v>110</v>
      </c>
      <c r="J317" s="199"/>
      <c r="K317" s="198"/>
      <c r="L317" s="199"/>
    </row>
    <row r="318" spans="1:12" ht="22.95" customHeight="1" x14ac:dyDescent="0.2">
      <c r="A318" s="11" t="s">
        <v>24</v>
      </c>
      <c r="B318" s="13" t="s">
        <v>51</v>
      </c>
      <c r="C318" s="198"/>
      <c r="D318" s="199"/>
      <c r="E318" s="198" t="s">
        <v>79</v>
      </c>
      <c r="F318" s="199"/>
      <c r="G318" s="198" t="s">
        <v>79</v>
      </c>
      <c r="H318" s="199"/>
      <c r="I318" s="198" t="s">
        <v>79</v>
      </c>
      <c r="J318" s="199"/>
      <c r="K318" s="198"/>
      <c r="L318" s="199"/>
    </row>
    <row r="319" spans="1:12" ht="22.95" customHeight="1" x14ac:dyDescent="0.2">
      <c r="A319" s="11" t="s">
        <v>25</v>
      </c>
      <c r="B319" s="13" t="s">
        <v>52</v>
      </c>
      <c r="C319" s="198"/>
      <c r="D319" s="199"/>
      <c r="E319" s="198" t="s">
        <v>78</v>
      </c>
      <c r="F319" s="199"/>
      <c r="G319" s="198" t="s">
        <v>75</v>
      </c>
      <c r="H319" s="199"/>
      <c r="I319" s="198" t="s">
        <v>110</v>
      </c>
      <c r="J319" s="199"/>
      <c r="K319" s="198"/>
      <c r="L319" s="199"/>
    </row>
    <row r="320" spans="1:12" ht="22.95" customHeight="1" x14ac:dyDescent="0.2">
      <c r="A320" s="11" t="s">
        <v>26</v>
      </c>
      <c r="B320" s="13" t="s">
        <v>46</v>
      </c>
      <c r="C320" s="198"/>
      <c r="D320" s="199"/>
      <c r="E320" s="198" t="s">
        <v>78</v>
      </c>
      <c r="F320" s="199"/>
      <c r="G320" s="198" t="s">
        <v>75</v>
      </c>
      <c r="H320" s="199"/>
      <c r="I320" s="198" t="s">
        <v>110</v>
      </c>
      <c r="J320" s="199"/>
      <c r="K320" s="198"/>
      <c r="L320" s="199"/>
    </row>
    <row r="321" spans="1:12" ht="22.95" customHeight="1" x14ac:dyDescent="0.2">
      <c r="A321" s="11" t="s">
        <v>27</v>
      </c>
      <c r="B321" s="12" t="s">
        <v>47</v>
      </c>
      <c r="C321" s="198"/>
      <c r="D321" s="199"/>
      <c r="E321" s="198" t="s">
        <v>76</v>
      </c>
      <c r="F321" s="199"/>
      <c r="G321" s="198" t="s">
        <v>96</v>
      </c>
      <c r="H321" s="199"/>
      <c r="I321" s="198" t="s">
        <v>73</v>
      </c>
      <c r="J321" s="199"/>
      <c r="K321" s="198"/>
      <c r="L321" s="199"/>
    </row>
    <row r="322" spans="1:12" ht="22.95" customHeight="1" x14ac:dyDescent="0.2">
      <c r="A322" s="11" t="s">
        <v>28</v>
      </c>
      <c r="B322" s="14" t="s">
        <v>48</v>
      </c>
      <c r="C322" s="198"/>
      <c r="D322" s="199"/>
      <c r="E322" s="198" t="s">
        <v>76</v>
      </c>
      <c r="F322" s="199"/>
      <c r="G322" s="198" t="s">
        <v>75</v>
      </c>
      <c r="H322" s="199"/>
      <c r="I322" s="198" t="s">
        <v>73</v>
      </c>
      <c r="J322" s="199"/>
      <c r="K322" s="198"/>
      <c r="L322" s="199"/>
    </row>
    <row r="323" spans="1:12" ht="22.95" customHeight="1" x14ac:dyDescent="0.2">
      <c r="A323" s="11" t="s">
        <v>29</v>
      </c>
      <c r="B323" s="12" t="s">
        <v>49</v>
      </c>
      <c r="C323" s="198"/>
      <c r="D323" s="199"/>
      <c r="E323" s="198" t="s">
        <v>76</v>
      </c>
      <c r="F323" s="199"/>
      <c r="G323" s="198" t="s">
        <v>77</v>
      </c>
      <c r="H323" s="199"/>
      <c r="I323" s="198" t="s">
        <v>73</v>
      </c>
      <c r="J323" s="199"/>
      <c r="K323" s="198"/>
      <c r="L323" s="199"/>
    </row>
    <row r="324" spans="1:12" ht="22.95" customHeight="1" x14ac:dyDescent="0.2">
      <c r="A324" s="11" t="s">
        <v>30</v>
      </c>
      <c r="B324" s="13" t="s">
        <v>50</v>
      </c>
      <c r="C324" s="198"/>
      <c r="D324" s="199"/>
      <c r="E324" s="198" t="s">
        <v>78</v>
      </c>
      <c r="F324" s="199"/>
      <c r="G324" s="198" t="s">
        <v>75</v>
      </c>
      <c r="H324" s="199"/>
      <c r="I324" s="198" t="s">
        <v>110</v>
      </c>
      <c r="J324" s="199"/>
      <c r="K324" s="198"/>
      <c r="L324" s="199"/>
    </row>
    <row r="325" spans="1:12" ht="22.95" customHeight="1" x14ac:dyDescent="0.2">
      <c r="A325" s="11" t="s">
        <v>31</v>
      </c>
      <c r="B325" s="13" t="s">
        <v>51</v>
      </c>
      <c r="C325" s="198"/>
      <c r="D325" s="199"/>
      <c r="E325" s="198" t="s">
        <v>79</v>
      </c>
      <c r="F325" s="199"/>
      <c r="G325" s="198" t="s">
        <v>79</v>
      </c>
      <c r="H325" s="199"/>
      <c r="I325" s="198" t="s">
        <v>79</v>
      </c>
      <c r="J325" s="199"/>
      <c r="K325" s="198"/>
      <c r="L325" s="199"/>
    </row>
    <row r="326" spans="1:12" ht="22.95" customHeight="1" x14ac:dyDescent="0.2">
      <c r="A326" s="11" t="s">
        <v>32</v>
      </c>
      <c r="B326" s="13" t="s">
        <v>52</v>
      </c>
      <c r="C326" s="198"/>
      <c r="D326" s="199"/>
      <c r="E326" s="198" t="s">
        <v>78</v>
      </c>
      <c r="F326" s="199"/>
      <c r="G326" s="198" t="s">
        <v>75</v>
      </c>
      <c r="H326" s="199"/>
      <c r="I326" s="198" t="s">
        <v>110</v>
      </c>
      <c r="J326" s="199"/>
      <c r="K326" s="198"/>
      <c r="L326" s="199"/>
    </row>
    <row r="327" spans="1:12" ht="22.95" customHeight="1" x14ac:dyDescent="0.2">
      <c r="A327" s="11" t="s">
        <v>33</v>
      </c>
      <c r="B327" s="13" t="s">
        <v>46</v>
      </c>
      <c r="C327" s="198"/>
      <c r="D327" s="199"/>
      <c r="E327" s="198" t="s">
        <v>78</v>
      </c>
      <c r="F327" s="199"/>
      <c r="G327" s="198" t="s">
        <v>75</v>
      </c>
      <c r="H327" s="199"/>
      <c r="I327" s="198" t="s">
        <v>110</v>
      </c>
      <c r="J327" s="199"/>
      <c r="K327" s="198"/>
      <c r="L327" s="199"/>
    </row>
    <row r="328" spans="1:12" ht="22.95" customHeight="1" x14ac:dyDescent="0.2">
      <c r="A328" s="11" t="s">
        <v>34</v>
      </c>
      <c r="B328" s="13" t="s">
        <v>47</v>
      </c>
      <c r="C328" s="198"/>
      <c r="D328" s="199"/>
      <c r="E328" s="198" t="s">
        <v>78</v>
      </c>
      <c r="F328" s="199"/>
      <c r="G328" s="198" t="s">
        <v>75</v>
      </c>
      <c r="H328" s="199"/>
      <c r="I328" s="198" t="s">
        <v>110</v>
      </c>
      <c r="J328" s="199"/>
      <c r="K328" s="198"/>
      <c r="L328" s="199"/>
    </row>
    <row r="329" spans="1:12" ht="22.95" customHeight="1" thickBot="1" x14ac:dyDescent="0.25">
      <c r="A329" s="11"/>
      <c r="B329" s="13"/>
      <c r="C329" s="198"/>
      <c r="D329" s="199"/>
      <c r="E329" s="198"/>
      <c r="F329" s="199"/>
      <c r="G329" s="198"/>
      <c r="H329" s="199"/>
      <c r="I329" s="198"/>
      <c r="J329" s="199"/>
      <c r="K329" s="198"/>
      <c r="L329" s="199"/>
    </row>
    <row r="330" spans="1:12" ht="22.95" customHeight="1" thickTop="1" x14ac:dyDescent="0.2">
      <c r="A330" s="212" t="s">
        <v>37</v>
      </c>
      <c r="B330" s="4" t="s">
        <v>38</v>
      </c>
      <c r="C330" s="210"/>
      <c r="D330" s="211"/>
      <c r="E330" s="227"/>
      <c r="F330" s="228"/>
      <c r="G330" s="210"/>
      <c r="H330" s="211"/>
      <c r="I330" s="210"/>
      <c r="J330" s="211"/>
      <c r="K330" s="198"/>
      <c r="L330" s="199"/>
    </row>
    <row r="331" spans="1:12" ht="22.95" customHeight="1" x14ac:dyDescent="0.2">
      <c r="A331" s="213"/>
      <c r="B331" s="2" t="s">
        <v>39</v>
      </c>
      <c r="C331" s="198"/>
      <c r="D331" s="199"/>
      <c r="E331" s="229"/>
      <c r="F331" s="230"/>
      <c r="G331" s="198"/>
      <c r="H331" s="199"/>
      <c r="I331" s="198"/>
      <c r="J331" s="199"/>
      <c r="K331" s="198"/>
      <c r="L331" s="199"/>
    </row>
    <row r="332" spans="1:12" ht="22.95" customHeight="1" x14ac:dyDescent="0.2">
      <c r="A332" s="213"/>
      <c r="B332" s="3" t="s">
        <v>40</v>
      </c>
      <c r="C332" s="198"/>
      <c r="D332" s="199"/>
      <c r="E332" s="198"/>
      <c r="F332" s="199"/>
      <c r="G332" s="198"/>
      <c r="H332" s="199"/>
      <c r="I332" s="198"/>
      <c r="J332" s="199"/>
      <c r="K332" s="198"/>
      <c r="L332" s="199"/>
    </row>
    <row r="333" spans="1:12" ht="22.95" customHeight="1" x14ac:dyDescent="0.2">
      <c r="A333" s="214"/>
      <c r="B333" s="3" t="s">
        <v>41</v>
      </c>
      <c r="C333" s="198"/>
      <c r="D333" s="199"/>
      <c r="E333" s="198"/>
      <c r="F333" s="199"/>
      <c r="G333" s="198"/>
      <c r="H333" s="199"/>
      <c r="I333" s="198"/>
      <c r="J333" s="199"/>
      <c r="K333" s="198"/>
      <c r="L333" s="199"/>
    </row>
    <row r="334" spans="1:12" ht="22.95" customHeight="1" x14ac:dyDescent="0.2">
      <c r="A334" s="217" t="s">
        <v>42</v>
      </c>
      <c r="B334" s="218"/>
      <c r="C334" s="198">
        <v>30</v>
      </c>
      <c r="D334" s="199"/>
      <c r="E334" s="198">
        <v>4</v>
      </c>
      <c r="F334" s="199"/>
      <c r="G334" s="198">
        <v>4</v>
      </c>
      <c r="H334" s="199"/>
      <c r="I334" s="198">
        <v>6</v>
      </c>
      <c r="J334" s="199"/>
      <c r="K334" s="198"/>
      <c r="L334" s="199"/>
    </row>
    <row r="335" spans="1:12" ht="22.95" customHeight="1" x14ac:dyDescent="0.2"/>
    <row r="336" spans="1:12" ht="22.95" customHeight="1" x14ac:dyDescent="0.2">
      <c r="A336" s="195" t="s">
        <v>13</v>
      </c>
      <c r="B336" s="195"/>
      <c r="C336" s="195"/>
      <c r="D336" s="195"/>
      <c r="E336" s="195"/>
      <c r="F336" s="195"/>
      <c r="G336" s="195"/>
      <c r="H336" s="195"/>
      <c r="I336" s="195"/>
      <c r="J336" s="195"/>
      <c r="K336" s="195"/>
      <c r="L336" s="195"/>
    </row>
    <row r="337" spans="1:12" ht="22.95" customHeight="1" x14ac:dyDescent="0.2">
      <c r="A337" s="195"/>
      <c r="B337" s="195"/>
      <c r="C337" s="195"/>
      <c r="D337" s="195"/>
      <c r="E337" s="195"/>
      <c r="F337" s="195"/>
      <c r="G337" s="195"/>
      <c r="H337" s="195"/>
      <c r="I337" s="195"/>
      <c r="J337" s="195"/>
      <c r="K337" s="195"/>
      <c r="L337" s="195"/>
    </row>
    <row r="338" spans="1:12" ht="22.95" customHeight="1" x14ac:dyDescent="0.2">
      <c r="A338" s="8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1:12" ht="22.95" customHeight="1" x14ac:dyDescent="0.2">
      <c r="A339" s="10" t="str">
        <f>A297</f>
        <v>平成　２４年</v>
      </c>
      <c r="B339" s="5"/>
      <c r="C339" s="6" t="s">
        <v>64</v>
      </c>
      <c r="D339" s="5"/>
    </row>
    <row r="340" spans="1:12" ht="22.95" customHeight="1" x14ac:dyDescent="0.2">
      <c r="A340" s="196"/>
      <c r="B340" s="197"/>
      <c r="C340" s="198" t="s">
        <v>1</v>
      </c>
      <c r="D340" s="199"/>
      <c r="E340" s="198" t="s">
        <v>36</v>
      </c>
      <c r="F340" s="199"/>
      <c r="G340" s="198" t="s">
        <v>0</v>
      </c>
      <c r="H340" s="199"/>
      <c r="I340" s="198" t="s">
        <v>2</v>
      </c>
      <c r="J340" s="199"/>
      <c r="K340" s="198" t="s">
        <v>3</v>
      </c>
      <c r="L340" s="199"/>
    </row>
    <row r="341" spans="1:12" ht="22.95" customHeight="1" x14ac:dyDescent="0.2">
      <c r="A341" s="11" t="s">
        <v>4</v>
      </c>
      <c r="B341" s="14" t="s">
        <v>71</v>
      </c>
      <c r="C341" s="198" t="s">
        <v>101</v>
      </c>
      <c r="D341" s="199"/>
      <c r="E341" s="198" t="s">
        <v>76</v>
      </c>
      <c r="F341" s="199"/>
      <c r="G341" s="198" t="s">
        <v>75</v>
      </c>
      <c r="H341" s="199"/>
      <c r="I341" s="198" t="s">
        <v>73</v>
      </c>
      <c r="J341" s="199"/>
      <c r="K341" s="198"/>
      <c r="L341" s="199"/>
    </row>
    <row r="342" spans="1:12" ht="22.95" customHeight="1" x14ac:dyDescent="0.2">
      <c r="A342" s="11" t="s">
        <v>5</v>
      </c>
      <c r="B342" s="12" t="s">
        <v>49</v>
      </c>
      <c r="C342" s="198"/>
      <c r="D342" s="199"/>
      <c r="E342" s="198" t="s">
        <v>76</v>
      </c>
      <c r="F342" s="199"/>
      <c r="G342" s="198" t="s">
        <v>77</v>
      </c>
      <c r="H342" s="199"/>
      <c r="I342" s="198" t="s">
        <v>73</v>
      </c>
      <c r="J342" s="199"/>
      <c r="K342" s="198"/>
      <c r="L342" s="199"/>
    </row>
    <row r="343" spans="1:12" ht="22.95" customHeight="1" x14ac:dyDescent="0.2">
      <c r="A343" s="11" t="s">
        <v>6</v>
      </c>
      <c r="B343" s="13" t="s">
        <v>50</v>
      </c>
      <c r="C343" s="198"/>
      <c r="D343" s="199"/>
      <c r="E343" s="198" t="s">
        <v>78</v>
      </c>
      <c r="F343" s="199"/>
      <c r="G343" s="198" t="s">
        <v>75</v>
      </c>
      <c r="H343" s="199"/>
      <c r="I343" s="198" t="s">
        <v>110</v>
      </c>
      <c r="J343" s="199"/>
      <c r="K343" s="198"/>
      <c r="L343" s="199"/>
    </row>
    <row r="344" spans="1:12" ht="22.95" customHeight="1" x14ac:dyDescent="0.2">
      <c r="A344" s="11" t="s">
        <v>7</v>
      </c>
      <c r="B344" s="13" t="s">
        <v>51</v>
      </c>
      <c r="C344" s="198"/>
      <c r="D344" s="199"/>
      <c r="E344" s="198" t="s">
        <v>79</v>
      </c>
      <c r="F344" s="199"/>
      <c r="G344" s="198" t="s">
        <v>79</v>
      </c>
      <c r="H344" s="199"/>
      <c r="I344" s="198" t="s">
        <v>79</v>
      </c>
      <c r="J344" s="199"/>
      <c r="K344" s="198"/>
      <c r="L344" s="199"/>
    </row>
    <row r="345" spans="1:12" ht="22.95" customHeight="1" x14ac:dyDescent="0.2">
      <c r="A345" s="11" t="s">
        <v>8</v>
      </c>
      <c r="B345" s="13" t="s">
        <v>52</v>
      </c>
      <c r="C345" s="198"/>
      <c r="D345" s="199"/>
      <c r="E345" s="198" t="s">
        <v>78</v>
      </c>
      <c r="F345" s="199"/>
      <c r="G345" s="198" t="s">
        <v>75</v>
      </c>
      <c r="H345" s="199"/>
      <c r="I345" s="198" t="s">
        <v>110</v>
      </c>
      <c r="J345" s="199"/>
      <c r="K345" s="198"/>
      <c r="L345" s="199"/>
    </row>
    <row r="346" spans="1:12" ht="22.95" customHeight="1" x14ac:dyDescent="0.2">
      <c r="A346" s="11" t="s">
        <v>9</v>
      </c>
      <c r="B346" s="13" t="s">
        <v>46</v>
      </c>
      <c r="C346" s="198"/>
      <c r="D346" s="199"/>
      <c r="E346" s="198" t="s">
        <v>78</v>
      </c>
      <c r="F346" s="199"/>
      <c r="G346" s="198" t="s">
        <v>75</v>
      </c>
      <c r="H346" s="199"/>
      <c r="I346" s="198" t="s">
        <v>110</v>
      </c>
      <c r="J346" s="199"/>
      <c r="K346" s="198"/>
      <c r="L346" s="199"/>
    </row>
    <row r="347" spans="1:12" ht="22.95" customHeight="1" x14ac:dyDescent="0.2">
      <c r="A347" s="11" t="s">
        <v>10</v>
      </c>
      <c r="B347" s="13" t="s">
        <v>47</v>
      </c>
      <c r="C347" s="198"/>
      <c r="D347" s="199"/>
      <c r="E347" s="198" t="s">
        <v>78</v>
      </c>
      <c r="F347" s="199"/>
      <c r="G347" s="198" t="s">
        <v>75</v>
      </c>
      <c r="H347" s="199"/>
      <c r="I347" s="198" t="s">
        <v>110</v>
      </c>
      <c r="J347" s="199"/>
      <c r="K347" s="198"/>
      <c r="L347" s="199"/>
    </row>
    <row r="348" spans="1:12" ht="22.95" customHeight="1" x14ac:dyDescent="0.2">
      <c r="A348" s="11" t="s">
        <v>11</v>
      </c>
      <c r="B348" s="14" t="s">
        <v>48</v>
      </c>
      <c r="C348" s="198"/>
      <c r="D348" s="199"/>
      <c r="E348" s="198" t="s">
        <v>76</v>
      </c>
      <c r="F348" s="199"/>
      <c r="G348" s="198" t="s">
        <v>75</v>
      </c>
      <c r="H348" s="199"/>
      <c r="I348" s="198" t="s">
        <v>73</v>
      </c>
      <c r="J348" s="199"/>
      <c r="K348" s="198"/>
      <c r="L348" s="199"/>
    </row>
    <row r="349" spans="1:12" ht="22.95" customHeight="1" x14ac:dyDescent="0.2">
      <c r="A349" s="11" t="s">
        <v>12</v>
      </c>
      <c r="B349" s="12" t="s">
        <v>49</v>
      </c>
      <c r="C349" s="198"/>
      <c r="D349" s="199"/>
      <c r="E349" s="198" t="s">
        <v>76</v>
      </c>
      <c r="F349" s="199"/>
      <c r="G349" s="198" t="s">
        <v>77</v>
      </c>
      <c r="H349" s="199"/>
      <c r="I349" s="202" t="s">
        <v>125</v>
      </c>
      <c r="J349" s="203"/>
      <c r="K349" s="206" t="s">
        <v>123</v>
      </c>
      <c r="L349" s="207"/>
    </row>
    <row r="350" spans="1:12" ht="22.95" customHeight="1" x14ac:dyDescent="0.2">
      <c r="A350" s="11" t="s">
        <v>14</v>
      </c>
      <c r="B350" s="13" t="s">
        <v>50</v>
      </c>
      <c r="C350" s="198"/>
      <c r="D350" s="199"/>
      <c r="E350" s="198" t="s">
        <v>78</v>
      </c>
      <c r="F350" s="199"/>
      <c r="G350" s="198" t="s">
        <v>75</v>
      </c>
      <c r="H350" s="199"/>
      <c r="I350" s="198" t="s">
        <v>110</v>
      </c>
      <c r="J350" s="199"/>
      <c r="K350" s="198"/>
      <c r="L350" s="199"/>
    </row>
    <row r="351" spans="1:12" ht="22.95" customHeight="1" x14ac:dyDescent="0.2">
      <c r="A351" s="11" t="s">
        <v>15</v>
      </c>
      <c r="B351" s="13" t="s">
        <v>51</v>
      </c>
      <c r="C351" s="198"/>
      <c r="D351" s="199"/>
      <c r="E351" s="198" t="s">
        <v>79</v>
      </c>
      <c r="F351" s="199"/>
      <c r="G351" s="198" t="s">
        <v>79</v>
      </c>
      <c r="H351" s="199"/>
      <c r="I351" s="198" t="s">
        <v>79</v>
      </c>
      <c r="J351" s="199"/>
      <c r="K351" s="198"/>
      <c r="L351" s="199"/>
    </row>
    <row r="352" spans="1:12" ht="22.95" customHeight="1" x14ac:dyDescent="0.2">
      <c r="A352" s="11" t="s">
        <v>16</v>
      </c>
      <c r="B352" s="13" t="s">
        <v>52</v>
      </c>
      <c r="C352" s="198"/>
      <c r="D352" s="199"/>
      <c r="E352" s="198" t="s">
        <v>78</v>
      </c>
      <c r="F352" s="199"/>
      <c r="G352" s="198" t="s">
        <v>75</v>
      </c>
      <c r="H352" s="199"/>
      <c r="I352" s="198" t="s">
        <v>110</v>
      </c>
      <c r="J352" s="199"/>
      <c r="K352" s="198"/>
      <c r="L352" s="199"/>
    </row>
    <row r="353" spans="1:12" ht="22.95" customHeight="1" x14ac:dyDescent="0.2">
      <c r="A353" s="11" t="s">
        <v>17</v>
      </c>
      <c r="B353" s="13" t="s">
        <v>46</v>
      </c>
      <c r="C353" s="198"/>
      <c r="D353" s="199"/>
      <c r="E353" s="198" t="s">
        <v>78</v>
      </c>
      <c r="F353" s="199"/>
      <c r="G353" s="198" t="s">
        <v>75</v>
      </c>
      <c r="H353" s="199"/>
      <c r="I353" s="198" t="s">
        <v>110</v>
      </c>
      <c r="J353" s="199"/>
      <c r="K353" s="198"/>
      <c r="L353" s="199"/>
    </row>
    <row r="354" spans="1:12" ht="22.95" customHeight="1" x14ac:dyDescent="0.2">
      <c r="A354" s="11" t="s">
        <v>18</v>
      </c>
      <c r="B354" s="13" t="s">
        <v>47</v>
      </c>
      <c r="C354" s="198"/>
      <c r="D354" s="199"/>
      <c r="E354" s="198" t="s">
        <v>78</v>
      </c>
      <c r="F354" s="199"/>
      <c r="G354" s="198" t="s">
        <v>75</v>
      </c>
      <c r="H354" s="199"/>
      <c r="I354" s="198" t="s">
        <v>110</v>
      </c>
      <c r="J354" s="199"/>
      <c r="K354" s="198"/>
      <c r="L354" s="199"/>
    </row>
    <row r="355" spans="1:12" ht="22.95" customHeight="1" x14ac:dyDescent="0.2">
      <c r="A355" s="11" t="s">
        <v>19</v>
      </c>
      <c r="B355" s="14" t="s">
        <v>48</v>
      </c>
      <c r="C355" s="198"/>
      <c r="D355" s="199"/>
      <c r="E355" s="198" t="s">
        <v>76</v>
      </c>
      <c r="F355" s="199"/>
      <c r="G355" s="198" t="s">
        <v>75</v>
      </c>
      <c r="H355" s="199"/>
      <c r="I355" s="198" t="s">
        <v>73</v>
      </c>
      <c r="J355" s="199"/>
      <c r="K355" s="198"/>
      <c r="L355" s="199"/>
    </row>
    <row r="356" spans="1:12" ht="22.95" customHeight="1" x14ac:dyDescent="0.2">
      <c r="A356" s="11" t="s">
        <v>20</v>
      </c>
      <c r="B356" s="12" t="s">
        <v>49</v>
      </c>
      <c r="C356" s="198"/>
      <c r="D356" s="199"/>
      <c r="E356" s="198" t="s">
        <v>76</v>
      </c>
      <c r="F356" s="199"/>
      <c r="G356" s="198" t="s">
        <v>77</v>
      </c>
      <c r="H356" s="199"/>
      <c r="I356" s="198" t="s">
        <v>73</v>
      </c>
      <c r="J356" s="199"/>
      <c r="K356" s="198"/>
      <c r="L356" s="199"/>
    </row>
    <row r="357" spans="1:12" ht="22.95" customHeight="1" x14ac:dyDescent="0.2">
      <c r="A357" s="11" t="s">
        <v>21</v>
      </c>
      <c r="B357" s="13" t="s">
        <v>50</v>
      </c>
      <c r="C357" s="198"/>
      <c r="D357" s="199"/>
      <c r="E357" s="198" t="s">
        <v>78</v>
      </c>
      <c r="F357" s="199"/>
      <c r="G357" s="198" t="s">
        <v>75</v>
      </c>
      <c r="H357" s="199"/>
      <c r="I357" s="198" t="s">
        <v>110</v>
      </c>
      <c r="J357" s="199"/>
      <c r="K357" s="198"/>
      <c r="L357" s="199"/>
    </row>
    <row r="358" spans="1:12" ht="22.95" customHeight="1" x14ac:dyDescent="0.2">
      <c r="A358" s="11" t="s">
        <v>22</v>
      </c>
      <c r="B358" s="13" t="s">
        <v>51</v>
      </c>
      <c r="C358" s="198"/>
      <c r="D358" s="199"/>
      <c r="E358" s="198" t="s">
        <v>79</v>
      </c>
      <c r="F358" s="199"/>
      <c r="G358" s="198" t="s">
        <v>79</v>
      </c>
      <c r="H358" s="199"/>
      <c r="I358" s="198" t="s">
        <v>79</v>
      </c>
      <c r="J358" s="199"/>
      <c r="K358" s="198"/>
      <c r="L358" s="199"/>
    </row>
    <row r="359" spans="1:12" ht="22.95" customHeight="1" x14ac:dyDescent="0.2">
      <c r="A359" s="11" t="s">
        <v>23</v>
      </c>
      <c r="B359" s="13" t="s">
        <v>52</v>
      </c>
      <c r="C359" s="198"/>
      <c r="D359" s="199"/>
      <c r="E359" s="198" t="s">
        <v>78</v>
      </c>
      <c r="F359" s="199"/>
      <c r="G359" s="198" t="s">
        <v>75</v>
      </c>
      <c r="H359" s="199"/>
      <c r="I359" s="198" t="s">
        <v>110</v>
      </c>
      <c r="J359" s="199"/>
      <c r="K359" s="198"/>
      <c r="L359" s="199"/>
    </row>
    <row r="360" spans="1:12" ht="22.95" customHeight="1" x14ac:dyDescent="0.2">
      <c r="A360" s="11" t="s">
        <v>24</v>
      </c>
      <c r="B360" s="13" t="s">
        <v>46</v>
      </c>
      <c r="C360" s="198"/>
      <c r="D360" s="199"/>
      <c r="E360" s="198" t="s">
        <v>78</v>
      </c>
      <c r="F360" s="199"/>
      <c r="G360" s="198" t="s">
        <v>75</v>
      </c>
      <c r="H360" s="199"/>
      <c r="I360" s="198" t="s">
        <v>110</v>
      </c>
      <c r="J360" s="199"/>
      <c r="K360" s="198"/>
      <c r="L360" s="199"/>
    </row>
    <row r="361" spans="1:12" ht="22.95" customHeight="1" x14ac:dyDescent="0.2">
      <c r="A361" s="11" t="s">
        <v>25</v>
      </c>
      <c r="B361" s="13" t="s">
        <v>47</v>
      </c>
      <c r="C361" s="198"/>
      <c r="D361" s="199"/>
      <c r="E361" s="198" t="s">
        <v>78</v>
      </c>
      <c r="F361" s="199"/>
      <c r="G361" s="198" t="s">
        <v>75</v>
      </c>
      <c r="H361" s="199"/>
      <c r="I361" s="198" t="s">
        <v>110</v>
      </c>
      <c r="J361" s="199"/>
      <c r="K361" s="198"/>
      <c r="L361" s="199"/>
    </row>
    <row r="362" spans="1:12" ht="22.95" customHeight="1" x14ac:dyDescent="0.2">
      <c r="A362" s="11" t="s">
        <v>26</v>
      </c>
      <c r="B362" s="14" t="s">
        <v>48</v>
      </c>
      <c r="C362" s="198"/>
      <c r="D362" s="199"/>
      <c r="E362" s="198" t="s">
        <v>76</v>
      </c>
      <c r="F362" s="199"/>
      <c r="G362" s="198" t="s">
        <v>75</v>
      </c>
      <c r="H362" s="199"/>
      <c r="I362" s="198" t="s">
        <v>73</v>
      </c>
      <c r="J362" s="199"/>
      <c r="K362" s="198"/>
      <c r="L362" s="199"/>
    </row>
    <row r="363" spans="1:12" ht="22.95" customHeight="1" x14ac:dyDescent="0.2">
      <c r="A363" s="11" t="s">
        <v>27</v>
      </c>
      <c r="B363" s="12" t="s">
        <v>49</v>
      </c>
      <c r="C363" s="198"/>
      <c r="D363" s="199"/>
      <c r="E363" s="198" t="s">
        <v>76</v>
      </c>
      <c r="F363" s="199"/>
      <c r="G363" s="198" t="s">
        <v>77</v>
      </c>
      <c r="H363" s="199"/>
      <c r="I363" s="198" t="s">
        <v>73</v>
      </c>
      <c r="J363" s="199"/>
      <c r="K363" s="198"/>
      <c r="L363" s="199"/>
    </row>
    <row r="364" spans="1:12" ht="22.95" customHeight="1" x14ac:dyDescent="0.2">
      <c r="A364" s="11" t="s">
        <v>28</v>
      </c>
      <c r="B364" s="12" t="s">
        <v>50</v>
      </c>
      <c r="C364" s="198"/>
      <c r="D364" s="199"/>
      <c r="E364" s="198" t="s">
        <v>76</v>
      </c>
      <c r="F364" s="199"/>
      <c r="G364" s="198" t="s">
        <v>77</v>
      </c>
      <c r="H364" s="199"/>
      <c r="I364" s="198" t="s">
        <v>73</v>
      </c>
      <c r="J364" s="199"/>
      <c r="K364" s="198"/>
      <c r="L364" s="199"/>
    </row>
    <row r="365" spans="1:12" ht="22.95" customHeight="1" x14ac:dyDescent="0.2">
      <c r="A365" s="11" t="s">
        <v>29</v>
      </c>
      <c r="B365" s="13" t="s">
        <v>51</v>
      </c>
      <c r="C365" s="200"/>
      <c r="D365" s="201"/>
      <c r="E365" s="200" t="s">
        <v>76</v>
      </c>
      <c r="F365" s="201"/>
      <c r="G365" s="200" t="s">
        <v>75</v>
      </c>
      <c r="H365" s="201"/>
      <c r="I365" s="200" t="s">
        <v>73</v>
      </c>
      <c r="J365" s="201"/>
      <c r="K365" s="200" t="s">
        <v>105</v>
      </c>
      <c r="L365" s="201"/>
    </row>
    <row r="366" spans="1:12" ht="22.95" customHeight="1" x14ac:dyDescent="0.2">
      <c r="A366" s="11" t="s">
        <v>30</v>
      </c>
      <c r="B366" s="13" t="s">
        <v>52</v>
      </c>
      <c r="C366" s="200"/>
      <c r="D366" s="201"/>
      <c r="E366" s="200" t="s">
        <v>76</v>
      </c>
      <c r="F366" s="201"/>
      <c r="G366" s="200" t="s">
        <v>75</v>
      </c>
      <c r="H366" s="201"/>
      <c r="I366" s="200" t="s">
        <v>73</v>
      </c>
      <c r="J366" s="201"/>
      <c r="K366" s="200"/>
      <c r="L366" s="201"/>
    </row>
    <row r="367" spans="1:12" ht="22.95" customHeight="1" x14ac:dyDescent="0.2">
      <c r="A367" s="11" t="s">
        <v>31</v>
      </c>
      <c r="B367" s="13" t="s">
        <v>46</v>
      </c>
      <c r="C367" s="200"/>
      <c r="D367" s="201"/>
      <c r="E367" s="200" t="s">
        <v>76</v>
      </c>
      <c r="F367" s="201"/>
      <c r="G367" s="200" t="s">
        <v>75</v>
      </c>
      <c r="H367" s="201"/>
      <c r="I367" s="200" t="s">
        <v>73</v>
      </c>
      <c r="J367" s="201"/>
      <c r="K367" s="200"/>
      <c r="L367" s="201"/>
    </row>
    <row r="368" spans="1:12" ht="22.95" customHeight="1" x14ac:dyDescent="0.2">
      <c r="A368" s="11" t="s">
        <v>32</v>
      </c>
      <c r="B368" s="13" t="s">
        <v>47</v>
      </c>
      <c r="C368" s="200"/>
      <c r="D368" s="201"/>
      <c r="E368" s="200" t="s">
        <v>76</v>
      </c>
      <c r="F368" s="201"/>
      <c r="G368" s="200" t="s">
        <v>75</v>
      </c>
      <c r="H368" s="201"/>
      <c r="I368" s="200" t="s">
        <v>73</v>
      </c>
      <c r="J368" s="201"/>
      <c r="K368" s="200"/>
      <c r="L368" s="201"/>
    </row>
    <row r="369" spans="1:12" ht="22.95" customHeight="1" x14ac:dyDescent="0.2">
      <c r="A369" s="11" t="s">
        <v>33</v>
      </c>
      <c r="B369" s="14" t="s">
        <v>48</v>
      </c>
      <c r="C369" s="200"/>
      <c r="D369" s="201"/>
      <c r="E369" s="200" t="s">
        <v>76</v>
      </c>
      <c r="F369" s="201"/>
      <c r="G369" s="200" t="s">
        <v>77</v>
      </c>
      <c r="H369" s="201"/>
      <c r="I369" s="200" t="s">
        <v>73</v>
      </c>
      <c r="J369" s="201"/>
      <c r="K369" s="200"/>
      <c r="L369" s="201"/>
    </row>
    <row r="370" spans="1:12" ht="22.95" customHeight="1" x14ac:dyDescent="0.2">
      <c r="A370" s="11" t="s">
        <v>34</v>
      </c>
      <c r="B370" s="12" t="s">
        <v>49</v>
      </c>
      <c r="C370" s="200"/>
      <c r="D370" s="201"/>
      <c r="E370" s="200" t="s">
        <v>76</v>
      </c>
      <c r="F370" s="201"/>
      <c r="G370" s="200" t="s">
        <v>77</v>
      </c>
      <c r="H370" s="201"/>
      <c r="I370" s="200" t="s">
        <v>73</v>
      </c>
      <c r="J370" s="201"/>
      <c r="K370" s="200"/>
      <c r="L370" s="201"/>
    </row>
    <row r="371" spans="1:12" ht="22.95" customHeight="1" thickBot="1" x14ac:dyDescent="0.25">
      <c r="A371" s="11" t="s">
        <v>35</v>
      </c>
      <c r="B371" s="13" t="s">
        <v>50</v>
      </c>
      <c r="C371" s="198"/>
      <c r="D371" s="199"/>
      <c r="E371" s="198" t="s">
        <v>79</v>
      </c>
      <c r="F371" s="199"/>
      <c r="G371" s="198" t="s">
        <v>79</v>
      </c>
      <c r="H371" s="199"/>
      <c r="I371" s="198" t="s">
        <v>79</v>
      </c>
      <c r="J371" s="199"/>
      <c r="K371" s="198"/>
      <c r="L371" s="199"/>
    </row>
    <row r="372" spans="1:12" ht="22.95" customHeight="1" thickTop="1" x14ac:dyDescent="0.2">
      <c r="A372" s="212" t="s">
        <v>37</v>
      </c>
      <c r="B372" s="4" t="s">
        <v>38</v>
      </c>
      <c r="C372" s="210"/>
      <c r="D372" s="211"/>
      <c r="E372" s="227"/>
      <c r="F372" s="228"/>
      <c r="G372" s="210"/>
      <c r="H372" s="211"/>
      <c r="I372" s="210"/>
      <c r="J372" s="211"/>
      <c r="K372" s="198"/>
      <c r="L372" s="199"/>
    </row>
    <row r="373" spans="1:12" ht="22.95" customHeight="1" x14ac:dyDescent="0.2">
      <c r="A373" s="213"/>
      <c r="B373" s="2" t="s">
        <v>39</v>
      </c>
      <c r="C373" s="198"/>
      <c r="D373" s="199"/>
      <c r="E373" s="229"/>
      <c r="F373" s="230"/>
      <c r="G373" s="198"/>
      <c r="H373" s="199"/>
      <c r="I373" s="198"/>
      <c r="J373" s="199"/>
      <c r="K373" s="198"/>
      <c r="L373" s="199"/>
    </row>
    <row r="374" spans="1:12" ht="22.95" customHeight="1" x14ac:dyDescent="0.2">
      <c r="A374" s="213"/>
      <c r="B374" s="3" t="s">
        <v>40</v>
      </c>
      <c r="C374" s="198"/>
      <c r="D374" s="199"/>
      <c r="E374" s="198"/>
      <c r="F374" s="199"/>
      <c r="G374" s="198"/>
      <c r="H374" s="199"/>
      <c r="I374" s="198"/>
      <c r="J374" s="199"/>
      <c r="K374" s="198"/>
      <c r="L374" s="199"/>
    </row>
    <row r="375" spans="1:12" ht="22.95" customHeight="1" x14ac:dyDescent="0.2">
      <c r="A375" s="214"/>
      <c r="B375" s="3" t="s">
        <v>41</v>
      </c>
      <c r="C375" s="198"/>
      <c r="D375" s="199"/>
      <c r="E375" s="198"/>
      <c r="F375" s="199"/>
      <c r="G375" s="198"/>
      <c r="H375" s="199"/>
      <c r="I375" s="198"/>
      <c r="J375" s="199"/>
      <c r="K375" s="198"/>
      <c r="L375" s="199"/>
    </row>
    <row r="376" spans="1:12" ht="22.95" customHeight="1" x14ac:dyDescent="0.2">
      <c r="A376" s="217" t="s">
        <v>42</v>
      </c>
      <c r="B376" s="218"/>
      <c r="C376" s="198">
        <v>31</v>
      </c>
      <c r="D376" s="199"/>
      <c r="E376" s="198">
        <v>4</v>
      </c>
      <c r="F376" s="199"/>
      <c r="G376" s="198">
        <v>4</v>
      </c>
      <c r="H376" s="199"/>
      <c r="I376" s="198">
        <v>4</v>
      </c>
      <c r="J376" s="199"/>
      <c r="K376" s="198"/>
      <c r="L376" s="199"/>
    </row>
    <row r="377" spans="1:12" ht="22.95" customHeight="1" x14ac:dyDescent="0.2"/>
    <row r="378" spans="1:12" ht="22.95" customHeight="1" x14ac:dyDescent="0.2">
      <c r="A378" s="195" t="s">
        <v>13</v>
      </c>
      <c r="B378" s="195"/>
      <c r="C378" s="195"/>
      <c r="D378" s="195"/>
      <c r="E378" s="195"/>
      <c r="F378" s="195"/>
      <c r="G378" s="195"/>
      <c r="H378" s="195"/>
      <c r="I378" s="195"/>
      <c r="J378" s="195"/>
      <c r="K378" s="195"/>
      <c r="L378" s="195"/>
    </row>
    <row r="379" spans="1:12" ht="22.95" customHeight="1" x14ac:dyDescent="0.2">
      <c r="A379" s="195"/>
      <c r="B379" s="195"/>
      <c r="C379" s="195"/>
      <c r="D379" s="195"/>
      <c r="E379" s="195"/>
      <c r="F379" s="195"/>
      <c r="G379" s="195"/>
      <c r="H379" s="195"/>
      <c r="I379" s="195"/>
      <c r="J379" s="195"/>
      <c r="K379" s="195"/>
      <c r="L379" s="195"/>
    </row>
    <row r="380" spans="1:12" ht="22.95" customHeight="1" x14ac:dyDescent="0.2">
      <c r="A380" s="8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1:12" ht="22.95" customHeight="1" x14ac:dyDescent="0.2">
      <c r="A381" s="10" t="s">
        <v>56</v>
      </c>
      <c r="B381" s="5"/>
      <c r="C381" s="6" t="s">
        <v>65</v>
      </c>
      <c r="D381" s="5"/>
    </row>
    <row r="382" spans="1:12" ht="22.95" customHeight="1" x14ac:dyDescent="0.2">
      <c r="A382" s="196"/>
      <c r="B382" s="197"/>
      <c r="C382" s="198" t="s">
        <v>1</v>
      </c>
      <c r="D382" s="199"/>
      <c r="E382" s="198" t="s">
        <v>36</v>
      </c>
      <c r="F382" s="199"/>
      <c r="G382" s="198" t="s">
        <v>0</v>
      </c>
      <c r="H382" s="199"/>
      <c r="I382" s="198" t="s">
        <v>2</v>
      </c>
      <c r="J382" s="199"/>
      <c r="K382" s="198" t="s">
        <v>3</v>
      </c>
      <c r="L382" s="199"/>
    </row>
    <row r="383" spans="1:12" ht="22.95" customHeight="1" x14ac:dyDescent="0.2">
      <c r="A383" s="11" t="s">
        <v>4</v>
      </c>
      <c r="B383" s="12" t="s">
        <v>44</v>
      </c>
      <c r="C383" s="198" t="s">
        <v>101</v>
      </c>
      <c r="D383" s="199"/>
      <c r="E383" s="198" t="s">
        <v>79</v>
      </c>
      <c r="F383" s="199"/>
      <c r="G383" s="198" t="s">
        <v>79</v>
      </c>
      <c r="H383" s="199"/>
      <c r="I383" s="198" t="s">
        <v>79</v>
      </c>
      <c r="J383" s="199"/>
      <c r="K383" s="198"/>
      <c r="L383" s="199"/>
    </row>
    <row r="384" spans="1:12" ht="22.95" customHeight="1" x14ac:dyDescent="0.2">
      <c r="A384" s="11" t="s">
        <v>5</v>
      </c>
      <c r="B384" s="13" t="s">
        <v>52</v>
      </c>
      <c r="C384" s="200"/>
      <c r="D384" s="201"/>
      <c r="E384" s="200" t="s">
        <v>76</v>
      </c>
      <c r="F384" s="201"/>
      <c r="G384" s="200" t="s">
        <v>77</v>
      </c>
      <c r="H384" s="201"/>
      <c r="I384" s="200" t="s">
        <v>73</v>
      </c>
      <c r="J384" s="201"/>
      <c r="K384" s="200" t="s">
        <v>105</v>
      </c>
      <c r="L384" s="201"/>
    </row>
    <row r="385" spans="1:12" ht="22.95" customHeight="1" x14ac:dyDescent="0.2">
      <c r="A385" s="11" t="s">
        <v>6</v>
      </c>
      <c r="B385" s="13" t="s">
        <v>46</v>
      </c>
      <c r="C385" s="200"/>
      <c r="D385" s="201"/>
      <c r="E385" s="200" t="s">
        <v>76</v>
      </c>
      <c r="F385" s="201"/>
      <c r="G385" s="200" t="s">
        <v>77</v>
      </c>
      <c r="H385" s="201"/>
      <c r="I385" s="200" t="s">
        <v>73</v>
      </c>
      <c r="J385" s="201"/>
      <c r="K385" s="200"/>
      <c r="L385" s="201"/>
    </row>
    <row r="386" spans="1:12" ht="22.95" customHeight="1" x14ac:dyDescent="0.2">
      <c r="A386" s="11" t="s">
        <v>7</v>
      </c>
      <c r="B386" s="13" t="s">
        <v>47</v>
      </c>
      <c r="C386" s="200"/>
      <c r="D386" s="201"/>
      <c r="E386" s="200" t="s">
        <v>76</v>
      </c>
      <c r="F386" s="201"/>
      <c r="G386" s="200" t="s">
        <v>75</v>
      </c>
      <c r="H386" s="201"/>
      <c r="I386" s="200" t="s">
        <v>73</v>
      </c>
      <c r="J386" s="201"/>
      <c r="K386" s="200"/>
      <c r="L386" s="201"/>
    </row>
    <row r="387" spans="1:12" ht="22.95" customHeight="1" x14ac:dyDescent="0.2">
      <c r="A387" s="11" t="s">
        <v>8</v>
      </c>
      <c r="B387" s="14" t="s">
        <v>48</v>
      </c>
      <c r="C387" s="200"/>
      <c r="D387" s="201"/>
      <c r="E387" s="200" t="s">
        <v>76</v>
      </c>
      <c r="F387" s="201"/>
      <c r="G387" s="200" t="s">
        <v>75</v>
      </c>
      <c r="H387" s="201"/>
      <c r="I387" s="200" t="s">
        <v>73</v>
      </c>
      <c r="J387" s="201"/>
      <c r="K387" s="200"/>
      <c r="L387" s="201"/>
    </row>
    <row r="388" spans="1:12" ht="22.95" customHeight="1" x14ac:dyDescent="0.2">
      <c r="A388" s="11" t="s">
        <v>9</v>
      </c>
      <c r="B388" s="12" t="s">
        <v>49</v>
      </c>
      <c r="C388" s="200"/>
      <c r="D388" s="201"/>
      <c r="E388" s="200" t="s">
        <v>76</v>
      </c>
      <c r="F388" s="201"/>
      <c r="G388" s="200" t="s">
        <v>134</v>
      </c>
      <c r="H388" s="201"/>
      <c r="I388" s="200" t="s">
        <v>73</v>
      </c>
      <c r="J388" s="201"/>
      <c r="K388" s="200"/>
      <c r="L388" s="201"/>
    </row>
    <row r="389" spans="1:12" ht="22.95" customHeight="1" x14ac:dyDescent="0.2">
      <c r="A389" s="11" t="s">
        <v>10</v>
      </c>
      <c r="B389" s="13" t="s">
        <v>50</v>
      </c>
      <c r="C389" s="200"/>
      <c r="D389" s="201"/>
      <c r="E389" s="200" t="s">
        <v>76</v>
      </c>
      <c r="F389" s="201"/>
      <c r="G389" s="200" t="s">
        <v>75</v>
      </c>
      <c r="H389" s="201"/>
      <c r="I389" s="200" t="s">
        <v>73</v>
      </c>
      <c r="J389" s="201"/>
      <c r="K389" s="200"/>
      <c r="L389" s="201"/>
    </row>
    <row r="390" spans="1:12" ht="22.95" customHeight="1" x14ac:dyDescent="0.2">
      <c r="A390" s="11" t="s">
        <v>11</v>
      </c>
      <c r="B390" s="13" t="s">
        <v>51</v>
      </c>
      <c r="C390" s="198"/>
      <c r="D390" s="199"/>
      <c r="E390" s="198" t="s">
        <v>79</v>
      </c>
      <c r="F390" s="199"/>
      <c r="G390" s="198" t="s">
        <v>79</v>
      </c>
      <c r="H390" s="199"/>
      <c r="I390" s="198" t="s">
        <v>79</v>
      </c>
      <c r="J390" s="199"/>
      <c r="K390" s="198"/>
      <c r="L390" s="199"/>
    </row>
    <row r="391" spans="1:12" ht="22.95" customHeight="1" x14ac:dyDescent="0.2">
      <c r="A391" s="11" t="s">
        <v>12</v>
      </c>
      <c r="B391" s="13" t="s">
        <v>52</v>
      </c>
      <c r="C391" s="198"/>
      <c r="D391" s="199"/>
      <c r="E391" s="219" t="s">
        <v>107</v>
      </c>
      <c r="F391" s="220"/>
      <c r="G391" s="198" t="s">
        <v>75</v>
      </c>
      <c r="H391" s="199"/>
      <c r="I391" s="198" t="s">
        <v>110</v>
      </c>
      <c r="J391" s="199"/>
      <c r="K391" s="198"/>
      <c r="L391" s="199"/>
    </row>
    <row r="392" spans="1:12" ht="22.95" customHeight="1" x14ac:dyDescent="0.2">
      <c r="A392" s="11" t="s">
        <v>14</v>
      </c>
      <c r="B392" s="13" t="s">
        <v>46</v>
      </c>
      <c r="C392" s="198"/>
      <c r="D392" s="199"/>
      <c r="E392" s="198"/>
      <c r="F392" s="199"/>
      <c r="G392" s="198" t="s">
        <v>75</v>
      </c>
      <c r="H392" s="199"/>
      <c r="I392" s="198" t="s">
        <v>110</v>
      </c>
      <c r="J392" s="199"/>
      <c r="K392" s="198"/>
      <c r="L392" s="199"/>
    </row>
    <row r="393" spans="1:12" ht="22.95" customHeight="1" x14ac:dyDescent="0.2">
      <c r="A393" s="11" t="s">
        <v>15</v>
      </c>
      <c r="B393" s="13" t="s">
        <v>47</v>
      </c>
      <c r="C393" s="198"/>
      <c r="D393" s="199"/>
      <c r="E393" s="198"/>
      <c r="F393" s="199"/>
      <c r="G393" s="198" t="s">
        <v>75</v>
      </c>
      <c r="H393" s="199"/>
      <c r="I393" s="198" t="s">
        <v>110</v>
      </c>
      <c r="J393" s="199"/>
      <c r="K393" s="198"/>
      <c r="L393" s="199"/>
    </row>
    <row r="394" spans="1:12" ht="22.95" customHeight="1" x14ac:dyDescent="0.2">
      <c r="A394" s="11" t="s">
        <v>16</v>
      </c>
      <c r="B394" s="14" t="s">
        <v>48</v>
      </c>
      <c r="C394" s="198"/>
      <c r="D394" s="199"/>
      <c r="E394" s="198"/>
      <c r="F394" s="199"/>
      <c r="G394" s="198" t="s">
        <v>75</v>
      </c>
      <c r="H394" s="199"/>
      <c r="I394" s="198" t="s">
        <v>73</v>
      </c>
      <c r="J394" s="199"/>
      <c r="K394" s="198"/>
      <c r="L394" s="199"/>
    </row>
    <row r="395" spans="1:12" ht="22.95" customHeight="1" x14ac:dyDescent="0.2">
      <c r="A395" s="11" t="s">
        <v>17</v>
      </c>
      <c r="B395" s="12" t="s">
        <v>49</v>
      </c>
      <c r="C395" s="198"/>
      <c r="D395" s="199"/>
      <c r="E395" s="198"/>
      <c r="F395" s="199"/>
      <c r="G395" s="198" t="s">
        <v>77</v>
      </c>
      <c r="H395" s="199"/>
      <c r="I395" s="198" t="s">
        <v>73</v>
      </c>
      <c r="J395" s="199"/>
      <c r="K395" s="198"/>
      <c r="L395" s="199"/>
    </row>
    <row r="396" spans="1:12" ht="22.95" customHeight="1" x14ac:dyDescent="0.2">
      <c r="A396" s="11" t="s">
        <v>18</v>
      </c>
      <c r="B396" s="12" t="s">
        <v>50</v>
      </c>
      <c r="C396" s="198"/>
      <c r="D396" s="199"/>
      <c r="E396" s="198"/>
      <c r="F396" s="199"/>
      <c r="G396" s="198" t="s">
        <v>75</v>
      </c>
      <c r="H396" s="199"/>
      <c r="I396" s="198" t="s">
        <v>73</v>
      </c>
      <c r="J396" s="199"/>
      <c r="K396" s="198"/>
      <c r="L396" s="199"/>
    </row>
    <row r="397" spans="1:12" ht="22.95" customHeight="1" x14ac:dyDescent="0.2">
      <c r="A397" s="11" t="s">
        <v>19</v>
      </c>
      <c r="B397" s="13" t="s">
        <v>51</v>
      </c>
      <c r="C397" s="198"/>
      <c r="D397" s="199"/>
      <c r="E397" s="198"/>
      <c r="F397" s="199"/>
      <c r="G397" s="198" t="s">
        <v>79</v>
      </c>
      <c r="H397" s="199"/>
      <c r="I397" s="198" t="s">
        <v>79</v>
      </c>
      <c r="J397" s="199"/>
      <c r="K397" s="198"/>
      <c r="L397" s="199"/>
    </row>
    <row r="398" spans="1:12" ht="22.95" customHeight="1" x14ac:dyDescent="0.2">
      <c r="A398" s="11" t="s">
        <v>20</v>
      </c>
      <c r="B398" s="13" t="s">
        <v>52</v>
      </c>
      <c r="C398" s="198"/>
      <c r="D398" s="199"/>
      <c r="E398" s="198"/>
      <c r="F398" s="199"/>
      <c r="G398" s="198" t="s">
        <v>75</v>
      </c>
      <c r="H398" s="199"/>
      <c r="I398" s="198" t="s">
        <v>110</v>
      </c>
      <c r="J398" s="199"/>
      <c r="K398" s="198"/>
      <c r="L398" s="199"/>
    </row>
    <row r="399" spans="1:12" ht="22.95" customHeight="1" x14ac:dyDescent="0.2">
      <c r="A399" s="11" t="s">
        <v>21</v>
      </c>
      <c r="B399" s="13" t="s">
        <v>46</v>
      </c>
      <c r="C399" s="198"/>
      <c r="D399" s="199"/>
      <c r="E399" s="198"/>
      <c r="F399" s="199"/>
      <c r="G399" s="198" t="s">
        <v>75</v>
      </c>
      <c r="H399" s="199"/>
      <c r="I399" s="198" t="s">
        <v>110</v>
      </c>
      <c r="J399" s="199"/>
      <c r="K399" s="198"/>
      <c r="L399" s="199"/>
    </row>
    <row r="400" spans="1:12" ht="22.95" customHeight="1" x14ac:dyDescent="0.2">
      <c r="A400" s="11" t="s">
        <v>22</v>
      </c>
      <c r="B400" s="13" t="s">
        <v>47</v>
      </c>
      <c r="C400" s="198"/>
      <c r="D400" s="199"/>
      <c r="E400" s="198"/>
      <c r="F400" s="199"/>
      <c r="G400" s="198" t="s">
        <v>75</v>
      </c>
      <c r="H400" s="199"/>
      <c r="I400" s="198" t="s">
        <v>110</v>
      </c>
      <c r="J400" s="199"/>
      <c r="K400" s="198"/>
      <c r="L400" s="199"/>
    </row>
    <row r="401" spans="1:12" ht="22.95" customHeight="1" x14ac:dyDescent="0.2">
      <c r="A401" s="11" t="s">
        <v>23</v>
      </c>
      <c r="B401" s="14" t="s">
        <v>48</v>
      </c>
      <c r="C401" s="198"/>
      <c r="D401" s="199"/>
      <c r="E401" s="198"/>
      <c r="F401" s="199"/>
      <c r="G401" s="198" t="s">
        <v>75</v>
      </c>
      <c r="H401" s="199"/>
      <c r="I401" s="198" t="s">
        <v>73</v>
      </c>
      <c r="J401" s="199"/>
      <c r="K401" s="198"/>
      <c r="L401" s="199"/>
    </row>
    <row r="402" spans="1:12" ht="22.95" customHeight="1" x14ac:dyDescent="0.2">
      <c r="A402" s="11" t="s">
        <v>24</v>
      </c>
      <c r="B402" s="12" t="s">
        <v>49</v>
      </c>
      <c r="C402" s="198"/>
      <c r="D402" s="199"/>
      <c r="E402" s="198"/>
      <c r="F402" s="199"/>
      <c r="G402" s="198" t="s">
        <v>77</v>
      </c>
      <c r="H402" s="199"/>
      <c r="I402" s="198" t="s">
        <v>126</v>
      </c>
      <c r="J402" s="199"/>
      <c r="K402" s="198"/>
      <c r="L402" s="199"/>
    </row>
    <row r="403" spans="1:12" ht="22.95" customHeight="1" x14ac:dyDescent="0.2">
      <c r="A403" s="11" t="s">
        <v>25</v>
      </c>
      <c r="B403" s="13" t="s">
        <v>50</v>
      </c>
      <c r="C403" s="198"/>
      <c r="D403" s="199"/>
      <c r="E403" s="198"/>
      <c r="F403" s="199"/>
      <c r="G403" s="198" t="s">
        <v>75</v>
      </c>
      <c r="H403" s="199"/>
      <c r="I403" s="198" t="s">
        <v>110</v>
      </c>
      <c r="J403" s="199"/>
      <c r="K403" s="198"/>
      <c r="L403" s="199"/>
    </row>
    <row r="404" spans="1:12" ht="22.95" customHeight="1" x14ac:dyDescent="0.2">
      <c r="A404" s="11" t="s">
        <v>26</v>
      </c>
      <c r="B404" s="13" t="s">
        <v>51</v>
      </c>
      <c r="C404" s="198"/>
      <c r="D404" s="199"/>
      <c r="E404" s="198"/>
      <c r="F404" s="199"/>
      <c r="G404" s="198" t="s">
        <v>79</v>
      </c>
      <c r="H404" s="199"/>
      <c r="I404" s="198" t="s">
        <v>79</v>
      </c>
      <c r="J404" s="199"/>
      <c r="K404" s="198"/>
      <c r="L404" s="199"/>
    </row>
    <row r="405" spans="1:12" ht="22.95" customHeight="1" x14ac:dyDescent="0.2">
      <c r="A405" s="11" t="s">
        <v>27</v>
      </c>
      <c r="B405" s="13" t="s">
        <v>52</v>
      </c>
      <c r="C405" s="198"/>
      <c r="D405" s="199"/>
      <c r="E405" s="198"/>
      <c r="F405" s="199"/>
      <c r="G405" s="198" t="s">
        <v>75</v>
      </c>
      <c r="H405" s="199"/>
      <c r="I405" s="198" t="s">
        <v>110</v>
      </c>
      <c r="J405" s="199"/>
      <c r="K405" s="198"/>
      <c r="L405" s="199"/>
    </row>
    <row r="406" spans="1:12" ht="22.95" customHeight="1" x14ac:dyDescent="0.2">
      <c r="A406" s="11" t="s">
        <v>28</v>
      </c>
      <c r="B406" s="13" t="s">
        <v>46</v>
      </c>
      <c r="C406" s="198"/>
      <c r="D406" s="199"/>
      <c r="E406" s="198"/>
      <c r="F406" s="199"/>
      <c r="G406" s="198" t="s">
        <v>75</v>
      </c>
      <c r="H406" s="199"/>
      <c r="I406" s="198" t="s">
        <v>110</v>
      </c>
      <c r="J406" s="199"/>
      <c r="K406" s="198"/>
      <c r="L406" s="199"/>
    </row>
    <row r="407" spans="1:12" ht="22.95" customHeight="1" x14ac:dyDescent="0.2">
      <c r="A407" s="11" t="s">
        <v>29</v>
      </c>
      <c r="B407" s="13" t="s">
        <v>47</v>
      </c>
      <c r="C407" s="198"/>
      <c r="D407" s="199"/>
      <c r="E407" s="198"/>
      <c r="F407" s="199"/>
      <c r="G407" s="198" t="s">
        <v>75</v>
      </c>
      <c r="H407" s="199"/>
      <c r="I407" s="198" t="s">
        <v>110</v>
      </c>
      <c r="J407" s="199"/>
      <c r="K407" s="198"/>
      <c r="L407" s="199"/>
    </row>
    <row r="408" spans="1:12" ht="22.95" customHeight="1" x14ac:dyDescent="0.2">
      <c r="A408" s="11" t="s">
        <v>30</v>
      </c>
      <c r="B408" s="14" t="s">
        <v>48</v>
      </c>
      <c r="C408" s="198"/>
      <c r="D408" s="199"/>
      <c r="E408" s="198"/>
      <c r="F408" s="199"/>
      <c r="G408" s="198" t="s">
        <v>75</v>
      </c>
      <c r="H408" s="199"/>
      <c r="I408" s="198" t="s">
        <v>73</v>
      </c>
      <c r="J408" s="199"/>
      <c r="K408" s="198"/>
      <c r="L408" s="199"/>
    </row>
    <row r="409" spans="1:12" ht="22.95" customHeight="1" x14ac:dyDescent="0.2">
      <c r="A409" s="11" t="s">
        <v>31</v>
      </c>
      <c r="B409" s="12" t="s">
        <v>49</v>
      </c>
      <c r="C409" s="198"/>
      <c r="D409" s="199"/>
      <c r="E409" s="198"/>
      <c r="F409" s="199"/>
      <c r="G409" s="198" t="s">
        <v>77</v>
      </c>
      <c r="H409" s="199"/>
      <c r="I409" s="198" t="s">
        <v>73</v>
      </c>
      <c r="J409" s="199"/>
      <c r="K409" s="198"/>
      <c r="L409" s="199"/>
    </row>
    <row r="410" spans="1:12" ht="22.95" customHeight="1" x14ac:dyDescent="0.2">
      <c r="A410" s="11" t="s">
        <v>32</v>
      </c>
      <c r="B410" s="13" t="s">
        <v>50</v>
      </c>
      <c r="C410" s="198"/>
      <c r="D410" s="199"/>
      <c r="E410" s="198"/>
      <c r="F410" s="199"/>
      <c r="G410" s="198" t="s">
        <v>75</v>
      </c>
      <c r="H410" s="199"/>
      <c r="I410" s="198" t="s">
        <v>110</v>
      </c>
      <c r="J410" s="199"/>
      <c r="K410" s="198"/>
      <c r="L410" s="199"/>
    </row>
    <row r="411" spans="1:12" ht="22.95" customHeight="1" x14ac:dyDescent="0.2">
      <c r="A411" s="11" t="s">
        <v>33</v>
      </c>
      <c r="B411" s="13" t="s">
        <v>51</v>
      </c>
      <c r="C411" s="198"/>
      <c r="D411" s="199"/>
      <c r="E411" s="198"/>
      <c r="F411" s="199"/>
      <c r="G411" s="198" t="s">
        <v>79</v>
      </c>
      <c r="H411" s="199"/>
      <c r="I411" s="198" t="s">
        <v>79</v>
      </c>
      <c r="J411" s="199"/>
      <c r="K411" s="198"/>
      <c r="L411" s="199"/>
    </row>
    <row r="412" spans="1:12" ht="22.95" customHeight="1" x14ac:dyDescent="0.2">
      <c r="A412" s="11" t="s">
        <v>34</v>
      </c>
      <c r="B412" s="13" t="s">
        <v>52</v>
      </c>
      <c r="C412" s="198"/>
      <c r="D412" s="199"/>
      <c r="E412" s="198"/>
      <c r="F412" s="199"/>
      <c r="G412" s="198" t="s">
        <v>75</v>
      </c>
      <c r="H412" s="199"/>
      <c r="I412" s="198" t="s">
        <v>110</v>
      </c>
      <c r="J412" s="199"/>
      <c r="K412" s="198"/>
      <c r="L412" s="199"/>
    </row>
    <row r="413" spans="1:12" ht="22.95" customHeight="1" thickBot="1" x14ac:dyDescent="0.25">
      <c r="A413" s="11" t="s">
        <v>35</v>
      </c>
      <c r="B413" s="13" t="s">
        <v>46</v>
      </c>
      <c r="C413" s="198"/>
      <c r="D413" s="199"/>
      <c r="E413" s="198"/>
      <c r="F413" s="199"/>
      <c r="G413" s="198" t="s">
        <v>75</v>
      </c>
      <c r="H413" s="199"/>
      <c r="I413" s="198" t="s">
        <v>110</v>
      </c>
      <c r="J413" s="199"/>
      <c r="K413" s="198"/>
      <c r="L413" s="199"/>
    </row>
    <row r="414" spans="1:12" ht="22.95" customHeight="1" thickTop="1" x14ac:dyDescent="0.2">
      <c r="A414" s="212" t="s">
        <v>37</v>
      </c>
      <c r="B414" s="4" t="s">
        <v>38</v>
      </c>
      <c r="C414" s="210"/>
      <c r="D414" s="211"/>
      <c r="E414" s="227"/>
      <c r="F414" s="228"/>
      <c r="G414" s="210"/>
      <c r="H414" s="211"/>
      <c r="I414" s="210"/>
      <c r="J414" s="211"/>
      <c r="K414" s="198"/>
      <c r="L414" s="199"/>
    </row>
    <row r="415" spans="1:12" ht="22.95" customHeight="1" x14ac:dyDescent="0.2">
      <c r="A415" s="213"/>
      <c r="B415" s="2" t="s">
        <v>39</v>
      </c>
      <c r="C415" s="198"/>
      <c r="D415" s="199"/>
      <c r="E415" s="229"/>
      <c r="F415" s="230"/>
      <c r="G415" s="198"/>
      <c r="H415" s="199"/>
      <c r="I415" s="198"/>
      <c r="J415" s="199"/>
      <c r="K415" s="198"/>
      <c r="L415" s="199"/>
    </row>
    <row r="416" spans="1:12" ht="22.95" customHeight="1" x14ac:dyDescent="0.2">
      <c r="A416" s="213"/>
      <c r="B416" s="3" t="s">
        <v>40</v>
      </c>
      <c r="C416" s="198"/>
      <c r="D416" s="199"/>
      <c r="E416" s="198"/>
      <c r="F416" s="199"/>
      <c r="G416" s="198"/>
      <c r="H416" s="199"/>
      <c r="I416" s="198"/>
      <c r="J416" s="199"/>
      <c r="K416" s="198"/>
      <c r="L416" s="199"/>
    </row>
    <row r="417" spans="1:12" ht="22.95" customHeight="1" x14ac:dyDescent="0.2">
      <c r="A417" s="214"/>
      <c r="B417" s="3" t="s">
        <v>41</v>
      </c>
      <c r="C417" s="198"/>
      <c r="D417" s="199"/>
      <c r="E417" s="198"/>
      <c r="F417" s="199"/>
      <c r="G417" s="198"/>
      <c r="H417" s="199"/>
      <c r="I417" s="198"/>
      <c r="J417" s="199"/>
      <c r="K417" s="198"/>
      <c r="L417" s="199"/>
    </row>
    <row r="418" spans="1:12" ht="22.95" customHeight="1" x14ac:dyDescent="0.2">
      <c r="A418" s="217" t="s">
        <v>42</v>
      </c>
      <c r="B418" s="218"/>
      <c r="C418" s="198">
        <v>31</v>
      </c>
      <c r="D418" s="199"/>
      <c r="E418" s="198">
        <v>24</v>
      </c>
      <c r="F418" s="199"/>
      <c r="G418" s="198">
        <v>5</v>
      </c>
      <c r="H418" s="199"/>
      <c r="I418" s="198">
        <v>5</v>
      </c>
      <c r="J418" s="199"/>
      <c r="K418" s="198"/>
      <c r="L418" s="199"/>
    </row>
    <row r="419" spans="1:12" ht="22.95" customHeight="1" x14ac:dyDescent="0.2"/>
    <row r="420" spans="1:12" ht="22.95" customHeight="1" x14ac:dyDescent="0.2">
      <c r="A420" s="195" t="s">
        <v>13</v>
      </c>
      <c r="B420" s="195"/>
      <c r="C420" s="195"/>
      <c r="D420" s="195"/>
      <c r="E420" s="195"/>
      <c r="F420" s="195"/>
      <c r="G420" s="195"/>
      <c r="H420" s="195"/>
      <c r="I420" s="195"/>
      <c r="J420" s="195"/>
      <c r="K420" s="195"/>
      <c r="L420" s="195"/>
    </row>
    <row r="421" spans="1:12" ht="22.95" customHeight="1" x14ac:dyDescent="0.2">
      <c r="A421" s="195"/>
      <c r="B421" s="195"/>
      <c r="C421" s="195"/>
      <c r="D421" s="195"/>
      <c r="E421" s="195"/>
      <c r="F421" s="195"/>
      <c r="G421" s="195"/>
      <c r="H421" s="195"/>
      <c r="I421" s="195"/>
      <c r="J421" s="195"/>
      <c r="K421" s="195"/>
      <c r="L421" s="195"/>
    </row>
    <row r="422" spans="1:12" ht="22.95" customHeight="1" x14ac:dyDescent="0.2">
      <c r="A422" s="8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1:12" ht="22.95" customHeight="1" x14ac:dyDescent="0.2">
      <c r="A423" s="10" t="str">
        <f>A381</f>
        <v>平成25年</v>
      </c>
      <c r="B423" s="5"/>
      <c r="C423" s="6" t="s">
        <v>66</v>
      </c>
      <c r="D423" s="5"/>
    </row>
    <row r="424" spans="1:12" ht="22.95" customHeight="1" x14ac:dyDescent="0.2">
      <c r="A424" s="196"/>
      <c r="B424" s="197"/>
      <c r="C424" s="198" t="s">
        <v>1</v>
      </c>
      <c r="D424" s="199"/>
      <c r="E424" s="198" t="s">
        <v>36</v>
      </c>
      <c r="F424" s="199"/>
      <c r="G424" s="198" t="s">
        <v>0</v>
      </c>
      <c r="H424" s="199"/>
      <c r="I424" s="198" t="s">
        <v>2</v>
      </c>
      <c r="J424" s="199"/>
      <c r="K424" s="198" t="s">
        <v>3</v>
      </c>
      <c r="L424" s="199"/>
    </row>
    <row r="425" spans="1:12" ht="22.95" customHeight="1" x14ac:dyDescent="0.2">
      <c r="A425" s="11" t="s">
        <v>4</v>
      </c>
      <c r="B425" s="13" t="s">
        <v>70</v>
      </c>
      <c r="C425" s="198" t="s">
        <v>101</v>
      </c>
      <c r="D425" s="199"/>
      <c r="E425" s="198" t="s">
        <v>106</v>
      </c>
      <c r="F425" s="199"/>
      <c r="G425" s="198" t="s">
        <v>75</v>
      </c>
      <c r="H425" s="199"/>
      <c r="I425" s="198" t="s">
        <v>110</v>
      </c>
      <c r="J425" s="199"/>
      <c r="K425" s="198"/>
      <c r="L425" s="199"/>
    </row>
    <row r="426" spans="1:12" ht="22.95" customHeight="1" x14ac:dyDescent="0.2">
      <c r="A426" s="11" t="s">
        <v>5</v>
      </c>
      <c r="B426" s="14" t="s">
        <v>48</v>
      </c>
      <c r="C426" s="198"/>
      <c r="D426" s="199"/>
      <c r="E426" s="198"/>
      <c r="F426" s="199"/>
      <c r="G426" s="198" t="s">
        <v>75</v>
      </c>
      <c r="H426" s="199"/>
      <c r="I426" s="198" t="s">
        <v>73</v>
      </c>
      <c r="J426" s="199"/>
      <c r="K426" s="198"/>
      <c r="L426" s="199"/>
    </row>
    <row r="427" spans="1:12" ht="22.95" customHeight="1" x14ac:dyDescent="0.2">
      <c r="A427" s="11" t="s">
        <v>6</v>
      </c>
      <c r="B427" s="12" t="s">
        <v>49</v>
      </c>
      <c r="C427" s="198"/>
      <c r="D427" s="199"/>
      <c r="E427" s="198"/>
      <c r="F427" s="199"/>
      <c r="G427" s="198" t="s">
        <v>77</v>
      </c>
      <c r="H427" s="199"/>
      <c r="I427" s="198" t="s">
        <v>73</v>
      </c>
      <c r="J427" s="199"/>
      <c r="K427" s="198"/>
      <c r="L427" s="199"/>
    </row>
    <row r="428" spans="1:12" ht="22.95" customHeight="1" x14ac:dyDescent="0.2">
      <c r="A428" s="11" t="s">
        <v>7</v>
      </c>
      <c r="B428" s="13" t="s">
        <v>50</v>
      </c>
      <c r="C428" s="198"/>
      <c r="D428" s="199"/>
      <c r="E428" s="198"/>
      <c r="F428" s="199"/>
      <c r="G428" s="198" t="s">
        <v>75</v>
      </c>
      <c r="H428" s="199"/>
      <c r="I428" s="198" t="s">
        <v>110</v>
      </c>
      <c r="J428" s="199"/>
      <c r="K428" s="198"/>
      <c r="L428" s="199"/>
    </row>
    <row r="429" spans="1:12" ht="22.95" customHeight="1" x14ac:dyDescent="0.2">
      <c r="A429" s="11" t="s">
        <v>8</v>
      </c>
      <c r="B429" s="13" t="s">
        <v>51</v>
      </c>
      <c r="C429" s="198"/>
      <c r="D429" s="199"/>
      <c r="E429" s="198"/>
      <c r="F429" s="199"/>
      <c r="G429" s="198" t="s">
        <v>79</v>
      </c>
      <c r="H429" s="199"/>
      <c r="I429" s="198" t="s">
        <v>79</v>
      </c>
      <c r="J429" s="199"/>
      <c r="K429" s="198"/>
      <c r="L429" s="199"/>
    </row>
    <row r="430" spans="1:12" ht="22.95" customHeight="1" x14ac:dyDescent="0.2">
      <c r="A430" s="11" t="s">
        <v>9</v>
      </c>
      <c r="B430" s="13" t="s">
        <v>52</v>
      </c>
      <c r="C430" s="198"/>
      <c r="D430" s="199"/>
      <c r="E430" s="198"/>
      <c r="F430" s="199"/>
      <c r="G430" s="198" t="s">
        <v>75</v>
      </c>
      <c r="H430" s="199"/>
      <c r="I430" s="198" t="s">
        <v>110</v>
      </c>
      <c r="J430" s="199"/>
      <c r="K430" s="198"/>
      <c r="L430" s="199"/>
    </row>
    <row r="431" spans="1:12" ht="22.95" customHeight="1" x14ac:dyDescent="0.2">
      <c r="A431" s="11" t="s">
        <v>10</v>
      </c>
      <c r="B431" s="13" t="s">
        <v>46</v>
      </c>
      <c r="C431" s="198"/>
      <c r="D431" s="199"/>
      <c r="E431" s="198"/>
      <c r="F431" s="199"/>
      <c r="G431" s="198" t="s">
        <v>75</v>
      </c>
      <c r="H431" s="199"/>
      <c r="I431" s="198" t="s">
        <v>110</v>
      </c>
      <c r="J431" s="199"/>
      <c r="K431" s="198"/>
      <c r="L431" s="199"/>
    </row>
    <row r="432" spans="1:12" ht="22.95" customHeight="1" x14ac:dyDescent="0.2">
      <c r="A432" s="11" t="s">
        <v>11</v>
      </c>
      <c r="B432" s="13" t="s">
        <v>47</v>
      </c>
      <c r="C432" s="198"/>
      <c r="D432" s="199"/>
      <c r="E432" s="198"/>
      <c r="F432" s="199"/>
      <c r="G432" s="198" t="s">
        <v>75</v>
      </c>
      <c r="H432" s="199"/>
      <c r="I432" s="198" t="s">
        <v>110</v>
      </c>
      <c r="J432" s="199"/>
      <c r="K432" s="198"/>
      <c r="L432" s="199"/>
    </row>
    <row r="433" spans="1:12" ht="22.95" customHeight="1" x14ac:dyDescent="0.2">
      <c r="A433" s="11" t="s">
        <v>12</v>
      </c>
      <c r="B433" s="14" t="s">
        <v>48</v>
      </c>
      <c r="C433" s="198"/>
      <c r="D433" s="199"/>
      <c r="E433" s="198" t="s">
        <v>76</v>
      </c>
      <c r="F433" s="199"/>
      <c r="G433" s="198" t="s">
        <v>75</v>
      </c>
      <c r="H433" s="199"/>
      <c r="I433" s="198" t="s">
        <v>73</v>
      </c>
      <c r="J433" s="199"/>
      <c r="K433" s="198"/>
      <c r="L433" s="199"/>
    </row>
    <row r="434" spans="1:12" ht="22.95" customHeight="1" x14ac:dyDescent="0.2">
      <c r="A434" s="11" t="s">
        <v>14</v>
      </c>
      <c r="B434" s="12" t="s">
        <v>49</v>
      </c>
      <c r="C434" s="198"/>
      <c r="D434" s="199"/>
      <c r="E434" s="198" t="s">
        <v>76</v>
      </c>
      <c r="F434" s="199"/>
      <c r="G434" s="198" t="s">
        <v>77</v>
      </c>
      <c r="H434" s="199"/>
      <c r="I434" s="198" t="s">
        <v>73</v>
      </c>
      <c r="J434" s="199"/>
      <c r="K434" s="198"/>
      <c r="L434" s="199"/>
    </row>
    <row r="435" spans="1:12" ht="22.95" customHeight="1" x14ac:dyDescent="0.2">
      <c r="A435" s="11" t="s">
        <v>15</v>
      </c>
      <c r="B435" s="12" t="s">
        <v>50</v>
      </c>
      <c r="C435" s="198"/>
      <c r="D435" s="199"/>
      <c r="E435" s="198" t="s">
        <v>76</v>
      </c>
      <c r="F435" s="199"/>
      <c r="G435" s="198" t="s">
        <v>77</v>
      </c>
      <c r="H435" s="199"/>
      <c r="I435" s="198" t="s">
        <v>73</v>
      </c>
      <c r="J435" s="199"/>
      <c r="K435" s="198"/>
      <c r="L435" s="199"/>
    </row>
    <row r="436" spans="1:12" ht="22.95" customHeight="1" x14ac:dyDescent="0.2">
      <c r="A436" s="11" t="s">
        <v>16</v>
      </c>
      <c r="B436" s="13" t="s">
        <v>51</v>
      </c>
      <c r="C436" s="198"/>
      <c r="D436" s="199"/>
      <c r="E436" s="198" t="s">
        <v>79</v>
      </c>
      <c r="F436" s="199"/>
      <c r="G436" s="198" t="s">
        <v>79</v>
      </c>
      <c r="H436" s="199"/>
      <c r="I436" s="198" t="s">
        <v>79</v>
      </c>
      <c r="J436" s="199"/>
      <c r="K436" s="198"/>
      <c r="L436" s="199"/>
    </row>
    <row r="437" spans="1:12" ht="22.95" customHeight="1" x14ac:dyDescent="0.2">
      <c r="A437" s="11" t="s">
        <v>17</v>
      </c>
      <c r="B437" s="13" t="s">
        <v>52</v>
      </c>
      <c r="C437" s="198"/>
      <c r="D437" s="199"/>
      <c r="E437" s="198" t="s">
        <v>78</v>
      </c>
      <c r="F437" s="199"/>
      <c r="G437" s="198" t="s">
        <v>75</v>
      </c>
      <c r="H437" s="199"/>
      <c r="I437" s="198" t="s">
        <v>110</v>
      </c>
      <c r="J437" s="199"/>
      <c r="K437" s="198"/>
      <c r="L437" s="199"/>
    </row>
    <row r="438" spans="1:12" ht="22.95" customHeight="1" x14ac:dyDescent="0.2">
      <c r="A438" s="11" t="s">
        <v>18</v>
      </c>
      <c r="B438" s="13" t="s">
        <v>46</v>
      </c>
      <c r="C438" s="198"/>
      <c r="D438" s="199"/>
      <c r="E438" s="198" t="s">
        <v>78</v>
      </c>
      <c r="F438" s="199"/>
      <c r="G438" s="198" t="s">
        <v>75</v>
      </c>
      <c r="H438" s="199"/>
      <c r="I438" s="198" t="s">
        <v>110</v>
      </c>
      <c r="J438" s="199"/>
      <c r="K438" s="198"/>
      <c r="L438" s="199"/>
    </row>
    <row r="439" spans="1:12" ht="22.95" customHeight="1" x14ac:dyDescent="0.2">
      <c r="A439" s="11" t="s">
        <v>19</v>
      </c>
      <c r="B439" s="13" t="s">
        <v>47</v>
      </c>
      <c r="C439" s="198"/>
      <c r="D439" s="199"/>
      <c r="E439" s="198" t="s">
        <v>78</v>
      </c>
      <c r="F439" s="199"/>
      <c r="G439" s="198" t="s">
        <v>75</v>
      </c>
      <c r="H439" s="199"/>
      <c r="I439" s="198" t="s">
        <v>110</v>
      </c>
      <c r="J439" s="199"/>
      <c r="K439" s="198"/>
      <c r="L439" s="199"/>
    </row>
    <row r="440" spans="1:12" ht="22.95" customHeight="1" x14ac:dyDescent="0.2">
      <c r="A440" s="11" t="s">
        <v>20</v>
      </c>
      <c r="B440" s="14" t="s">
        <v>48</v>
      </c>
      <c r="C440" s="198"/>
      <c r="D440" s="199"/>
      <c r="E440" s="198" t="s">
        <v>76</v>
      </c>
      <c r="F440" s="199"/>
      <c r="G440" s="198" t="s">
        <v>75</v>
      </c>
      <c r="H440" s="199"/>
      <c r="I440" s="265" t="s">
        <v>127</v>
      </c>
      <c r="J440" s="266"/>
      <c r="K440" s="237" t="s">
        <v>123</v>
      </c>
      <c r="L440" s="238"/>
    </row>
    <row r="441" spans="1:12" ht="22.95" customHeight="1" x14ac:dyDescent="0.2">
      <c r="A441" s="11" t="s">
        <v>21</v>
      </c>
      <c r="B441" s="12" t="s">
        <v>49</v>
      </c>
      <c r="C441" s="198"/>
      <c r="D441" s="199"/>
      <c r="E441" s="198" t="s">
        <v>76</v>
      </c>
      <c r="F441" s="199"/>
      <c r="G441" s="198" t="s">
        <v>77</v>
      </c>
      <c r="H441" s="199"/>
      <c r="I441" s="249"/>
      <c r="J441" s="250"/>
      <c r="K441" s="239"/>
      <c r="L441" s="240"/>
    </row>
    <row r="442" spans="1:12" ht="22.95" customHeight="1" x14ac:dyDescent="0.2">
      <c r="A442" s="11" t="s">
        <v>22</v>
      </c>
      <c r="B442" s="13" t="s">
        <v>50</v>
      </c>
      <c r="C442" s="198"/>
      <c r="D442" s="199"/>
      <c r="E442" s="198" t="s">
        <v>78</v>
      </c>
      <c r="F442" s="199"/>
      <c r="G442" s="198" t="s">
        <v>75</v>
      </c>
      <c r="H442" s="199"/>
      <c r="I442" s="198" t="s">
        <v>110</v>
      </c>
      <c r="J442" s="199"/>
      <c r="K442" s="198"/>
      <c r="L442" s="199"/>
    </row>
    <row r="443" spans="1:12" ht="22.95" customHeight="1" x14ac:dyDescent="0.2">
      <c r="A443" s="11" t="s">
        <v>23</v>
      </c>
      <c r="B443" s="13" t="s">
        <v>51</v>
      </c>
      <c r="C443" s="198"/>
      <c r="D443" s="199"/>
      <c r="E443" s="198" t="s">
        <v>79</v>
      </c>
      <c r="F443" s="199"/>
      <c r="G443" s="198" t="s">
        <v>79</v>
      </c>
      <c r="H443" s="199"/>
      <c r="I443" s="198" t="s">
        <v>79</v>
      </c>
      <c r="J443" s="199"/>
      <c r="K443" s="198"/>
      <c r="L443" s="199"/>
    </row>
    <row r="444" spans="1:12" ht="22.95" customHeight="1" x14ac:dyDescent="0.2">
      <c r="A444" s="11" t="s">
        <v>24</v>
      </c>
      <c r="B444" s="13" t="s">
        <v>52</v>
      </c>
      <c r="C444" s="198"/>
      <c r="D444" s="199"/>
      <c r="E444" s="198" t="s">
        <v>78</v>
      </c>
      <c r="F444" s="199"/>
      <c r="G444" s="198" t="s">
        <v>75</v>
      </c>
      <c r="H444" s="199"/>
      <c r="I444" s="198" t="s">
        <v>110</v>
      </c>
      <c r="J444" s="199"/>
      <c r="K444" s="198"/>
      <c r="L444" s="199"/>
    </row>
    <row r="445" spans="1:12" ht="22.95" customHeight="1" x14ac:dyDescent="0.2">
      <c r="A445" s="11" t="s">
        <v>25</v>
      </c>
      <c r="B445" s="13" t="s">
        <v>46</v>
      </c>
      <c r="C445" s="198"/>
      <c r="D445" s="199"/>
      <c r="E445" s="198" t="s">
        <v>78</v>
      </c>
      <c r="F445" s="199"/>
      <c r="G445" s="198" t="s">
        <v>75</v>
      </c>
      <c r="H445" s="199"/>
      <c r="I445" s="198" t="s">
        <v>110</v>
      </c>
      <c r="J445" s="199"/>
      <c r="K445" s="198"/>
      <c r="L445" s="199"/>
    </row>
    <row r="446" spans="1:12" ht="22.95" customHeight="1" x14ac:dyDescent="0.2">
      <c r="A446" s="11" t="s">
        <v>26</v>
      </c>
      <c r="B446" s="13" t="s">
        <v>47</v>
      </c>
      <c r="C446" s="198"/>
      <c r="D446" s="199"/>
      <c r="E446" s="198" t="s">
        <v>78</v>
      </c>
      <c r="F446" s="199"/>
      <c r="G446" s="198" t="s">
        <v>75</v>
      </c>
      <c r="H446" s="199"/>
      <c r="I446" s="198" t="s">
        <v>110</v>
      </c>
      <c r="J446" s="199"/>
      <c r="K446" s="198"/>
      <c r="L446" s="199"/>
    </row>
    <row r="447" spans="1:12" ht="22.95" customHeight="1" x14ac:dyDescent="0.2">
      <c r="A447" s="11" t="s">
        <v>27</v>
      </c>
      <c r="B447" s="14" t="s">
        <v>48</v>
      </c>
      <c r="C447" s="198"/>
      <c r="D447" s="199"/>
      <c r="E447" s="198" t="s">
        <v>76</v>
      </c>
      <c r="F447" s="199"/>
      <c r="G447" s="198" t="s">
        <v>75</v>
      </c>
      <c r="H447" s="199"/>
      <c r="I447" s="198" t="s">
        <v>73</v>
      </c>
      <c r="J447" s="199"/>
      <c r="K447" s="198"/>
      <c r="L447" s="199"/>
    </row>
    <row r="448" spans="1:12" ht="22.95" customHeight="1" x14ac:dyDescent="0.2">
      <c r="A448" s="11" t="s">
        <v>28</v>
      </c>
      <c r="B448" s="12" t="s">
        <v>49</v>
      </c>
      <c r="C448" s="198"/>
      <c r="D448" s="199"/>
      <c r="E448" s="198" t="s">
        <v>76</v>
      </c>
      <c r="F448" s="199"/>
      <c r="G448" s="198" t="s">
        <v>77</v>
      </c>
      <c r="H448" s="199"/>
      <c r="I448" s="198" t="s">
        <v>73</v>
      </c>
      <c r="J448" s="199"/>
      <c r="K448" s="198"/>
      <c r="L448" s="199"/>
    </row>
    <row r="449" spans="1:12" ht="22.95" customHeight="1" x14ac:dyDescent="0.2">
      <c r="A449" s="11" t="s">
        <v>29</v>
      </c>
      <c r="B449" s="13" t="s">
        <v>50</v>
      </c>
      <c r="C449" s="198"/>
      <c r="D449" s="199"/>
      <c r="E449" s="198" t="s">
        <v>78</v>
      </c>
      <c r="F449" s="199"/>
      <c r="G449" s="198" t="s">
        <v>75</v>
      </c>
      <c r="H449" s="199"/>
      <c r="I449" s="198" t="s">
        <v>110</v>
      </c>
      <c r="J449" s="199"/>
      <c r="K449" s="198"/>
      <c r="L449" s="199"/>
    </row>
    <row r="450" spans="1:12" ht="22.95" customHeight="1" x14ac:dyDescent="0.2">
      <c r="A450" s="11" t="s">
        <v>30</v>
      </c>
      <c r="B450" s="13" t="s">
        <v>51</v>
      </c>
      <c r="C450" s="198"/>
      <c r="D450" s="199"/>
      <c r="E450" s="198" t="s">
        <v>79</v>
      </c>
      <c r="F450" s="199"/>
      <c r="G450" s="198" t="s">
        <v>79</v>
      </c>
      <c r="H450" s="199"/>
      <c r="I450" s="198" t="s">
        <v>79</v>
      </c>
      <c r="J450" s="199"/>
      <c r="K450" s="198"/>
      <c r="L450" s="199"/>
    </row>
    <row r="451" spans="1:12" ht="22.95" customHeight="1" x14ac:dyDescent="0.2">
      <c r="A451" s="11" t="s">
        <v>31</v>
      </c>
      <c r="B451" s="13" t="s">
        <v>52</v>
      </c>
      <c r="C451" s="198"/>
      <c r="D451" s="199"/>
      <c r="E451" s="198" t="s">
        <v>78</v>
      </c>
      <c r="F451" s="199"/>
      <c r="G451" s="198" t="s">
        <v>75</v>
      </c>
      <c r="H451" s="199"/>
      <c r="I451" s="198" t="s">
        <v>110</v>
      </c>
      <c r="J451" s="199"/>
      <c r="K451" s="198"/>
      <c r="L451" s="199"/>
    </row>
    <row r="452" spans="1:12" ht="22.95" customHeight="1" x14ac:dyDescent="0.2">
      <c r="A452" s="11" t="s">
        <v>32</v>
      </c>
      <c r="B452" s="13" t="s">
        <v>46</v>
      </c>
      <c r="C452" s="198"/>
      <c r="D452" s="199"/>
      <c r="E452" s="198" t="s">
        <v>78</v>
      </c>
      <c r="F452" s="199"/>
      <c r="G452" s="198" t="s">
        <v>75</v>
      </c>
      <c r="H452" s="199"/>
      <c r="I452" s="198" t="s">
        <v>110</v>
      </c>
      <c r="J452" s="199"/>
      <c r="K452" s="198"/>
      <c r="L452" s="199"/>
    </row>
    <row r="453" spans="1:12" ht="22.95" customHeight="1" x14ac:dyDescent="0.2">
      <c r="A453" s="11"/>
      <c r="B453" s="13"/>
      <c r="C453" s="198"/>
      <c r="D453" s="199"/>
      <c r="E453" s="198"/>
      <c r="F453" s="199"/>
      <c r="G453" s="198"/>
      <c r="H453" s="199"/>
      <c r="I453" s="198"/>
      <c r="J453" s="199"/>
      <c r="K453" s="198"/>
      <c r="L453" s="199"/>
    </row>
    <row r="454" spans="1:12" ht="22.95" customHeight="1" x14ac:dyDescent="0.2">
      <c r="A454" s="11"/>
      <c r="B454" s="13"/>
      <c r="C454" s="198"/>
      <c r="D454" s="199"/>
      <c r="E454" s="198"/>
      <c r="F454" s="199"/>
      <c r="G454" s="198"/>
      <c r="H454" s="199"/>
      <c r="I454" s="198"/>
      <c r="J454" s="199"/>
      <c r="K454" s="198"/>
      <c r="L454" s="199"/>
    </row>
    <row r="455" spans="1:12" ht="22.95" customHeight="1" thickBot="1" x14ac:dyDescent="0.25">
      <c r="A455" s="11"/>
      <c r="B455" s="13"/>
      <c r="C455" s="198"/>
      <c r="D455" s="199"/>
      <c r="E455" s="198"/>
      <c r="F455" s="199"/>
      <c r="G455" s="198"/>
      <c r="H455" s="199"/>
      <c r="I455" s="198"/>
      <c r="J455" s="199"/>
      <c r="K455" s="198"/>
      <c r="L455" s="199"/>
    </row>
    <row r="456" spans="1:12" ht="22.95" customHeight="1" thickTop="1" x14ac:dyDescent="0.2">
      <c r="A456" s="212" t="s">
        <v>37</v>
      </c>
      <c r="B456" s="4" t="s">
        <v>38</v>
      </c>
      <c r="C456" s="210"/>
      <c r="D456" s="211"/>
      <c r="E456" s="227"/>
      <c r="F456" s="228"/>
      <c r="G456" s="210"/>
      <c r="H456" s="211"/>
      <c r="I456" s="210"/>
      <c r="J456" s="211"/>
      <c r="K456" s="198"/>
      <c r="L456" s="199"/>
    </row>
    <row r="457" spans="1:12" ht="22.95" customHeight="1" x14ac:dyDescent="0.2">
      <c r="A457" s="213"/>
      <c r="B457" s="2" t="s">
        <v>39</v>
      </c>
      <c r="C457" s="198"/>
      <c r="D457" s="199"/>
      <c r="E457" s="229"/>
      <c r="F457" s="230"/>
      <c r="G457" s="198"/>
      <c r="H457" s="199"/>
      <c r="I457" s="198"/>
      <c r="J457" s="199"/>
      <c r="K457" s="198"/>
      <c r="L457" s="199"/>
    </row>
    <row r="458" spans="1:12" ht="22.95" customHeight="1" x14ac:dyDescent="0.2">
      <c r="A458" s="213"/>
      <c r="B458" s="3" t="s">
        <v>40</v>
      </c>
      <c r="C458" s="198"/>
      <c r="D458" s="199"/>
      <c r="E458" s="198"/>
      <c r="F458" s="199"/>
      <c r="G458" s="198"/>
      <c r="H458" s="199"/>
      <c r="I458" s="198"/>
      <c r="J458" s="199"/>
      <c r="K458" s="198"/>
      <c r="L458" s="199"/>
    </row>
    <row r="459" spans="1:12" ht="22.95" customHeight="1" x14ac:dyDescent="0.2">
      <c r="A459" s="214"/>
      <c r="B459" s="3" t="s">
        <v>41</v>
      </c>
      <c r="C459" s="198"/>
      <c r="D459" s="199"/>
      <c r="E459" s="198"/>
      <c r="F459" s="199"/>
      <c r="G459" s="198"/>
      <c r="H459" s="199"/>
      <c r="I459" s="198"/>
      <c r="J459" s="199"/>
      <c r="K459" s="198"/>
      <c r="L459" s="199"/>
    </row>
    <row r="460" spans="1:12" ht="22.95" customHeight="1" x14ac:dyDescent="0.2">
      <c r="A460" s="217" t="s">
        <v>42</v>
      </c>
      <c r="B460" s="218"/>
      <c r="C460" s="198">
        <v>28</v>
      </c>
      <c r="D460" s="199"/>
      <c r="E460" s="198">
        <v>11</v>
      </c>
      <c r="F460" s="199"/>
      <c r="G460" s="198">
        <v>4</v>
      </c>
      <c r="H460" s="199"/>
      <c r="I460" s="198">
        <v>4</v>
      </c>
      <c r="J460" s="199"/>
      <c r="K460" s="198"/>
      <c r="L460" s="199"/>
    </row>
    <row r="461" spans="1:12" ht="22.95" customHeight="1" x14ac:dyDescent="0.2"/>
    <row r="462" spans="1:12" ht="22.95" customHeight="1" x14ac:dyDescent="0.2">
      <c r="A462" s="195" t="s">
        <v>13</v>
      </c>
      <c r="B462" s="195"/>
      <c r="C462" s="195"/>
      <c r="D462" s="195"/>
      <c r="E462" s="195"/>
      <c r="F462" s="195"/>
      <c r="G462" s="195"/>
      <c r="H462" s="195"/>
      <c r="I462" s="195"/>
      <c r="J462" s="195"/>
      <c r="K462" s="195"/>
      <c r="L462" s="195"/>
    </row>
    <row r="463" spans="1:12" ht="22.95" customHeight="1" x14ac:dyDescent="0.2">
      <c r="A463" s="195"/>
      <c r="B463" s="195"/>
      <c r="C463" s="195"/>
      <c r="D463" s="195"/>
      <c r="E463" s="195"/>
      <c r="F463" s="195"/>
      <c r="G463" s="195"/>
      <c r="H463" s="195"/>
      <c r="I463" s="195"/>
      <c r="J463" s="195"/>
      <c r="K463" s="195"/>
      <c r="L463" s="195"/>
    </row>
    <row r="464" spans="1:12" ht="22.95" customHeight="1" x14ac:dyDescent="0.2">
      <c r="A464" s="8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1:12" ht="22.95" customHeight="1" x14ac:dyDescent="0.2">
      <c r="A465" s="10" t="str">
        <f>A423</f>
        <v>平成25年</v>
      </c>
      <c r="B465" s="5"/>
      <c r="C465" s="6" t="s">
        <v>67</v>
      </c>
      <c r="D465" s="5"/>
    </row>
    <row r="466" spans="1:12" ht="22.95" customHeight="1" x14ac:dyDescent="0.2">
      <c r="A466" s="196"/>
      <c r="B466" s="197"/>
      <c r="C466" s="198" t="s">
        <v>1</v>
      </c>
      <c r="D466" s="199"/>
      <c r="E466" s="198" t="s">
        <v>36</v>
      </c>
      <c r="F466" s="199"/>
      <c r="G466" s="198" t="s">
        <v>0</v>
      </c>
      <c r="H466" s="199"/>
      <c r="I466" s="198" t="s">
        <v>2</v>
      </c>
      <c r="J466" s="199"/>
      <c r="K466" s="198" t="s">
        <v>43</v>
      </c>
      <c r="L466" s="199"/>
    </row>
    <row r="467" spans="1:12" ht="22.95" customHeight="1" x14ac:dyDescent="0.2">
      <c r="A467" s="11" t="s">
        <v>4</v>
      </c>
      <c r="B467" s="13" t="s">
        <v>70</v>
      </c>
      <c r="C467" s="198" t="s">
        <v>101</v>
      </c>
      <c r="D467" s="199"/>
      <c r="E467" s="198" t="s">
        <v>78</v>
      </c>
      <c r="F467" s="199"/>
      <c r="G467" s="198" t="s">
        <v>75</v>
      </c>
      <c r="H467" s="199"/>
      <c r="I467" s="198" t="s">
        <v>110</v>
      </c>
      <c r="J467" s="199"/>
      <c r="K467" s="198"/>
      <c r="L467" s="199"/>
    </row>
    <row r="468" spans="1:12" ht="22.95" customHeight="1" x14ac:dyDescent="0.2">
      <c r="A468" s="11" t="s">
        <v>5</v>
      </c>
      <c r="B468" s="14" t="s">
        <v>48</v>
      </c>
      <c r="C468" s="198"/>
      <c r="D468" s="199"/>
      <c r="E468" s="198" t="s">
        <v>76</v>
      </c>
      <c r="F468" s="199"/>
      <c r="G468" s="198" t="s">
        <v>75</v>
      </c>
      <c r="H468" s="199"/>
      <c r="I468" s="198" t="s">
        <v>73</v>
      </c>
      <c r="J468" s="199"/>
      <c r="K468" s="198"/>
      <c r="L468" s="199"/>
    </row>
    <row r="469" spans="1:12" ht="22.95" customHeight="1" x14ac:dyDescent="0.2">
      <c r="A469" s="11" t="s">
        <v>6</v>
      </c>
      <c r="B469" s="12" t="s">
        <v>49</v>
      </c>
      <c r="C469" s="198"/>
      <c r="D469" s="199"/>
      <c r="E469" s="198" t="s">
        <v>76</v>
      </c>
      <c r="F469" s="199"/>
      <c r="G469" s="198" t="s">
        <v>77</v>
      </c>
      <c r="H469" s="199"/>
      <c r="I469" s="198" t="s">
        <v>73</v>
      </c>
      <c r="J469" s="199"/>
      <c r="K469" s="198" t="s">
        <v>108</v>
      </c>
      <c r="L469" s="199"/>
    </row>
    <row r="470" spans="1:12" ht="22.95" customHeight="1" x14ac:dyDescent="0.2">
      <c r="A470" s="11" t="s">
        <v>7</v>
      </c>
      <c r="B470" s="13" t="s">
        <v>50</v>
      </c>
      <c r="C470" s="261" t="s">
        <v>104</v>
      </c>
      <c r="D470" s="262"/>
      <c r="E470" s="198" t="s">
        <v>78</v>
      </c>
      <c r="F470" s="199"/>
      <c r="G470" s="198" t="s">
        <v>75</v>
      </c>
      <c r="H470" s="199"/>
      <c r="I470" s="198" t="s">
        <v>128</v>
      </c>
      <c r="J470" s="199"/>
      <c r="K470" s="198"/>
      <c r="L470" s="199"/>
    </row>
    <row r="471" spans="1:12" ht="22.95" customHeight="1" x14ac:dyDescent="0.2">
      <c r="A471" s="11" t="s">
        <v>8</v>
      </c>
      <c r="B471" s="13" t="s">
        <v>51</v>
      </c>
      <c r="C471" s="259">
        <v>2</v>
      </c>
      <c r="D471" s="260"/>
      <c r="E471" s="198" t="s">
        <v>79</v>
      </c>
      <c r="F471" s="199"/>
      <c r="G471" s="198" t="s">
        <v>79</v>
      </c>
      <c r="H471" s="199"/>
      <c r="I471" s="198"/>
      <c r="J471" s="199"/>
      <c r="K471" s="198"/>
      <c r="L471" s="199"/>
    </row>
    <row r="472" spans="1:12" ht="22.95" customHeight="1" x14ac:dyDescent="0.2">
      <c r="A472" s="11" t="s">
        <v>9</v>
      </c>
      <c r="B472" s="13" t="s">
        <v>52</v>
      </c>
      <c r="C472" s="259">
        <v>3</v>
      </c>
      <c r="D472" s="260"/>
      <c r="E472" s="198" t="s">
        <v>78</v>
      </c>
      <c r="F472" s="199"/>
      <c r="G472" s="198" t="s">
        <v>75</v>
      </c>
      <c r="H472" s="199"/>
      <c r="I472" s="198"/>
      <c r="J472" s="199"/>
      <c r="K472" s="198"/>
      <c r="L472" s="199"/>
    </row>
    <row r="473" spans="1:12" ht="22.95" customHeight="1" x14ac:dyDescent="0.2">
      <c r="A473" s="11" t="s">
        <v>10</v>
      </c>
      <c r="B473" s="13" t="s">
        <v>46</v>
      </c>
      <c r="C473" s="259">
        <v>4</v>
      </c>
      <c r="D473" s="260"/>
      <c r="E473" s="198" t="s">
        <v>78</v>
      </c>
      <c r="F473" s="199"/>
      <c r="G473" s="198" t="s">
        <v>75</v>
      </c>
      <c r="H473" s="199"/>
      <c r="I473" s="198"/>
      <c r="J473" s="199"/>
      <c r="K473" s="198"/>
      <c r="L473" s="199"/>
    </row>
    <row r="474" spans="1:12" ht="22.95" customHeight="1" x14ac:dyDescent="0.2">
      <c r="A474" s="11" t="s">
        <v>11</v>
      </c>
      <c r="B474" s="13" t="s">
        <v>47</v>
      </c>
      <c r="C474" s="259">
        <v>5</v>
      </c>
      <c r="D474" s="260"/>
      <c r="E474" s="198" t="s">
        <v>78</v>
      </c>
      <c r="F474" s="199"/>
      <c r="G474" s="198" t="s">
        <v>75</v>
      </c>
      <c r="H474" s="199"/>
      <c r="I474" s="198"/>
      <c r="J474" s="199"/>
      <c r="K474" s="198"/>
      <c r="L474" s="199"/>
    </row>
    <row r="475" spans="1:12" ht="22.95" customHeight="1" x14ac:dyDescent="0.2">
      <c r="A475" s="11" t="s">
        <v>12</v>
      </c>
      <c r="B475" s="14" t="s">
        <v>48</v>
      </c>
      <c r="C475" s="259">
        <v>6</v>
      </c>
      <c r="D475" s="260"/>
      <c r="E475" s="198" t="s">
        <v>76</v>
      </c>
      <c r="F475" s="199"/>
      <c r="G475" s="198" t="s">
        <v>75</v>
      </c>
      <c r="H475" s="199"/>
      <c r="I475" s="198"/>
      <c r="J475" s="199"/>
      <c r="K475" s="198"/>
      <c r="L475" s="199"/>
    </row>
    <row r="476" spans="1:12" ht="22.95" customHeight="1" x14ac:dyDescent="0.2">
      <c r="A476" s="11" t="s">
        <v>14</v>
      </c>
      <c r="B476" s="12" t="s">
        <v>49</v>
      </c>
      <c r="C476" s="259">
        <v>7</v>
      </c>
      <c r="D476" s="260"/>
      <c r="E476" s="198" t="s">
        <v>76</v>
      </c>
      <c r="F476" s="199"/>
      <c r="G476" s="198" t="s">
        <v>77</v>
      </c>
      <c r="H476" s="199"/>
      <c r="I476" s="198"/>
      <c r="J476" s="199"/>
      <c r="K476" s="198"/>
      <c r="L476" s="199"/>
    </row>
    <row r="477" spans="1:12" ht="22.95" customHeight="1" x14ac:dyDescent="0.2">
      <c r="A477" s="11" t="s">
        <v>15</v>
      </c>
      <c r="B477" s="13" t="s">
        <v>50</v>
      </c>
      <c r="C477" s="259">
        <v>8</v>
      </c>
      <c r="D477" s="260"/>
      <c r="E477" s="198" t="s">
        <v>78</v>
      </c>
      <c r="F477" s="199"/>
      <c r="G477" s="198" t="s">
        <v>75</v>
      </c>
      <c r="H477" s="199"/>
      <c r="I477" s="198"/>
      <c r="J477" s="199"/>
      <c r="K477" s="198"/>
      <c r="L477" s="199"/>
    </row>
    <row r="478" spans="1:12" ht="22.95" customHeight="1" x14ac:dyDescent="0.2">
      <c r="A478" s="11" t="s">
        <v>16</v>
      </c>
      <c r="B478" s="13" t="s">
        <v>51</v>
      </c>
      <c r="C478" s="259">
        <v>9</v>
      </c>
      <c r="D478" s="260"/>
      <c r="E478" s="198" t="s">
        <v>79</v>
      </c>
      <c r="F478" s="199"/>
      <c r="G478" s="198" t="s">
        <v>79</v>
      </c>
      <c r="H478" s="199"/>
      <c r="I478" s="198"/>
      <c r="J478" s="199"/>
      <c r="K478" s="198"/>
      <c r="L478" s="199"/>
    </row>
    <row r="479" spans="1:12" ht="22.95" customHeight="1" x14ac:dyDescent="0.2">
      <c r="A479" s="11" t="s">
        <v>17</v>
      </c>
      <c r="B479" s="13" t="s">
        <v>52</v>
      </c>
      <c r="C479" s="259">
        <v>10</v>
      </c>
      <c r="D479" s="260"/>
      <c r="E479" s="198" t="s">
        <v>78</v>
      </c>
      <c r="F479" s="199"/>
      <c r="G479" s="198" t="s">
        <v>75</v>
      </c>
      <c r="H479" s="199"/>
      <c r="I479" s="198"/>
      <c r="J479" s="199"/>
      <c r="K479" s="198"/>
      <c r="L479" s="199"/>
    </row>
    <row r="480" spans="1:12" ht="22.95" customHeight="1" x14ac:dyDescent="0.2">
      <c r="A480" s="11" t="s">
        <v>18</v>
      </c>
      <c r="B480" s="13" t="s">
        <v>46</v>
      </c>
      <c r="C480" s="259">
        <v>11</v>
      </c>
      <c r="D480" s="260"/>
      <c r="E480" s="198" t="s">
        <v>78</v>
      </c>
      <c r="F480" s="199"/>
      <c r="G480" s="198" t="s">
        <v>75</v>
      </c>
      <c r="H480" s="199"/>
      <c r="I480" s="198"/>
      <c r="J480" s="199"/>
      <c r="K480" s="198"/>
      <c r="L480" s="199"/>
    </row>
    <row r="481" spans="1:12" ht="22.95" customHeight="1" x14ac:dyDescent="0.2">
      <c r="A481" s="11" t="s">
        <v>19</v>
      </c>
      <c r="B481" s="13" t="s">
        <v>47</v>
      </c>
      <c r="C481" s="259">
        <v>12</v>
      </c>
      <c r="D481" s="260"/>
      <c r="E481" s="198" t="s">
        <v>78</v>
      </c>
      <c r="F481" s="199"/>
      <c r="G481" s="198" t="s">
        <v>75</v>
      </c>
      <c r="H481" s="199"/>
      <c r="I481" s="198"/>
      <c r="J481" s="199"/>
      <c r="K481" s="198"/>
      <c r="L481" s="199"/>
    </row>
    <row r="482" spans="1:12" ht="22.95" customHeight="1" x14ac:dyDescent="0.2">
      <c r="A482" s="11" t="s">
        <v>20</v>
      </c>
      <c r="B482" s="14" t="s">
        <v>48</v>
      </c>
      <c r="C482" s="259">
        <v>13</v>
      </c>
      <c r="D482" s="260"/>
      <c r="E482" s="198" t="s">
        <v>76</v>
      </c>
      <c r="F482" s="199"/>
      <c r="G482" s="198" t="s">
        <v>75</v>
      </c>
      <c r="H482" s="199"/>
      <c r="I482" s="198"/>
      <c r="J482" s="199"/>
      <c r="K482" s="198"/>
      <c r="L482" s="199"/>
    </row>
    <row r="483" spans="1:12" ht="22.95" customHeight="1" x14ac:dyDescent="0.2">
      <c r="A483" s="11" t="s">
        <v>21</v>
      </c>
      <c r="B483" s="12" t="s">
        <v>49</v>
      </c>
      <c r="C483" s="259">
        <v>14</v>
      </c>
      <c r="D483" s="260"/>
      <c r="E483" s="198" t="s">
        <v>76</v>
      </c>
      <c r="F483" s="199"/>
      <c r="G483" s="198" t="s">
        <v>77</v>
      </c>
      <c r="H483" s="199"/>
      <c r="I483" s="198"/>
      <c r="J483" s="199"/>
      <c r="K483" s="198"/>
      <c r="L483" s="199"/>
    </row>
    <row r="484" spans="1:12" ht="22.95" customHeight="1" x14ac:dyDescent="0.2">
      <c r="A484" s="11" t="s">
        <v>22</v>
      </c>
      <c r="B484" s="13" t="s">
        <v>50</v>
      </c>
      <c r="C484" s="259">
        <v>15</v>
      </c>
      <c r="D484" s="260"/>
      <c r="E484" s="198" t="s">
        <v>78</v>
      </c>
      <c r="F484" s="199"/>
      <c r="G484" s="198" t="s">
        <v>75</v>
      </c>
      <c r="H484" s="199"/>
      <c r="I484" s="198"/>
      <c r="J484" s="199"/>
      <c r="K484" s="198"/>
      <c r="L484" s="199"/>
    </row>
    <row r="485" spans="1:12" ht="22.95" customHeight="1" x14ac:dyDescent="0.2">
      <c r="A485" s="11" t="s">
        <v>23</v>
      </c>
      <c r="B485" s="13" t="s">
        <v>51</v>
      </c>
      <c r="C485" s="259">
        <v>16</v>
      </c>
      <c r="D485" s="260"/>
      <c r="E485" s="198" t="s">
        <v>79</v>
      </c>
      <c r="F485" s="199"/>
      <c r="G485" s="198" t="s">
        <v>79</v>
      </c>
      <c r="H485" s="199"/>
      <c r="I485" s="198"/>
      <c r="J485" s="199"/>
      <c r="K485" s="198"/>
      <c r="L485" s="199"/>
    </row>
    <row r="486" spans="1:12" ht="22.95" customHeight="1" x14ac:dyDescent="0.2">
      <c r="A486" s="11" t="s">
        <v>24</v>
      </c>
      <c r="B486" s="12" t="s">
        <v>52</v>
      </c>
      <c r="C486" s="259">
        <v>17</v>
      </c>
      <c r="D486" s="260"/>
      <c r="E486" s="198" t="s">
        <v>76</v>
      </c>
      <c r="F486" s="199"/>
      <c r="G486" s="198" t="s">
        <v>134</v>
      </c>
      <c r="H486" s="199"/>
      <c r="I486" s="198"/>
      <c r="J486" s="199"/>
      <c r="K486" s="198"/>
      <c r="L486" s="199"/>
    </row>
    <row r="487" spans="1:12" ht="22.95" customHeight="1" x14ac:dyDescent="0.2">
      <c r="A487" s="11" t="s">
        <v>25</v>
      </c>
      <c r="B487" s="13" t="s">
        <v>46</v>
      </c>
      <c r="C487" s="259">
        <v>18</v>
      </c>
      <c r="D487" s="260"/>
      <c r="E487" s="198" t="s">
        <v>78</v>
      </c>
      <c r="F487" s="199"/>
      <c r="G487" s="198" t="s">
        <v>75</v>
      </c>
      <c r="H487" s="199"/>
      <c r="I487" s="198"/>
      <c r="J487" s="199"/>
      <c r="K487" s="198"/>
      <c r="L487" s="199"/>
    </row>
    <row r="488" spans="1:12" ht="22.95" customHeight="1" x14ac:dyDescent="0.2">
      <c r="A488" s="11" t="s">
        <v>26</v>
      </c>
      <c r="B488" s="13" t="s">
        <v>47</v>
      </c>
      <c r="C488" s="259">
        <v>19</v>
      </c>
      <c r="D488" s="260"/>
      <c r="E488" s="198" t="s">
        <v>78</v>
      </c>
      <c r="F488" s="199"/>
      <c r="G488" s="198" t="s">
        <v>75</v>
      </c>
      <c r="H488" s="199"/>
      <c r="I488" s="198"/>
      <c r="J488" s="199"/>
      <c r="K488" s="198"/>
      <c r="L488" s="199"/>
    </row>
    <row r="489" spans="1:12" ht="22.95" customHeight="1" x14ac:dyDescent="0.2">
      <c r="A489" s="11" t="s">
        <v>27</v>
      </c>
      <c r="B489" s="14" t="s">
        <v>48</v>
      </c>
      <c r="C489" s="198" t="s">
        <v>102</v>
      </c>
      <c r="D489" s="199"/>
      <c r="E489" s="198" t="s">
        <v>76</v>
      </c>
      <c r="F489" s="199"/>
      <c r="G489" s="198" t="s">
        <v>75</v>
      </c>
      <c r="H489" s="199"/>
      <c r="I489" s="198"/>
      <c r="J489" s="199"/>
      <c r="K489" s="198"/>
      <c r="L489" s="199"/>
    </row>
    <row r="490" spans="1:12" ht="22.95" customHeight="1" x14ac:dyDescent="0.2">
      <c r="A490" s="11" t="s">
        <v>28</v>
      </c>
      <c r="B490" s="12" t="s">
        <v>49</v>
      </c>
      <c r="C490" s="198" t="s">
        <v>102</v>
      </c>
      <c r="D490" s="199"/>
      <c r="E490" s="198" t="s">
        <v>76</v>
      </c>
      <c r="F490" s="199"/>
      <c r="G490" s="198" t="s">
        <v>77</v>
      </c>
      <c r="H490" s="199"/>
      <c r="I490" s="198"/>
      <c r="J490" s="199"/>
      <c r="K490" s="198"/>
      <c r="L490" s="199"/>
    </row>
    <row r="491" spans="1:12" ht="22.95" customHeight="1" x14ac:dyDescent="0.2">
      <c r="A491" s="11" t="s">
        <v>29</v>
      </c>
      <c r="B491" s="13" t="s">
        <v>50</v>
      </c>
      <c r="C491" s="200" t="s">
        <v>111</v>
      </c>
      <c r="D491" s="201"/>
      <c r="E491" s="200" t="s">
        <v>76</v>
      </c>
      <c r="F491" s="201"/>
      <c r="G491" s="200" t="s">
        <v>75</v>
      </c>
      <c r="H491" s="201"/>
      <c r="I491" s="200"/>
      <c r="J491" s="201"/>
      <c r="K491" s="200" t="s">
        <v>103</v>
      </c>
      <c r="L491" s="201"/>
    </row>
    <row r="492" spans="1:12" ht="22.95" customHeight="1" x14ac:dyDescent="0.2">
      <c r="A492" s="11" t="s">
        <v>30</v>
      </c>
      <c r="B492" s="13" t="s">
        <v>51</v>
      </c>
      <c r="C492" s="200" t="s">
        <v>111</v>
      </c>
      <c r="D492" s="201"/>
      <c r="E492" s="200" t="s">
        <v>76</v>
      </c>
      <c r="F492" s="201"/>
      <c r="G492" s="200" t="s">
        <v>75</v>
      </c>
      <c r="H492" s="201"/>
      <c r="I492" s="200"/>
      <c r="J492" s="201"/>
      <c r="K492" s="200"/>
      <c r="L492" s="201"/>
    </row>
    <row r="493" spans="1:12" ht="22.95" customHeight="1" x14ac:dyDescent="0.2">
      <c r="A493" s="11" t="s">
        <v>31</v>
      </c>
      <c r="B493" s="13" t="s">
        <v>52</v>
      </c>
      <c r="C493" s="200" t="s">
        <v>111</v>
      </c>
      <c r="D493" s="201"/>
      <c r="E493" s="200" t="s">
        <v>76</v>
      </c>
      <c r="F493" s="201"/>
      <c r="G493" s="200" t="s">
        <v>75</v>
      </c>
      <c r="H493" s="201"/>
      <c r="I493" s="200"/>
      <c r="J493" s="201"/>
      <c r="K493" s="200"/>
      <c r="L493" s="201"/>
    </row>
    <row r="494" spans="1:12" ht="22.95" customHeight="1" x14ac:dyDescent="0.2">
      <c r="A494" s="11" t="s">
        <v>32</v>
      </c>
      <c r="B494" s="13" t="s">
        <v>46</v>
      </c>
      <c r="C494" s="200" t="s">
        <v>111</v>
      </c>
      <c r="D494" s="201"/>
      <c r="E494" s="200" t="s">
        <v>76</v>
      </c>
      <c r="F494" s="201"/>
      <c r="G494" s="200" t="s">
        <v>75</v>
      </c>
      <c r="H494" s="201"/>
      <c r="I494" s="200"/>
      <c r="J494" s="201"/>
      <c r="K494" s="200"/>
      <c r="L494" s="201"/>
    </row>
    <row r="495" spans="1:12" ht="22.95" customHeight="1" x14ac:dyDescent="0.2">
      <c r="A495" s="11" t="s">
        <v>33</v>
      </c>
      <c r="B495" s="13" t="s">
        <v>47</v>
      </c>
      <c r="C495" s="200" t="s">
        <v>111</v>
      </c>
      <c r="D495" s="201"/>
      <c r="E495" s="200" t="s">
        <v>76</v>
      </c>
      <c r="F495" s="201"/>
      <c r="G495" s="200" t="s">
        <v>75</v>
      </c>
      <c r="H495" s="201"/>
      <c r="I495" s="200"/>
      <c r="J495" s="201"/>
      <c r="K495" s="200"/>
      <c r="L495" s="201"/>
    </row>
    <row r="496" spans="1:12" ht="22.95" customHeight="1" x14ac:dyDescent="0.2">
      <c r="A496" s="11" t="s">
        <v>34</v>
      </c>
      <c r="B496" s="14" t="s">
        <v>48</v>
      </c>
      <c r="C496" s="200" t="s">
        <v>90</v>
      </c>
      <c r="D496" s="201"/>
      <c r="E496" s="200" t="s">
        <v>76</v>
      </c>
      <c r="F496" s="201"/>
      <c r="G496" s="200" t="s">
        <v>75</v>
      </c>
      <c r="H496" s="201"/>
      <c r="I496" s="200"/>
      <c r="J496" s="201"/>
      <c r="K496" s="200"/>
      <c r="L496" s="201"/>
    </row>
    <row r="497" spans="1:12" ht="22.95" customHeight="1" thickBot="1" x14ac:dyDescent="0.25">
      <c r="A497" s="11" t="s">
        <v>35</v>
      </c>
      <c r="B497" s="12" t="s">
        <v>49</v>
      </c>
      <c r="C497" s="200" t="s">
        <v>90</v>
      </c>
      <c r="D497" s="201"/>
      <c r="E497" s="200" t="s">
        <v>76</v>
      </c>
      <c r="F497" s="201"/>
      <c r="G497" s="200" t="s">
        <v>134</v>
      </c>
      <c r="H497" s="201"/>
      <c r="I497" s="200"/>
      <c r="J497" s="201"/>
      <c r="K497" s="200"/>
      <c r="L497" s="201"/>
    </row>
    <row r="498" spans="1:12" ht="22.95" customHeight="1" thickTop="1" x14ac:dyDescent="0.2">
      <c r="A498" s="212" t="s">
        <v>37</v>
      </c>
      <c r="B498" s="4" t="s">
        <v>38</v>
      </c>
      <c r="C498" s="210"/>
      <c r="D498" s="211"/>
      <c r="E498" s="227"/>
      <c r="F498" s="228"/>
      <c r="G498" s="210"/>
      <c r="H498" s="211"/>
      <c r="I498" s="210"/>
      <c r="J498" s="211"/>
      <c r="K498" s="198"/>
      <c r="L498" s="199"/>
    </row>
    <row r="499" spans="1:12" ht="22.95" customHeight="1" x14ac:dyDescent="0.2">
      <c r="A499" s="213"/>
      <c r="B499" s="2" t="s">
        <v>39</v>
      </c>
      <c r="C499" s="198"/>
      <c r="D499" s="199"/>
      <c r="E499" s="229"/>
      <c r="F499" s="230"/>
      <c r="G499" s="198"/>
      <c r="H499" s="199"/>
      <c r="I499" s="198"/>
      <c r="J499" s="199"/>
      <c r="K499" s="198"/>
      <c r="L499" s="199"/>
    </row>
    <row r="500" spans="1:12" ht="22.95" customHeight="1" x14ac:dyDescent="0.2">
      <c r="A500" s="213"/>
      <c r="B500" s="3" t="s">
        <v>40</v>
      </c>
      <c r="C500" s="198"/>
      <c r="D500" s="199"/>
      <c r="E500" s="198"/>
      <c r="F500" s="199"/>
      <c r="G500" s="198"/>
      <c r="H500" s="199"/>
      <c r="I500" s="198"/>
      <c r="J500" s="199"/>
      <c r="K500" s="198"/>
      <c r="L500" s="199"/>
    </row>
    <row r="501" spans="1:12" ht="22.95" customHeight="1" x14ac:dyDescent="0.2">
      <c r="A501" s="214"/>
      <c r="B501" s="3" t="s">
        <v>41</v>
      </c>
      <c r="C501" s="198"/>
      <c r="D501" s="199"/>
      <c r="E501" s="198"/>
      <c r="F501" s="199"/>
      <c r="G501" s="198"/>
      <c r="H501" s="199"/>
      <c r="I501" s="198"/>
      <c r="J501" s="199"/>
      <c r="K501" s="198"/>
      <c r="L501" s="199"/>
    </row>
    <row r="502" spans="1:12" ht="22.95" customHeight="1" x14ac:dyDescent="0.2">
      <c r="A502" s="217" t="s">
        <v>42</v>
      </c>
      <c r="B502" s="218"/>
      <c r="C502" s="198">
        <v>22</v>
      </c>
      <c r="D502" s="199"/>
      <c r="E502" s="198">
        <v>3</v>
      </c>
      <c r="F502" s="199"/>
      <c r="G502" s="198">
        <v>3</v>
      </c>
      <c r="H502" s="199"/>
      <c r="I502" s="198">
        <v>28</v>
      </c>
      <c r="J502" s="199"/>
      <c r="K502" s="198"/>
      <c r="L502" s="199"/>
    </row>
    <row r="504" spans="1:12" ht="15.45" customHeight="1" x14ac:dyDescent="0.2"/>
  </sheetData>
  <mergeCells count="2235">
    <mergeCell ref="E227:F227"/>
    <mergeCell ref="G227:H227"/>
    <mergeCell ref="I227:J227"/>
    <mergeCell ref="C231:D231"/>
    <mergeCell ref="E231:F231"/>
    <mergeCell ref="I231:J231"/>
    <mergeCell ref="C234:D234"/>
    <mergeCell ref="I234:J234"/>
    <mergeCell ref="E303:F303"/>
    <mergeCell ref="G303:H303"/>
    <mergeCell ref="C310:D310"/>
    <mergeCell ref="C329:D329"/>
    <mergeCell ref="A460:B460"/>
    <mergeCell ref="A462:L463"/>
    <mergeCell ref="A466:B466"/>
    <mergeCell ref="C466:D466"/>
    <mergeCell ref="E466:F466"/>
    <mergeCell ref="G466:H466"/>
    <mergeCell ref="I466:J466"/>
    <mergeCell ref="K466:L466"/>
    <mergeCell ref="A456:A459"/>
    <mergeCell ref="C241:D241"/>
    <mergeCell ref="E241:F241"/>
    <mergeCell ref="G241:H241"/>
    <mergeCell ref="I241:J241"/>
    <mergeCell ref="C239:D239"/>
    <mergeCell ref="C236:D236"/>
    <mergeCell ref="I314:J314"/>
    <mergeCell ref="G239:H239"/>
    <mergeCell ref="E299:F299"/>
    <mergeCell ref="G299:H299"/>
    <mergeCell ref="I299:J299"/>
    <mergeCell ref="K201:L201"/>
    <mergeCell ref="E200:F200"/>
    <mergeCell ref="G200:H200"/>
    <mergeCell ref="I200:J200"/>
    <mergeCell ref="G201:H201"/>
    <mergeCell ref="I201:J201"/>
    <mergeCell ref="E201:F201"/>
    <mergeCell ref="K200:L200"/>
    <mergeCell ref="K192:L192"/>
    <mergeCell ref="C136:D136"/>
    <mergeCell ref="E136:F136"/>
    <mergeCell ref="G136:H136"/>
    <mergeCell ref="C193:D193"/>
    <mergeCell ref="E193:F193"/>
    <mergeCell ref="C370:D370"/>
    <mergeCell ref="E370:F370"/>
    <mergeCell ref="I370:J370"/>
    <mergeCell ref="K225:L225"/>
    <mergeCell ref="K218:L218"/>
    <mergeCell ref="K219:L219"/>
    <mergeCell ref="K217:L217"/>
    <mergeCell ref="E220:F220"/>
    <mergeCell ref="I218:J218"/>
    <mergeCell ref="G225:H225"/>
    <mergeCell ref="K227:L227"/>
    <mergeCell ref="C226:D226"/>
    <mergeCell ref="I225:J225"/>
    <mergeCell ref="E225:F225"/>
    <mergeCell ref="E223:F223"/>
    <mergeCell ref="I237:J237"/>
    <mergeCell ref="K226:L226"/>
    <mergeCell ref="C227:D227"/>
    <mergeCell ref="I72:J72"/>
    <mergeCell ref="C90:D90"/>
    <mergeCell ref="E90:F90"/>
    <mergeCell ref="I90:J90"/>
    <mergeCell ref="G90:H90"/>
    <mergeCell ref="C97:D97"/>
    <mergeCell ref="E97:F97"/>
    <mergeCell ref="I97:J97"/>
    <mergeCell ref="G95:H95"/>
    <mergeCell ref="I95:J95"/>
    <mergeCell ref="I96:J96"/>
    <mergeCell ref="G82:H82"/>
    <mergeCell ref="G83:H83"/>
    <mergeCell ref="I82:J82"/>
    <mergeCell ref="I89:J89"/>
    <mergeCell ref="G77:H77"/>
    <mergeCell ref="I77:J77"/>
    <mergeCell ref="A85:L86"/>
    <mergeCell ref="C77:D77"/>
    <mergeCell ref="C79:D79"/>
    <mergeCell ref="G79:H79"/>
    <mergeCell ref="A79:A82"/>
    <mergeCell ref="K90:L90"/>
    <mergeCell ref="A89:B89"/>
    <mergeCell ref="K91:L91"/>
    <mergeCell ref="K93:L93"/>
    <mergeCell ref="C94:D94"/>
    <mergeCell ref="E94:F94"/>
    <mergeCell ref="G94:H94"/>
    <mergeCell ref="I94:J94"/>
    <mergeCell ref="K94:L94"/>
    <mergeCell ref="C93:D93"/>
    <mergeCell ref="A4:B4"/>
    <mergeCell ref="C17:D17"/>
    <mergeCell ref="E17:F17"/>
    <mergeCell ref="G17:H17"/>
    <mergeCell ref="I17:J17"/>
    <mergeCell ref="C24:D24"/>
    <mergeCell ref="E24:F24"/>
    <mergeCell ref="G24:H24"/>
    <mergeCell ref="I24:J24"/>
    <mergeCell ref="I18:J18"/>
    <mergeCell ref="C31:D31"/>
    <mergeCell ref="E31:F31"/>
    <mergeCell ref="G31:H31"/>
    <mergeCell ref="I31:J31"/>
    <mergeCell ref="E37:F38"/>
    <mergeCell ref="A46:B46"/>
    <mergeCell ref="E40:F40"/>
    <mergeCell ref="G40:H40"/>
    <mergeCell ref="A41:B41"/>
    <mergeCell ref="C41:D41"/>
    <mergeCell ref="C26:D27"/>
    <mergeCell ref="I37:J37"/>
    <mergeCell ref="C23:D23"/>
    <mergeCell ref="E23:F23"/>
    <mergeCell ref="G23:H23"/>
    <mergeCell ref="I23:J23"/>
    <mergeCell ref="C33:D33"/>
    <mergeCell ref="E33:F33"/>
    <mergeCell ref="G33:H33"/>
    <mergeCell ref="C22:D22"/>
    <mergeCell ref="E22:F22"/>
    <mergeCell ref="G22:H22"/>
    <mergeCell ref="G428:H428"/>
    <mergeCell ref="C413:D413"/>
    <mergeCell ref="E413:F413"/>
    <mergeCell ref="G413:H413"/>
    <mergeCell ref="I413:J413"/>
    <mergeCell ref="C452:D452"/>
    <mergeCell ref="E452:F452"/>
    <mergeCell ref="K455:L455"/>
    <mergeCell ref="C455:D455"/>
    <mergeCell ref="E455:F455"/>
    <mergeCell ref="G455:H455"/>
    <mergeCell ref="I455:J455"/>
    <mergeCell ref="C432:D432"/>
    <mergeCell ref="C438:D438"/>
    <mergeCell ref="E438:F438"/>
    <mergeCell ref="G438:H438"/>
    <mergeCell ref="I438:J438"/>
    <mergeCell ref="I454:J454"/>
    <mergeCell ref="C431:D431"/>
    <mergeCell ref="E431:F431"/>
    <mergeCell ref="G431:H431"/>
    <mergeCell ref="E432:F432"/>
    <mergeCell ref="I433:J433"/>
    <mergeCell ref="I449:J449"/>
    <mergeCell ref="G452:H452"/>
    <mergeCell ref="I452:J452"/>
    <mergeCell ref="I440:J441"/>
    <mergeCell ref="K440:L441"/>
    <mergeCell ref="E418:F418"/>
    <mergeCell ref="G418:H418"/>
    <mergeCell ref="C417:D417"/>
    <mergeCell ref="C424:D424"/>
    <mergeCell ref="E230:F230"/>
    <mergeCell ref="E243:F243"/>
    <mergeCell ref="G328:H328"/>
    <mergeCell ref="I328:J328"/>
    <mergeCell ref="C321:D321"/>
    <mergeCell ref="E321:F321"/>
    <mergeCell ref="C274:D274"/>
    <mergeCell ref="E274:F274"/>
    <mergeCell ref="G274:H274"/>
    <mergeCell ref="I274:J274"/>
    <mergeCell ref="A382:B382"/>
    <mergeCell ref="G412:H412"/>
    <mergeCell ref="I412:J412"/>
    <mergeCell ref="K410:L410"/>
    <mergeCell ref="K412:L412"/>
    <mergeCell ref="I404:J404"/>
    <mergeCell ref="C411:D411"/>
    <mergeCell ref="C410:D410"/>
    <mergeCell ref="G402:H402"/>
    <mergeCell ref="I402:J402"/>
    <mergeCell ref="C325:D325"/>
    <mergeCell ref="E325:F325"/>
    <mergeCell ref="G371:H371"/>
    <mergeCell ref="C371:D371"/>
    <mergeCell ref="C306:D306"/>
    <mergeCell ref="E306:F306"/>
    <mergeCell ref="I306:J306"/>
    <mergeCell ref="I303:J303"/>
    <mergeCell ref="E371:F371"/>
    <mergeCell ref="C320:D320"/>
    <mergeCell ref="E320:F320"/>
    <mergeCell ref="G320:H320"/>
    <mergeCell ref="E424:F424"/>
    <mergeCell ref="E412:F412"/>
    <mergeCell ref="G358:H358"/>
    <mergeCell ref="E349:F349"/>
    <mergeCell ref="G349:H349"/>
    <mergeCell ref="C412:D412"/>
    <mergeCell ref="A420:L421"/>
    <mergeCell ref="K417:L417"/>
    <mergeCell ref="A418:B418"/>
    <mergeCell ref="E405:F405"/>
    <mergeCell ref="K414:L414"/>
    <mergeCell ref="C415:D415"/>
    <mergeCell ref="G415:H415"/>
    <mergeCell ref="I415:J415"/>
    <mergeCell ref="K415:L415"/>
    <mergeCell ref="K411:L411"/>
    <mergeCell ref="E411:F411"/>
    <mergeCell ref="G411:H411"/>
    <mergeCell ref="I411:J411"/>
    <mergeCell ref="K413:L413"/>
    <mergeCell ref="A414:A417"/>
    <mergeCell ref="A424:B424"/>
    <mergeCell ref="G407:H407"/>
    <mergeCell ref="C418:D418"/>
    <mergeCell ref="K406:L406"/>
    <mergeCell ref="K407:L407"/>
    <mergeCell ref="K404:L404"/>
    <mergeCell ref="C405:D405"/>
    <mergeCell ref="C416:D416"/>
    <mergeCell ref="E416:F416"/>
    <mergeCell ref="G416:H416"/>
    <mergeCell ref="I416:J416"/>
    <mergeCell ref="G233:H233"/>
    <mergeCell ref="C233:D233"/>
    <mergeCell ref="K290:L290"/>
    <mergeCell ref="K291:L291"/>
    <mergeCell ref="C291:D291"/>
    <mergeCell ref="G290:H290"/>
    <mergeCell ref="I290:J290"/>
    <mergeCell ref="I289:J289"/>
    <mergeCell ref="K289:L289"/>
    <mergeCell ref="C287:D287"/>
    <mergeCell ref="E287:F287"/>
    <mergeCell ref="G287:H287"/>
    <mergeCell ref="I287:J287"/>
    <mergeCell ref="C286:D286"/>
    <mergeCell ref="I291:J291"/>
    <mergeCell ref="E286:F286"/>
    <mergeCell ref="G286:H286"/>
    <mergeCell ref="I286:J286"/>
    <mergeCell ref="E291:F291"/>
    <mergeCell ref="I235:J235"/>
    <mergeCell ref="G238:H238"/>
    <mergeCell ref="K245:L245"/>
    <mergeCell ref="C284:D284"/>
    <mergeCell ref="K282:L282"/>
    <mergeCell ref="K283:L283"/>
    <mergeCell ref="C283:D283"/>
    <mergeCell ref="E283:F283"/>
    <mergeCell ref="G283:H283"/>
    <mergeCell ref="I283:J283"/>
    <mergeCell ref="C282:D282"/>
    <mergeCell ref="E282:F282"/>
    <mergeCell ref="I277:J277"/>
    <mergeCell ref="E330:F331"/>
    <mergeCell ref="E346:F346"/>
    <mergeCell ref="G346:H346"/>
    <mergeCell ref="I239:J239"/>
    <mergeCell ref="I285:J285"/>
    <mergeCell ref="G231:H231"/>
    <mergeCell ref="I238:J238"/>
    <mergeCell ref="G223:H223"/>
    <mergeCell ref="C36:D36"/>
    <mergeCell ref="G32:H32"/>
    <mergeCell ref="I32:J32"/>
    <mergeCell ref="C40:D40"/>
    <mergeCell ref="E77:F77"/>
    <mergeCell ref="E79:F80"/>
    <mergeCell ref="G74:H74"/>
    <mergeCell ref="C57:D57"/>
    <mergeCell ref="E57:F57"/>
    <mergeCell ref="G57:H57"/>
    <mergeCell ref="C89:D89"/>
    <mergeCell ref="E89:F89"/>
    <mergeCell ref="G89:H89"/>
    <mergeCell ref="E118:F118"/>
    <mergeCell ref="G118:H118"/>
    <mergeCell ref="C96:D96"/>
    <mergeCell ref="E96:F96"/>
    <mergeCell ref="G96:H96"/>
    <mergeCell ref="E103:F103"/>
    <mergeCell ref="C132:D132"/>
    <mergeCell ref="C232:D232"/>
    <mergeCell ref="I233:J233"/>
    <mergeCell ref="E232:F232"/>
    <mergeCell ref="E233:F233"/>
    <mergeCell ref="I203:J203"/>
    <mergeCell ref="E236:F236"/>
    <mergeCell ref="I232:J232"/>
    <mergeCell ref="G237:H237"/>
    <mergeCell ref="E234:F234"/>
    <mergeCell ref="G234:H234"/>
    <mergeCell ref="C238:D238"/>
    <mergeCell ref="E238:F238"/>
    <mergeCell ref="E410:F410"/>
    <mergeCell ref="G130:H130"/>
    <mergeCell ref="K131:L131"/>
    <mergeCell ref="C117:D117"/>
    <mergeCell ref="E117:F117"/>
    <mergeCell ref="G117:H117"/>
    <mergeCell ref="I117:J117"/>
    <mergeCell ref="I131:J131"/>
    <mergeCell ref="I122:J122"/>
    <mergeCell ref="K130:L130"/>
    <mergeCell ref="K125:L125"/>
    <mergeCell ref="G131:H131"/>
    <mergeCell ref="E138:F138"/>
    <mergeCell ref="E188:F188"/>
    <mergeCell ref="G188:H188"/>
    <mergeCell ref="G175:H175"/>
    <mergeCell ref="I175:J175"/>
    <mergeCell ref="E175:F175"/>
    <mergeCell ref="G143:H143"/>
    <mergeCell ref="I173:J173"/>
    <mergeCell ref="G166:H166"/>
    <mergeCell ref="C328:D328"/>
    <mergeCell ref="C332:D332"/>
    <mergeCell ref="E340:F340"/>
    <mergeCell ref="G226:H226"/>
    <mergeCell ref="I226:J226"/>
    <mergeCell ref="I429:J429"/>
    <mergeCell ref="I424:J424"/>
    <mergeCell ref="K453:L453"/>
    <mergeCell ref="E496:F496"/>
    <mergeCell ref="G496:H496"/>
    <mergeCell ref="I496:J496"/>
    <mergeCell ref="I494:J494"/>
    <mergeCell ref="K492:L492"/>
    <mergeCell ref="K493:L493"/>
    <mergeCell ref="K490:L490"/>
    <mergeCell ref="K496:L496"/>
    <mergeCell ref="E494:F494"/>
    <mergeCell ref="K452:L452"/>
    <mergeCell ref="C425:D425"/>
    <mergeCell ref="E425:F425"/>
    <mergeCell ref="I451:J451"/>
    <mergeCell ref="K451:L451"/>
    <mergeCell ref="C450:D450"/>
    <mergeCell ref="K448:L448"/>
    <mergeCell ref="K449:L449"/>
    <mergeCell ref="E449:F449"/>
    <mergeCell ref="K450:L450"/>
    <mergeCell ref="K424:L424"/>
    <mergeCell ref="C430:D430"/>
    <mergeCell ref="E430:F430"/>
    <mergeCell ref="C454:D454"/>
    <mergeCell ref="E454:F454"/>
    <mergeCell ref="G454:H454"/>
    <mergeCell ref="G425:H425"/>
    <mergeCell ref="I425:J425"/>
    <mergeCell ref="C428:D428"/>
    <mergeCell ref="A498:A501"/>
    <mergeCell ref="E498:F499"/>
    <mergeCell ref="A502:B502"/>
    <mergeCell ref="I501:J501"/>
    <mergeCell ref="K501:L501"/>
    <mergeCell ref="E500:F500"/>
    <mergeCell ref="C499:D499"/>
    <mergeCell ref="G499:H499"/>
    <mergeCell ref="I499:J499"/>
    <mergeCell ref="K499:L499"/>
    <mergeCell ref="C502:D502"/>
    <mergeCell ref="E502:F502"/>
    <mergeCell ref="G502:H502"/>
    <mergeCell ref="I502:J502"/>
    <mergeCell ref="K502:L502"/>
    <mergeCell ref="C501:D501"/>
    <mergeCell ref="E501:F501"/>
    <mergeCell ref="G501:H501"/>
    <mergeCell ref="K500:L500"/>
    <mergeCell ref="K498:L498"/>
    <mergeCell ref="C498:D498"/>
    <mergeCell ref="G498:H498"/>
    <mergeCell ref="I498:J498"/>
    <mergeCell ref="G494:H494"/>
    <mergeCell ref="C492:D492"/>
    <mergeCell ref="E492:F492"/>
    <mergeCell ref="G492:H492"/>
    <mergeCell ref="I492:J492"/>
    <mergeCell ref="C493:D493"/>
    <mergeCell ref="E493:F493"/>
    <mergeCell ref="E428:F428"/>
    <mergeCell ref="G493:H493"/>
    <mergeCell ref="I493:J493"/>
    <mergeCell ref="C500:D500"/>
    <mergeCell ref="G500:H500"/>
    <mergeCell ref="I500:J500"/>
    <mergeCell ref="K494:L494"/>
    <mergeCell ref="C495:D495"/>
    <mergeCell ref="E495:F495"/>
    <mergeCell ref="G495:H495"/>
    <mergeCell ref="I495:J495"/>
    <mergeCell ref="K495:L495"/>
    <mergeCell ref="C494:D494"/>
    <mergeCell ref="C497:D497"/>
    <mergeCell ref="E497:F497"/>
    <mergeCell ref="G497:H497"/>
    <mergeCell ref="C496:D496"/>
    <mergeCell ref="K497:L497"/>
    <mergeCell ref="I497:J497"/>
    <mergeCell ref="K488:L488"/>
    <mergeCell ref="K489:L489"/>
    <mergeCell ref="C489:D489"/>
    <mergeCell ref="E489:F489"/>
    <mergeCell ref="G489:H489"/>
    <mergeCell ref="I489:J489"/>
    <mergeCell ref="C488:D488"/>
    <mergeCell ref="E488:F488"/>
    <mergeCell ref="G488:H488"/>
    <mergeCell ref="I488:J488"/>
    <mergeCell ref="C490:D490"/>
    <mergeCell ref="E490:F490"/>
    <mergeCell ref="G490:H490"/>
    <mergeCell ref="I490:J490"/>
    <mergeCell ref="C491:D491"/>
    <mergeCell ref="E491:F491"/>
    <mergeCell ref="G491:H491"/>
    <mergeCell ref="I491:J491"/>
    <mergeCell ref="K491:L491"/>
    <mergeCell ref="K484:L484"/>
    <mergeCell ref="C485:D485"/>
    <mergeCell ref="E485:F485"/>
    <mergeCell ref="G485:H485"/>
    <mergeCell ref="I485:J485"/>
    <mergeCell ref="K485:L485"/>
    <mergeCell ref="C484:D484"/>
    <mergeCell ref="E484:F484"/>
    <mergeCell ref="G484:H484"/>
    <mergeCell ref="I484:J484"/>
    <mergeCell ref="K486:L486"/>
    <mergeCell ref="K487:L487"/>
    <mergeCell ref="C486:D486"/>
    <mergeCell ref="E486:F486"/>
    <mergeCell ref="G486:H486"/>
    <mergeCell ref="I486:J486"/>
    <mergeCell ref="E487:F487"/>
    <mergeCell ref="G487:H487"/>
    <mergeCell ref="I487:J487"/>
    <mergeCell ref="C487:D487"/>
    <mergeCell ref="K480:L480"/>
    <mergeCell ref="K481:L481"/>
    <mergeCell ref="C481:D481"/>
    <mergeCell ref="E481:F481"/>
    <mergeCell ref="G481:H481"/>
    <mergeCell ref="I481:J481"/>
    <mergeCell ref="C480:D480"/>
    <mergeCell ref="E480:F480"/>
    <mergeCell ref="G480:H480"/>
    <mergeCell ref="I480:J480"/>
    <mergeCell ref="K482:L482"/>
    <mergeCell ref="C483:D483"/>
    <mergeCell ref="E483:F483"/>
    <mergeCell ref="G483:H483"/>
    <mergeCell ref="I483:J483"/>
    <mergeCell ref="K483:L483"/>
    <mergeCell ref="C482:D482"/>
    <mergeCell ref="E482:F482"/>
    <mergeCell ref="G482:H482"/>
    <mergeCell ref="I482:J482"/>
    <mergeCell ref="K476:L476"/>
    <mergeCell ref="C477:D477"/>
    <mergeCell ref="E477:F477"/>
    <mergeCell ref="G477:H477"/>
    <mergeCell ref="I477:J477"/>
    <mergeCell ref="K477:L477"/>
    <mergeCell ref="C476:D476"/>
    <mergeCell ref="E476:F476"/>
    <mergeCell ref="G476:H476"/>
    <mergeCell ref="I476:J476"/>
    <mergeCell ref="K478:L478"/>
    <mergeCell ref="C479:D479"/>
    <mergeCell ref="E479:F479"/>
    <mergeCell ref="G479:H479"/>
    <mergeCell ref="I479:J479"/>
    <mergeCell ref="K479:L479"/>
    <mergeCell ref="C478:D478"/>
    <mergeCell ref="E478:F478"/>
    <mergeCell ref="G478:H478"/>
    <mergeCell ref="I478:J478"/>
    <mergeCell ref="K472:L472"/>
    <mergeCell ref="K473:L473"/>
    <mergeCell ref="C472:D472"/>
    <mergeCell ref="E472:F472"/>
    <mergeCell ref="G472:H472"/>
    <mergeCell ref="I472:J472"/>
    <mergeCell ref="C473:D473"/>
    <mergeCell ref="E473:F473"/>
    <mergeCell ref="G473:H473"/>
    <mergeCell ref="I473:J473"/>
    <mergeCell ref="K474:L474"/>
    <mergeCell ref="K475:L475"/>
    <mergeCell ref="C475:D475"/>
    <mergeCell ref="E475:F475"/>
    <mergeCell ref="G475:H475"/>
    <mergeCell ref="I474:J474"/>
    <mergeCell ref="I475:J475"/>
    <mergeCell ref="G474:H474"/>
    <mergeCell ref="E474:F474"/>
    <mergeCell ref="C474:D474"/>
    <mergeCell ref="K468:L468"/>
    <mergeCell ref="C469:D469"/>
    <mergeCell ref="E469:F469"/>
    <mergeCell ref="G469:H469"/>
    <mergeCell ref="I469:J469"/>
    <mergeCell ref="K469:L469"/>
    <mergeCell ref="C468:D468"/>
    <mergeCell ref="E468:F468"/>
    <mergeCell ref="G468:H468"/>
    <mergeCell ref="I468:J468"/>
    <mergeCell ref="K470:L470"/>
    <mergeCell ref="C471:D471"/>
    <mergeCell ref="E471:F471"/>
    <mergeCell ref="G471:H471"/>
    <mergeCell ref="I471:J471"/>
    <mergeCell ref="K471:L471"/>
    <mergeCell ref="C470:D470"/>
    <mergeCell ref="E470:F470"/>
    <mergeCell ref="G470:H470"/>
    <mergeCell ref="I470:J470"/>
    <mergeCell ref="C458:D458"/>
    <mergeCell ref="G458:H458"/>
    <mergeCell ref="I458:J458"/>
    <mergeCell ref="K458:L458"/>
    <mergeCell ref="C457:D457"/>
    <mergeCell ref="G457:H457"/>
    <mergeCell ref="E456:F457"/>
    <mergeCell ref="I457:J457"/>
    <mergeCell ref="E458:F458"/>
    <mergeCell ref="K467:L467"/>
    <mergeCell ref="C459:D459"/>
    <mergeCell ref="C467:D467"/>
    <mergeCell ref="E467:F467"/>
    <mergeCell ref="G467:H467"/>
    <mergeCell ref="E460:F460"/>
    <mergeCell ref="K459:L459"/>
    <mergeCell ref="C460:D460"/>
    <mergeCell ref="G460:H460"/>
    <mergeCell ref="K460:L460"/>
    <mergeCell ref="I467:J467"/>
    <mergeCell ref="I460:J460"/>
    <mergeCell ref="I456:J456"/>
    <mergeCell ref="G456:H456"/>
    <mergeCell ref="E459:F459"/>
    <mergeCell ref="G459:H459"/>
    <mergeCell ref="I459:J459"/>
    <mergeCell ref="C448:D448"/>
    <mergeCell ref="E448:F448"/>
    <mergeCell ref="G448:H448"/>
    <mergeCell ref="I448:J448"/>
    <mergeCell ref="C449:D449"/>
    <mergeCell ref="G449:H449"/>
    <mergeCell ref="K456:L456"/>
    <mergeCell ref="C453:D453"/>
    <mergeCell ref="E453:F453"/>
    <mergeCell ref="G453:H453"/>
    <mergeCell ref="I453:J453"/>
    <mergeCell ref="E450:F450"/>
    <mergeCell ref="G450:H450"/>
    <mergeCell ref="I450:J450"/>
    <mergeCell ref="C451:D451"/>
    <mergeCell ref="C456:D456"/>
    <mergeCell ref="K457:L457"/>
    <mergeCell ref="E451:F451"/>
    <mergeCell ref="G451:H451"/>
    <mergeCell ref="K454:L454"/>
    <mergeCell ref="K444:L444"/>
    <mergeCell ref="K445:L445"/>
    <mergeCell ref="C444:D444"/>
    <mergeCell ref="E444:F444"/>
    <mergeCell ref="G444:H444"/>
    <mergeCell ref="I444:J444"/>
    <mergeCell ref="C445:D445"/>
    <mergeCell ref="E445:F445"/>
    <mergeCell ref="G445:H445"/>
    <mergeCell ref="I445:J445"/>
    <mergeCell ref="K446:L446"/>
    <mergeCell ref="K447:L447"/>
    <mergeCell ref="C447:D447"/>
    <mergeCell ref="E447:F447"/>
    <mergeCell ref="G447:H447"/>
    <mergeCell ref="I447:J447"/>
    <mergeCell ref="C446:D446"/>
    <mergeCell ref="E446:F446"/>
    <mergeCell ref="G446:H446"/>
    <mergeCell ref="I446:J446"/>
    <mergeCell ref="K438:L438"/>
    <mergeCell ref="K439:L439"/>
    <mergeCell ref="C439:D439"/>
    <mergeCell ref="E439:F439"/>
    <mergeCell ref="G439:H439"/>
    <mergeCell ref="I439:J439"/>
    <mergeCell ref="C441:D441"/>
    <mergeCell ref="E441:F441"/>
    <mergeCell ref="G441:H441"/>
    <mergeCell ref="C440:D440"/>
    <mergeCell ref="E440:F440"/>
    <mergeCell ref="G440:H440"/>
    <mergeCell ref="K442:L442"/>
    <mergeCell ref="C443:D443"/>
    <mergeCell ref="E443:F443"/>
    <mergeCell ref="G443:H443"/>
    <mergeCell ref="I443:J443"/>
    <mergeCell ref="K443:L443"/>
    <mergeCell ref="C442:D442"/>
    <mergeCell ref="E442:F442"/>
    <mergeCell ref="G442:H442"/>
    <mergeCell ref="I442:J442"/>
    <mergeCell ref="K434:L434"/>
    <mergeCell ref="C435:D435"/>
    <mergeCell ref="E435:F435"/>
    <mergeCell ref="G435:H435"/>
    <mergeCell ref="I435:J435"/>
    <mergeCell ref="K435:L435"/>
    <mergeCell ref="C434:D434"/>
    <mergeCell ref="E434:F434"/>
    <mergeCell ref="G434:H434"/>
    <mergeCell ref="I434:J434"/>
    <mergeCell ref="C437:D437"/>
    <mergeCell ref="E437:F437"/>
    <mergeCell ref="G437:H437"/>
    <mergeCell ref="I437:J437"/>
    <mergeCell ref="K437:L437"/>
    <mergeCell ref="C436:D436"/>
    <mergeCell ref="E436:F436"/>
    <mergeCell ref="G436:H436"/>
    <mergeCell ref="K436:L436"/>
    <mergeCell ref="I436:J436"/>
    <mergeCell ref="C427:D427"/>
    <mergeCell ref="E427:F427"/>
    <mergeCell ref="G427:H427"/>
    <mergeCell ref="I427:J427"/>
    <mergeCell ref="K427:L427"/>
    <mergeCell ref="I418:J418"/>
    <mergeCell ref="K418:L418"/>
    <mergeCell ref="K425:L425"/>
    <mergeCell ref="C426:D426"/>
    <mergeCell ref="E426:F426"/>
    <mergeCell ref="C433:D433"/>
    <mergeCell ref="E433:F433"/>
    <mergeCell ref="G426:H426"/>
    <mergeCell ref="I426:J426"/>
    <mergeCell ref="K428:L428"/>
    <mergeCell ref="C429:D429"/>
    <mergeCell ref="E429:F429"/>
    <mergeCell ref="G429:H429"/>
    <mergeCell ref="K429:L429"/>
    <mergeCell ref="K426:L426"/>
    <mergeCell ref="G430:H430"/>
    <mergeCell ref="I430:J430"/>
    <mergeCell ref="K432:L432"/>
    <mergeCell ref="K433:L433"/>
    <mergeCell ref="K430:L430"/>
    <mergeCell ref="K431:L431"/>
    <mergeCell ref="G433:H433"/>
    <mergeCell ref="G432:H432"/>
    <mergeCell ref="I432:J432"/>
    <mergeCell ref="I431:J431"/>
    <mergeCell ref="G424:H424"/>
    <mergeCell ref="I428:J428"/>
    <mergeCell ref="E414:F415"/>
    <mergeCell ref="C414:D414"/>
    <mergeCell ref="G414:H414"/>
    <mergeCell ref="I414:J414"/>
    <mergeCell ref="E417:F417"/>
    <mergeCell ref="G417:H417"/>
    <mergeCell ref="I417:J417"/>
    <mergeCell ref="K416:L416"/>
    <mergeCell ref="G405:H405"/>
    <mergeCell ref="I405:J405"/>
    <mergeCell ref="K405:L405"/>
    <mergeCell ref="C404:D404"/>
    <mergeCell ref="E404:F404"/>
    <mergeCell ref="G410:H410"/>
    <mergeCell ref="I410:J410"/>
    <mergeCell ref="K408:L408"/>
    <mergeCell ref="C409:D409"/>
    <mergeCell ref="E409:F409"/>
    <mergeCell ref="G409:H409"/>
    <mergeCell ref="I409:J409"/>
    <mergeCell ref="K409:L409"/>
    <mergeCell ref="C408:D408"/>
    <mergeCell ref="E408:F408"/>
    <mergeCell ref="I407:J407"/>
    <mergeCell ref="C406:D406"/>
    <mergeCell ref="E406:F406"/>
    <mergeCell ref="G406:H406"/>
    <mergeCell ref="I406:J406"/>
    <mergeCell ref="G408:H408"/>
    <mergeCell ref="I408:J408"/>
    <mergeCell ref="C407:D407"/>
    <mergeCell ref="E407:F407"/>
    <mergeCell ref="I400:J400"/>
    <mergeCell ref="K398:L398"/>
    <mergeCell ref="K399:L399"/>
    <mergeCell ref="C398:D398"/>
    <mergeCell ref="E398:F398"/>
    <mergeCell ref="G398:H398"/>
    <mergeCell ref="I398:J398"/>
    <mergeCell ref="C399:D399"/>
    <mergeCell ref="E399:F399"/>
    <mergeCell ref="G399:H399"/>
    <mergeCell ref="G404:H404"/>
    <mergeCell ref="K400:L400"/>
    <mergeCell ref="K401:L401"/>
    <mergeCell ref="C401:D401"/>
    <mergeCell ref="E401:F401"/>
    <mergeCell ref="G401:H401"/>
    <mergeCell ref="I401:J401"/>
    <mergeCell ref="C400:D400"/>
    <mergeCell ref="E400:F400"/>
    <mergeCell ref="G400:H400"/>
    <mergeCell ref="K402:L402"/>
    <mergeCell ref="C403:D403"/>
    <mergeCell ref="E403:F403"/>
    <mergeCell ref="G403:H403"/>
    <mergeCell ref="I403:J403"/>
    <mergeCell ref="K403:L403"/>
    <mergeCell ref="C402:D402"/>
    <mergeCell ref="E402:F402"/>
    <mergeCell ref="I396:J396"/>
    <mergeCell ref="K394:L394"/>
    <mergeCell ref="C395:D395"/>
    <mergeCell ref="E395:F395"/>
    <mergeCell ref="G395:H395"/>
    <mergeCell ref="I395:J395"/>
    <mergeCell ref="K395:L395"/>
    <mergeCell ref="C394:D394"/>
    <mergeCell ref="E394:F394"/>
    <mergeCell ref="G394:H394"/>
    <mergeCell ref="I399:J399"/>
    <mergeCell ref="K396:L396"/>
    <mergeCell ref="C397:D397"/>
    <mergeCell ref="E397:F397"/>
    <mergeCell ref="G397:H397"/>
    <mergeCell ref="I397:J397"/>
    <mergeCell ref="K397:L397"/>
    <mergeCell ref="C396:D396"/>
    <mergeCell ref="E396:F396"/>
    <mergeCell ref="G396:H396"/>
    <mergeCell ref="K390:L390"/>
    <mergeCell ref="C391:D391"/>
    <mergeCell ref="E391:F391"/>
    <mergeCell ref="G391:H391"/>
    <mergeCell ref="I391:J391"/>
    <mergeCell ref="K391:L391"/>
    <mergeCell ref="C390:D390"/>
    <mergeCell ref="E390:F390"/>
    <mergeCell ref="G390:H390"/>
    <mergeCell ref="I390:J390"/>
    <mergeCell ref="I394:J394"/>
    <mergeCell ref="K392:L392"/>
    <mergeCell ref="K393:L393"/>
    <mergeCell ref="C393:D393"/>
    <mergeCell ref="E393:F393"/>
    <mergeCell ref="I393:J393"/>
    <mergeCell ref="C392:D392"/>
    <mergeCell ref="E392:F392"/>
    <mergeCell ref="G392:H392"/>
    <mergeCell ref="I392:J392"/>
    <mergeCell ref="G393:H393"/>
    <mergeCell ref="K386:L386"/>
    <mergeCell ref="C387:D387"/>
    <mergeCell ref="E387:F387"/>
    <mergeCell ref="G387:H387"/>
    <mergeCell ref="I387:J387"/>
    <mergeCell ref="K387:L387"/>
    <mergeCell ref="C386:D386"/>
    <mergeCell ref="E386:F386"/>
    <mergeCell ref="G386:H386"/>
    <mergeCell ref="I386:J386"/>
    <mergeCell ref="K388:L388"/>
    <mergeCell ref="C389:D389"/>
    <mergeCell ref="E389:F389"/>
    <mergeCell ref="G389:H389"/>
    <mergeCell ref="I389:J389"/>
    <mergeCell ref="K389:L389"/>
    <mergeCell ref="C388:D388"/>
    <mergeCell ref="E388:F388"/>
    <mergeCell ref="G388:H388"/>
    <mergeCell ref="I388:J388"/>
    <mergeCell ref="K383:L383"/>
    <mergeCell ref="G382:H382"/>
    <mergeCell ref="C383:D383"/>
    <mergeCell ref="C374:D374"/>
    <mergeCell ref="E374:F374"/>
    <mergeCell ref="I382:J382"/>
    <mergeCell ref="K382:L382"/>
    <mergeCell ref="I376:J376"/>
    <mergeCell ref="K376:L376"/>
    <mergeCell ref="C375:D375"/>
    <mergeCell ref="K384:L384"/>
    <mergeCell ref="C385:D385"/>
    <mergeCell ref="E385:F385"/>
    <mergeCell ref="G385:H385"/>
    <mergeCell ref="I385:J385"/>
    <mergeCell ref="I375:J375"/>
    <mergeCell ref="C382:D382"/>
    <mergeCell ref="K385:L385"/>
    <mergeCell ref="C384:D384"/>
    <mergeCell ref="E384:F384"/>
    <mergeCell ref="E375:F375"/>
    <mergeCell ref="G375:H375"/>
    <mergeCell ref="G374:H374"/>
    <mergeCell ref="E383:F383"/>
    <mergeCell ref="G383:H383"/>
    <mergeCell ref="I383:J383"/>
    <mergeCell ref="A378:L379"/>
    <mergeCell ref="G384:H384"/>
    <mergeCell ref="I384:J384"/>
    <mergeCell ref="K370:L370"/>
    <mergeCell ref="K372:L372"/>
    <mergeCell ref="C368:D368"/>
    <mergeCell ref="E368:F368"/>
    <mergeCell ref="G368:H368"/>
    <mergeCell ref="I368:J368"/>
    <mergeCell ref="I372:J372"/>
    <mergeCell ref="K371:L371"/>
    <mergeCell ref="I371:J371"/>
    <mergeCell ref="C369:D369"/>
    <mergeCell ref="K375:L375"/>
    <mergeCell ref="I374:J374"/>
    <mergeCell ref="E382:F382"/>
    <mergeCell ref="A376:B376"/>
    <mergeCell ref="C376:D376"/>
    <mergeCell ref="E376:F376"/>
    <mergeCell ref="A372:A375"/>
    <mergeCell ref="G376:H376"/>
    <mergeCell ref="K373:L373"/>
    <mergeCell ref="K374:L374"/>
    <mergeCell ref="C372:D372"/>
    <mergeCell ref="G372:H372"/>
    <mergeCell ref="C373:D373"/>
    <mergeCell ref="G373:H373"/>
    <mergeCell ref="I373:J373"/>
    <mergeCell ref="K368:L368"/>
    <mergeCell ref="K369:L369"/>
    <mergeCell ref="G370:H370"/>
    <mergeCell ref="E372:F373"/>
    <mergeCell ref="E369:F369"/>
    <mergeCell ref="G369:H369"/>
    <mergeCell ref="I369:J369"/>
    <mergeCell ref="C365:D365"/>
    <mergeCell ref="E365:F365"/>
    <mergeCell ref="G365:H365"/>
    <mergeCell ref="I365:J365"/>
    <mergeCell ref="K365:L365"/>
    <mergeCell ref="C364:D364"/>
    <mergeCell ref="E364:F364"/>
    <mergeCell ref="K366:L366"/>
    <mergeCell ref="C367:D367"/>
    <mergeCell ref="E367:F367"/>
    <mergeCell ref="G367:H367"/>
    <mergeCell ref="I367:J367"/>
    <mergeCell ref="K367:L367"/>
    <mergeCell ref="C366:D366"/>
    <mergeCell ref="G366:H366"/>
    <mergeCell ref="E366:F366"/>
    <mergeCell ref="I366:J366"/>
    <mergeCell ref="G364:H364"/>
    <mergeCell ref="I362:J362"/>
    <mergeCell ref="K360:L360"/>
    <mergeCell ref="K361:L361"/>
    <mergeCell ref="C361:D361"/>
    <mergeCell ref="E361:F361"/>
    <mergeCell ref="G361:H361"/>
    <mergeCell ref="I361:J361"/>
    <mergeCell ref="C360:D360"/>
    <mergeCell ref="E360:F360"/>
    <mergeCell ref="G360:H360"/>
    <mergeCell ref="I364:J364"/>
    <mergeCell ref="K362:L362"/>
    <mergeCell ref="K363:L363"/>
    <mergeCell ref="C362:D362"/>
    <mergeCell ref="E362:F362"/>
    <mergeCell ref="G362:H362"/>
    <mergeCell ref="C363:D363"/>
    <mergeCell ref="E363:F363"/>
    <mergeCell ref="G363:H363"/>
    <mergeCell ref="I363:J363"/>
    <mergeCell ref="K364:L364"/>
    <mergeCell ref="K356:L356"/>
    <mergeCell ref="C357:D357"/>
    <mergeCell ref="E357:F357"/>
    <mergeCell ref="G357:H357"/>
    <mergeCell ref="I357:J357"/>
    <mergeCell ref="K357:L357"/>
    <mergeCell ref="C356:D356"/>
    <mergeCell ref="E356:F356"/>
    <mergeCell ref="G356:H356"/>
    <mergeCell ref="I356:J356"/>
    <mergeCell ref="I360:J360"/>
    <mergeCell ref="K358:L358"/>
    <mergeCell ref="C359:D359"/>
    <mergeCell ref="E359:F359"/>
    <mergeCell ref="G359:H359"/>
    <mergeCell ref="I359:J359"/>
    <mergeCell ref="K359:L359"/>
    <mergeCell ref="C358:D358"/>
    <mergeCell ref="E358:F358"/>
    <mergeCell ref="I358:J358"/>
    <mergeCell ref="K353:L353"/>
    <mergeCell ref="C352:D352"/>
    <mergeCell ref="E352:F352"/>
    <mergeCell ref="G352:H352"/>
    <mergeCell ref="I352:J352"/>
    <mergeCell ref="C353:D353"/>
    <mergeCell ref="E353:F353"/>
    <mergeCell ref="G353:H353"/>
    <mergeCell ref="I353:J353"/>
    <mergeCell ref="K354:L354"/>
    <mergeCell ref="K355:L355"/>
    <mergeCell ref="C355:D355"/>
    <mergeCell ref="E355:F355"/>
    <mergeCell ref="G355:H355"/>
    <mergeCell ref="I355:J355"/>
    <mergeCell ref="C354:D354"/>
    <mergeCell ref="E354:F354"/>
    <mergeCell ref="G354:H354"/>
    <mergeCell ref="I354:J354"/>
    <mergeCell ref="K349:L349"/>
    <mergeCell ref="C348:D348"/>
    <mergeCell ref="E348:F348"/>
    <mergeCell ref="G348:H348"/>
    <mergeCell ref="I348:J348"/>
    <mergeCell ref="C349:D349"/>
    <mergeCell ref="K350:L350"/>
    <mergeCell ref="C351:D351"/>
    <mergeCell ref="E351:F351"/>
    <mergeCell ref="G351:H351"/>
    <mergeCell ref="I351:J351"/>
    <mergeCell ref="K351:L351"/>
    <mergeCell ref="C350:D350"/>
    <mergeCell ref="E350:F350"/>
    <mergeCell ref="G350:H350"/>
    <mergeCell ref="I350:J350"/>
    <mergeCell ref="K352:L352"/>
    <mergeCell ref="I349:J349"/>
    <mergeCell ref="K344:L344"/>
    <mergeCell ref="C345:D345"/>
    <mergeCell ref="E345:F345"/>
    <mergeCell ref="G345:H345"/>
    <mergeCell ref="I345:J345"/>
    <mergeCell ref="K345:L345"/>
    <mergeCell ref="C344:D344"/>
    <mergeCell ref="E344:F344"/>
    <mergeCell ref="G344:H344"/>
    <mergeCell ref="K346:L346"/>
    <mergeCell ref="K347:L347"/>
    <mergeCell ref="C347:D347"/>
    <mergeCell ref="E347:F347"/>
    <mergeCell ref="G347:H347"/>
    <mergeCell ref="K348:L348"/>
    <mergeCell ref="I346:J346"/>
    <mergeCell ref="I347:J347"/>
    <mergeCell ref="I344:J344"/>
    <mergeCell ref="C346:D346"/>
    <mergeCell ref="I340:J340"/>
    <mergeCell ref="K340:L340"/>
    <mergeCell ref="A334:B334"/>
    <mergeCell ref="C334:D334"/>
    <mergeCell ref="E334:F334"/>
    <mergeCell ref="G334:H334"/>
    <mergeCell ref="K334:L334"/>
    <mergeCell ref="C340:D340"/>
    <mergeCell ref="I334:J334"/>
    <mergeCell ref="A336:L337"/>
    <mergeCell ref="K341:L341"/>
    <mergeCell ref="K342:L342"/>
    <mergeCell ref="K343:L343"/>
    <mergeCell ref="C342:D342"/>
    <mergeCell ref="E342:F342"/>
    <mergeCell ref="G342:H342"/>
    <mergeCell ref="I342:J342"/>
    <mergeCell ref="C343:D343"/>
    <mergeCell ref="E343:F343"/>
    <mergeCell ref="G343:H343"/>
    <mergeCell ref="E341:F341"/>
    <mergeCell ref="G341:H341"/>
    <mergeCell ref="I341:J341"/>
    <mergeCell ref="I343:J343"/>
    <mergeCell ref="G340:H340"/>
    <mergeCell ref="I331:J331"/>
    <mergeCell ref="K331:L331"/>
    <mergeCell ref="E332:F332"/>
    <mergeCell ref="C326:D326"/>
    <mergeCell ref="E326:F326"/>
    <mergeCell ref="G326:H326"/>
    <mergeCell ref="I326:J326"/>
    <mergeCell ref="C327:D327"/>
    <mergeCell ref="E327:F327"/>
    <mergeCell ref="G327:H327"/>
    <mergeCell ref="I332:J332"/>
    <mergeCell ref="K332:L332"/>
    <mergeCell ref="I333:J333"/>
    <mergeCell ref="K333:L333"/>
    <mergeCell ref="K328:L328"/>
    <mergeCell ref="A330:A333"/>
    <mergeCell ref="C330:D330"/>
    <mergeCell ref="G330:H330"/>
    <mergeCell ref="I330:J330"/>
    <mergeCell ref="K330:L330"/>
    <mergeCell ref="G332:H332"/>
    <mergeCell ref="C331:D331"/>
    <mergeCell ref="E329:F329"/>
    <mergeCell ref="G329:H329"/>
    <mergeCell ref="I329:J329"/>
    <mergeCell ref="K329:L329"/>
    <mergeCell ref="K327:L327"/>
    <mergeCell ref="C333:D333"/>
    <mergeCell ref="G331:H331"/>
    <mergeCell ref="G333:H333"/>
    <mergeCell ref="E328:F328"/>
    <mergeCell ref="E333:F333"/>
    <mergeCell ref="C319:D319"/>
    <mergeCell ref="E319:F319"/>
    <mergeCell ref="G319:H319"/>
    <mergeCell ref="I319:J319"/>
    <mergeCell ref="K324:L324"/>
    <mergeCell ref="K326:L326"/>
    <mergeCell ref="I323:J323"/>
    <mergeCell ref="K323:L323"/>
    <mergeCell ref="K319:L319"/>
    <mergeCell ref="I324:J324"/>
    <mergeCell ref="K320:L320"/>
    <mergeCell ref="K321:L321"/>
    <mergeCell ref="K325:L325"/>
    <mergeCell ref="G321:H321"/>
    <mergeCell ref="I321:J321"/>
    <mergeCell ref="K322:L322"/>
    <mergeCell ref="I327:J327"/>
    <mergeCell ref="C322:D322"/>
    <mergeCell ref="E322:F322"/>
    <mergeCell ref="G322:H322"/>
    <mergeCell ref="I322:J322"/>
    <mergeCell ref="C324:D324"/>
    <mergeCell ref="E324:F324"/>
    <mergeCell ref="G324:H324"/>
    <mergeCell ref="C323:D323"/>
    <mergeCell ref="E323:F323"/>
    <mergeCell ref="G323:H323"/>
    <mergeCell ref="G325:H325"/>
    <mergeCell ref="I325:J325"/>
    <mergeCell ref="I320:J320"/>
    <mergeCell ref="G316:H316"/>
    <mergeCell ref="K314:L314"/>
    <mergeCell ref="C314:D314"/>
    <mergeCell ref="C313:D313"/>
    <mergeCell ref="E313:F313"/>
    <mergeCell ref="G313:H313"/>
    <mergeCell ref="I313:J313"/>
    <mergeCell ref="K317:L317"/>
    <mergeCell ref="C316:D316"/>
    <mergeCell ref="E316:F316"/>
    <mergeCell ref="K318:L318"/>
    <mergeCell ref="C317:D317"/>
    <mergeCell ref="E317:F317"/>
    <mergeCell ref="G317:H317"/>
    <mergeCell ref="I317:J317"/>
    <mergeCell ref="K315:L316"/>
    <mergeCell ref="C318:D318"/>
    <mergeCell ref="E318:F318"/>
    <mergeCell ref="G318:H318"/>
    <mergeCell ref="I318:J318"/>
    <mergeCell ref="E314:F314"/>
    <mergeCell ref="G314:H314"/>
    <mergeCell ref="I315:J316"/>
    <mergeCell ref="C309:D309"/>
    <mergeCell ref="E309:F309"/>
    <mergeCell ref="G309:H309"/>
    <mergeCell ref="C308:D308"/>
    <mergeCell ref="E308:F308"/>
    <mergeCell ref="G308:H308"/>
    <mergeCell ref="K310:L310"/>
    <mergeCell ref="K311:L311"/>
    <mergeCell ref="K312:L312"/>
    <mergeCell ref="G310:H310"/>
    <mergeCell ref="I310:J310"/>
    <mergeCell ref="G311:H311"/>
    <mergeCell ref="I311:J311"/>
    <mergeCell ref="G312:H312"/>
    <mergeCell ref="I312:J312"/>
    <mergeCell ref="K313:L313"/>
    <mergeCell ref="C312:D312"/>
    <mergeCell ref="E312:F312"/>
    <mergeCell ref="E310:F310"/>
    <mergeCell ref="C311:D311"/>
    <mergeCell ref="E311:F311"/>
    <mergeCell ref="K304:L304"/>
    <mergeCell ref="C305:D305"/>
    <mergeCell ref="E305:F305"/>
    <mergeCell ref="G305:H305"/>
    <mergeCell ref="I305:J305"/>
    <mergeCell ref="G304:H304"/>
    <mergeCell ref="I304:J304"/>
    <mergeCell ref="K305:L305"/>
    <mergeCell ref="C304:D304"/>
    <mergeCell ref="E304:F304"/>
    <mergeCell ref="K306:L306"/>
    <mergeCell ref="K307:L307"/>
    <mergeCell ref="E307:F307"/>
    <mergeCell ref="G307:H307"/>
    <mergeCell ref="I307:J307"/>
    <mergeCell ref="C307:D307"/>
    <mergeCell ref="G306:H306"/>
    <mergeCell ref="A292:B292"/>
    <mergeCell ref="C292:D292"/>
    <mergeCell ref="E292:F292"/>
    <mergeCell ref="G292:H292"/>
    <mergeCell ref="I292:J292"/>
    <mergeCell ref="K292:L292"/>
    <mergeCell ref="K302:L302"/>
    <mergeCell ref="G300:H300"/>
    <mergeCell ref="I300:J300"/>
    <mergeCell ref="C300:D300"/>
    <mergeCell ref="G302:H302"/>
    <mergeCell ref="I302:J302"/>
    <mergeCell ref="C301:D301"/>
    <mergeCell ref="E301:F301"/>
    <mergeCell ref="G301:H301"/>
    <mergeCell ref="I301:J301"/>
    <mergeCell ref="K303:L303"/>
    <mergeCell ref="C302:D302"/>
    <mergeCell ref="E302:F302"/>
    <mergeCell ref="E300:F300"/>
    <mergeCell ref="A294:L295"/>
    <mergeCell ref="A298:B298"/>
    <mergeCell ref="C298:D298"/>
    <mergeCell ref="E298:F298"/>
    <mergeCell ref="G298:H298"/>
    <mergeCell ref="I298:J298"/>
    <mergeCell ref="C299:D299"/>
    <mergeCell ref="K298:L298"/>
    <mergeCell ref="K301:L301"/>
    <mergeCell ref="K299:L299"/>
    <mergeCell ref="K300:L300"/>
    <mergeCell ref="C303:D303"/>
    <mergeCell ref="A288:A291"/>
    <mergeCell ref="C288:D288"/>
    <mergeCell ref="G288:H288"/>
    <mergeCell ref="I288:J288"/>
    <mergeCell ref="K288:L288"/>
    <mergeCell ref="C289:D289"/>
    <mergeCell ref="G289:H289"/>
    <mergeCell ref="E288:F289"/>
    <mergeCell ref="C290:D290"/>
    <mergeCell ref="E290:F290"/>
    <mergeCell ref="K285:L285"/>
    <mergeCell ref="I284:J284"/>
    <mergeCell ref="C285:D285"/>
    <mergeCell ref="E285:F285"/>
    <mergeCell ref="G285:H285"/>
    <mergeCell ref="K286:L286"/>
    <mergeCell ref="E284:F284"/>
    <mergeCell ref="G284:H284"/>
    <mergeCell ref="G291:H291"/>
    <mergeCell ref="K284:L284"/>
    <mergeCell ref="K287:L287"/>
    <mergeCell ref="K277:L277"/>
    <mergeCell ref="C276:D276"/>
    <mergeCell ref="E276:F276"/>
    <mergeCell ref="G281:H281"/>
    <mergeCell ref="I281:J281"/>
    <mergeCell ref="K278:L278"/>
    <mergeCell ref="C279:D279"/>
    <mergeCell ref="E279:F279"/>
    <mergeCell ref="G279:H279"/>
    <mergeCell ref="I279:J279"/>
    <mergeCell ref="K279:L279"/>
    <mergeCell ref="C278:D278"/>
    <mergeCell ref="E278:F278"/>
    <mergeCell ref="G282:H282"/>
    <mergeCell ref="I282:J282"/>
    <mergeCell ref="K280:L280"/>
    <mergeCell ref="K281:L281"/>
    <mergeCell ref="C280:D280"/>
    <mergeCell ref="E280:F280"/>
    <mergeCell ref="G280:H280"/>
    <mergeCell ref="I280:J280"/>
    <mergeCell ref="C281:D281"/>
    <mergeCell ref="E281:F281"/>
    <mergeCell ref="C272:D272"/>
    <mergeCell ref="E272:F272"/>
    <mergeCell ref="G272:H272"/>
    <mergeCell ref="I272:J272"/>
    <mergeCell ref="K270:L270"/>
    <mergeCell ref="C271:D271"/>
    <mergeCell ref="E271:F271"/>
    <mergeCell ref="G271:H271"/>
    <mergeCell ref="I271:J271"/>
    <mergeCell ref="K271:L271"/>
    <mergeCell ref="A340:B340"/>
    <mergeCell ref="C341:D341"/>
    <mergeCell ref="G275:H275"/>
    <mergeCell ref="I275:J275"/>
    <mergeCell ref="K272:L272"/>
    <mergeCell ref="C273:D273"/>
    <mergeCell ref="E273:F273"/>
    <mergeCell ref="G273:H273"/>
    <mergeCell ref="I273:J273"/>
    <mergeCell ref="K273:L273"/>
    <mergeCell ref="G276:H276"/>
    <mergeCell ref="I276:J276"/>
    <mergeCell ref="K274:L274"/>
    <mergeCell ref="K275:L275"/>
    <mergeCell ref="C275:D275"/>
    <mergeCell ref="E275:F275"/>
    <mergeCell ref="G278:H278"/>
    <mergeCell ref="I278:J278"/>
    <mergeCell ref="K276:L276"/>
    <mergeCell ref="C277:D277"/>
    <mergeCell ref="E277:F277"/>
    <mergeCell ref="G277:H277"/>
    <mergeCell ref="C268:D268"/>
    <mergeCell ref="E268:F268"/>
    <mergeCell ref="G268:H268"/>
    <mergeCell ref="I268:J268"/>
    <mergeCell ref="K266:L266"/>
    <mergeCell ref="K267:L267"/>
    <mergeCell ref="C266:D266"/>
    <mergeCell ref="E266:F266"/>
    <mergeCell ref="G266:H266"/>
    <mergeCell ref="I266:J266"/>
    <mergeCell ref="C270:D270"/>
    <mergeCell ref="E270:F270"/>
    <mergeCell ref="G270:H270"/>
    <mergeCell ref="I270:J270"/>
    <mergeCell ref="K268:L268"/>
    <mergeCell ref="K269:L269"/>
    <mergeCell ref="C269:D269"/>
    <mergeCell ref="E269:F269"/>
    <mergeCell ref="G269:H269"/>
    <mergeCell ref="I269:J269"/>
    <mergeCell ref="K261:L261"/>
    <mergeCell ref="C261:D261"/>
    <mergeCell ref="C315:D315"/>
    <mergeCell ref="E315:F315"/>
    <mergeCell ref="G315:H315"/>
    <mergeCell ref="K262:L262"/>
    <mergeCell ref="E261:F261"/>
    <mergeCell ref="G261:H261"/>
    <mergeCell ref="G263:H263"/>
    <mergeCell ref="I261:J261"/>
    <mergeCell ref="C262:D262"/>
    <mergeCell ref="E262:F262"/>
    <mergeCell ref="G262:H262"/>
    <mergeCell ref="I262:J262"/>
    <mergeCell ref="C263:D263"/>
    <mergeCell ref="E263:F263"/>
    <mergeCell ref="C264:D264"/>
    <mergeCell ref="E264:F264"/>
    <mergeCell ref="G264:H264"/>
    <mergeCell ref="I264:J264"/>
    <mergeCell ref="I263:J263"/>
    <mergeCell ref="K263:L263"/>
    <mergeCell ref="C267:D267"/>
    <mergeCell ref="E267:F267"/>
    <mergeCell ref="G267:H267"/>
    <mergeCell ref="I267:J267"/>
    <mergeCell ref="K264:L264"/>
    <mergeCell ref="C265:D265"/>
    <mergeCell ref="E265:F265"/>
    <mergeCell ref="G265:H265"/>
    <mergeCell ref="I265:J265"/>
    <mergeCell ref="K265:L265"/>
    <mergeCell ref="K258:L258"/>
    <mergeCell ref="C116:D116"/>
    <mergeCell ref="G81:H81"/>
    <mergeCell ref="I81:J81"/>
    <mergeCell ref="A246:A249"/>
    <mergeCell ref="K248:L248"/>
    <mergeCell ref="K81:L81"/>
    <mergeCell ref="K82:L82"/>
    <mergeCell ref="C82:D82"/>
    <mergeCell ref="E83:F83"/>
    <mergeCell ref="K259:L259"/>
    <mergeCell ref="C258:D258"/>
    <mergeCell ref="E258:F258"/>
    <mergeCell ref="G258:H258"/>
    <mergeCell ref="I258:J258"/>
    <mergeCell ref="K260:L260"/>
    <mergeCell ref="C260:D260"/>
    <mergeCell ref="E260:F260"/>
    <mergeCell ref="G260:H260"/>
    <mergeCell ref="I260:J260"/>
    <mergeCell ref="G99:H99"/>
    <mergeCell ref="I99:J99"/>
    <mergeCell ref="G100:H100"/>
    <mergeCell ref="G102:H102"/>
    <mergeCell ref="G215:H215"/>
    <mergeCell ref="I101:J101"/>
    <mergeCell ref="C230:D230"/>
    <mergeCell ref="C175:D175"/>
    <mergeCell ref="I228:J228"/>
    <mergeCell ref="E226:F226"/>
    <mergeCell ref="I229:J229"/>
    <mergeCell ref="C110:D110"/>
    <mergeCell ref="K256:L256"/>
    <mergeCell ref="K249:L249"/>
    <mergeCell ref="C248:D248"/>
    <mergeCell ref="E248:F248"/>
    <mergeCell ref="G248:H248"/>
    <mergeCell ref="I248:J248"/>
    <mergeCell ref="C249:D249"/>
    <mergeCell ref="E249:F249"/>
    <mergeCell ref="C256:D256"/>
    <mergeCell ref="A250:B250"/>
    <mergeCell ref="C250:D250"/>
    <mergeCell ref="C257:D257"/>
    <mergeCell ref="E257:F257"/>
    <mergeCell ref="G257:H257"/>
    <mergeCell ref="I257:J257"/>
    <mergeCell ref="A252:L253"/>
    <mergeCell ref="A256:B256"/>
    <mergeCell ref="K257:L257"/>
    <mergeCell ref="K250:L250"/>
    <mergeCell ref="C244:D244"/>
    <mergeCell ref="C246:D246"/>
    <mergeCell ref="G243:H243"/>
    <mergeCell ref="I245:J245"/>
    <mergeCell ref="E250:F250"/>
    <mergeCell ref="G250:H250"/>
    <mergeCell ref="I250:J250"/>
    <mergeCell ref="E259:F259"/>
    <mergeCell ref="G259:H259"/>
    <mergeCell ref="I259:J259"/>
    <mergeCell ref="E256:F256"/>
    <mergeCell ref="E246:F247"/>
    <mergeCell ref="C259:D259"/>
    <mergeCell ref="I246:J246"/>
    <mergeCell ref="C247:D247"/>
    <mergeCell ref="G247:H247"/>
    <mergeCell ref="I247:J247"/>
    <mergeCell ref="G246:H246"/>
    <mergeCell ref="G256:H256"/>
    <mergeCell ref="I256:J256"/>
    <mergeCell ref="G249:H249"/>
    <mergeCell ref="I249:J249"/>
    <mergeCell ref="C243:D243"/>
    <mergeCell ref="C245:D245"/>
    <mergeCell ref="E245:F245"/>
    <mergeCell ref="G245:H245"/>
    <mergeCell ref="K237:L237"/>
    <mergeCell ref="G236:H236"/>
    <mergeCell ref="I236:J236"/>
    <mergeCell ref="C237:D237"/>
    <mergeCell ref="E237:F237"/>
    <mergeCell ref="K236:L236"/>
    <mergeCell ref="K233:L233"/>
    <mergeCell ref="K247:L247"/>
    <mergeCell ref="C235:D235"/>
    <mergeCell ref="E235:F235"/>
    <mergeCell ref="K238:L238"/>
    <mergeCell ref="I240:J240"/>
    <mergeCell ref="K239:L239"/>
    <mergeCell ref="C240:D240"/>
    <mergeCell ref="K235:L235"/>
    <mergeCell ref="E240:F240"/>
    <mergeCell ref="E239:F239"/>
    <mergeCell ref="K241:L241"/>
    <mergeCell ref="K242:L242"/>
    <mergeCell ref="K243:L243"/>
    <mergeCell ref="K244:L244"/>
    <mergeCell ref="G240:H240"/>
    <mergeCell ref="K240:L240"/>
    <mergeCell ref="G242:H242"/>
    <mergeCell ref="I242:J242"/>
    <mergeCell ref="I243:J243"/>
    <mergeCell ref="K246:L246"/>
    <mergeCell ref="G244:H244"/>
    <mergeCell ref="I244:J244"/>
    <mergeCell ref="C242:D242"/>
    <mergeCell ref="E242:F242"/>
    <mergeCell ref="E244:F244"/>
    <mergeCell ref="C223:D223"/>
    <mergeCell ref="C221:D221"/>
    <mergeCell ref="E224:F224"/>
    <mergeCell ref="G224:H224"/>
    <mergeCell ref="C225:D225"/>
    <mergeCell ref="G221:H221"/>
    <mergeCell ref="K223:L223"/>
    <mergeCell ref="C224:D224"/>
    <mergeCell ref="I224:J224"/>
    <mergeCell ref="G228:H228"/>
    <mergeCell ref="G229:H229"/>
    <mergeCell ref="C229:D229"/>
    <mergeCell ref="E229:F229"/>
    <mergeCell ref="C228:D228"/>
    <mergeCell ref="E228:F228"/>
    <mergeCell ref="K234:L234"/>
    <mergeCell ref="G235:H235"/>
    <mergeCell ref="K232:L232"/>
    <mergeCell ref="K231:L231"/>
    <mergeCell ref="G230:H230"/>
    <mergeCell ref="K228:L228"/>
    <mergeCell ref="K229:L229"/>
    <mergeCell ref="K230:L230"/>
    <mergeCell ref="G232:H232"/>
    <mergeCell ref="I230:J230"/>
    <mergeCell ref="I221:J221"/>
    <mergeCell ref="I223:J223"/>
    <mergeCell ref="K222:L222"/>
    <mergeCell ref="E222:F222"/>
    <mergeCell ref="G222:H222"/>
    <mergeCell ref="I222:J222"/>
    <mergeCell ref="K224:L224"/>
    <mergeCell ref="I220:J220"/>
    <mergeCell ref="K216:L216"/>
    <mergeCell ref="K214:L214"/>
    <mergeCell ref="C219:D219"/>
    <mergeCell ref="E219:F219"/>
    <mergeCell ref="G219:H219"/>
    <mergeCell ref="I219:J219"/>
    <mergeCell ref="I217:J217"/>
    <mergeCell ref="C216:D216"/>
    <mergeCell ref="G216:H216"/>
    <mergeCell ref="G217:H217"/>
    <mergeCell ref="C218:D218"/>
    <mergeCell ref="C222:D222"/>
    <mergeCell ref="E218:F218"/>
    <mergeCell ref="E221:F221"/>
    <mergeCell ref="C217:D217"/>
    <mergeCell ref="G220:H220"/>
    <mergeCell ref="E217:F217"/>
    <mergeCell ref="K221:L221"/>
    <mergeCell ref="I215:J215"/>
    <mergeCell ref="K220:L220"/>
    <mergeCell ref="G218:H218"/>
    <mergeCell ref="E216:F216"/>
    <mergeCell ref="K215:L215"/>
    <mergeCell ref="E215:F215"/>
    <mergeCell ref="C220:D220"/>
    <mergeCell ref="C215:D215"/>
    <mergeCell ref="K208:L208"/>
    <mergeCell ref="A214:B214"/>
    <mergeCell ref="C214:D214"/>
    <mergeCell ref="C202:D202"/>
    <mergeCell ref="I207:J207"/>
    <mergeCell ref="K205:L205"/>
    <mergeCell ref="C206:D206"/>
    <mergeCell ref="E206:F206"/>
    <mergeCell ref="G206:H206"/>
    <mergeCell ref="K206:L206"/>
    <mergeCell ref="I216:J216"/>
    <mergeCell ref="A208:B208"/>
    <mergeCell ref="C208:D208"/>
    <mergeCell ref="E208:F208"/>
    <mergeCell ref="G208:H208"/>
    <mergeCell ref="I208:J208"/>
    <mergeCell ref="E214:F214"/>
    <mergeCell ref="G214:H214"/>
    <mergeCell ref="I214:J214"/>
    <mergeCell ref="A210:L211"/>
    <mergeCell ref="I206:J206"/>
    <mergeCell ref="E202:F202"/>
    <mergeCell ref="G207:H207"/>
    <mergeCell ref="K202:L202"/>
    <mergeCell ref="K207:L207"/>
    <mergeCell ref="C205:D205"/>
    <mergeCell ref="G205:H205"/>
    <mergeCell ref="I205:J205"/>
    <mergeCell ref="A204:A207"/>
    <mergeCell ref="C204:D204"/>
    <mergeCell ref="G204:H204"/>
    <mergeCell ref="I204:J204"/>
    <mergeCell ref="C207:D207"/>
    <mergeCell ref="E207:F207"/>
    <mergeCell ref="K196:L196"/>
    <mergeCell ref="C197:D197"/>
    <mergeCell ref="E197:F197"/>
    <mergeCell ref="G197:H197"/>
    <mergeCell ref="I197:J197"/>
    <mergeCell ref="K197:L197"/>
    <mergeCell ref="C196:D196"/>
    <mergeCell ref="E196:F196"/>
    <mergeCell ref="G196:H196"/>
    <mergeCell ref="I196:J196"/>
    <mergeCell ref="K198:L198"/>
    <mergeCell ref="C199:D199"/>
    <mergeCell ref="E199:F199"/>
    <mergeCell ref="G199:H199"/>
    <mergeCell ref="I199:J199"/>
    <mergeCell ref="K199:L199"/>
    <mergeCell ref="C198:D198"/>
    <mergeCell ref="E198:F198"/>
    <mergeCell ref="G198:H198"/>
    <mergeCell ref="I198:J198"/>
    <mergeCell ref="K203:L203"/>
    <mergeCell ref="G203:H203"/>
    <mergeCell ref="E204:F205"/>
    <mergeCell ref="E203:F203"/>
    <mergeCell ref="G202:H202"/>
    <mergeCell ref="C203:D203"/>
    <mergeCell ref="K204:L204"/>
    <mergeCell ref="C200:D200"/>
    <mergeCell ref="C201:D201"/>
    <mergeCell ref="I202:J202"/>
    <mergeCell ref="G193:H193"/>
    <mergeCell ref="I193:J193"/>
    <mergeCell ref="K193:L193"/>
    <mergeCell ref="I192:J192"/>
    <mergeCell ref="K194:L194"/>
    <mergeCell ref="C195:D195"/>
    <mergeCell ref="E195:F195"/>
    <mergeCell ref="G195:H195"/>
    <mergeCell ref="I195:J195"/>
    <mergeCell ref="K195:L195"/>
    <mergeCell ref="C194:D194"/>
    <mergeCell ref="E194:F194"/>
    <mergeCell ref="G194:H194"/>
    <mergeCell ref="I194:J194"/>
    <mergeCell ref="K186:L186"/>
    <mergeCell ref="C187:D187"/>
    <mergeCell ref="E187:F187"/>
    <mergeCell ref="G187:H187"/>
    <mergeCell ref="I187:J187"/>
    <mergeCell ref="K187:L187"/>
    <mergeCell ref="C186:D186"/>
    <mergeCell ref="E186:F186"/>
    <mergeCell ref="G186:H186"/>
    <mergeCell ref="I186:J186"/>
    <mergeCell ref="K190:L190"/>
    <mergeCell ref="I191:J191"/>
    <mergeCell ref="K191:L191"/>
    <mergeCell ref="I190:J190"/>
    <mergeCell ref="C189:H192"/>
    <mergeCell ref="I188:J188"/>
    <mergeCell ref="C150:D152"/>
    <mergeCell ref="K188:L188"/>
    <mergeCell ref="I189:J189"/>
    <mergeCell ref="K189:L189"/>
    <mergeCell ref="C188:D188"/>
    <mergeCell ref="C122:D122"/>
    <mergeCell ref="G120:H120"/>
    <mergeCell ref="E131:F131"/>
    <mergeCell ref="K133:L133"/>
    <mergeCell ref="K137:L137"/>
    <mergeCell ref="K136:L136"/>
    <mergeCell ref="C135:D135"/>
    <mergeCell ref="C137:D138"/>
    <mergeCell ref="I139:J139"/>
    <mergeCell ref="G140:H140"/>
    <mergeCell ref="I140:J140"/>
    <mergeCell ref="C142:D142"/>
    <mergeCell ref="K182:L182"/>
    <mergeCell ref="C183:D183"/>
    <mergeCell ref="E183:F183"/>
    <mergeCell ref="G183:H183"/>
    <mergeCell ref="I183:J183"/>
    <mergeCell ref="K183:L183"/>
    <mergeCell ref="C182:D182"/>
    <mergeCell ref="E182:F182"/>
    <mergeCell ref="G182:H182"/>
    <mergeCell ref="I182:J182"/>
    <mergeCell ref="K184:L184"/>
    <mergeCell ref="C185:D185"/>
    <mergeCell ref="E185:F185"/>
    <mergeCell ref="G185:H185"/>
    <mergeCell ref="I185:J185"/>
    <mergeCell ref="K185:L185"/>
    <mergeCell ref="C184:D184"/>
    <mergeCell ref="E184:F184"/>
    <mergeCell ref="G184:H184"/>
    <mergeCell ref="I184:J184"/>
    <mergeCell ref="K178:L178"/>
    <mergeCell ref="C179:D179"/>
    <mergeCell ref="E179:F179"/>
    <mergeCell ref="G179:H179"/>
    <mergeCell ref="I179:J179"/>
    <mergeCell ref="K179:L179"/>
    <mergeCell ref="C178:D178"/>
    <mergeCell ref="E178:F178"/>
    <mergeCell ref="G178:H178"/>
    <mergeCell ref="I178:J178"/>
    <mergeCell ref="K180:L180"/>
    <mergeCell ref="C181:D181"/>
    <mergeCell ref="E181:F181"/>
    <mergeCell ref="G181:H181"/>
    <mergeCell ref="I181:J181"/>
    <mergeCell ref="K181:L181"/>
    <mergeCell ref="C180:D180"/>
    <mergeCell ref="E180:F180"/>
    <mergeCell ref="G180:H180"/>
    <mergeCell ref="I180:J180"/>
    <mergeCell ref="K175:L175"/>
    <mergeCell ref="C174:D174"/>
    <mergeCell ref="E174:F174"/>
    <mergeCell ref="G174:H174"/>
    <mergeCell ref="I174:J174"/>
    <mergeCell ref="E36:F36"/>
    <mergeCell ref="G36:H36"/>
    <mergeCell ref="I36:J36"/>
    <mergeCell ref="K36:L36"/>
    <mergeCell ref="A168:L169"/>
    <mergeCell ref="K176:L176"/>
    <mergeCell ref="C177:D177"/>
    <mergeCell ref="E177:F177"/>
    <mergeCell ref="G177:H177"/>
    <mergeCell ref="I177:J177"/>
    <mergeCell ref="K177:L177"/>
    <mergeCell ref="C176:D176"/>
    <mergeCell ref="E176:F176"/>
    <mergeCell ref="G176:H176"/>
    <mergeCell ref="I176:J176"/>
    <mergeCell ref="E142:F142"/>
    <mergeCell ref="E137:F137"/>
    <mergeCell ref="G137:H137"/>
    <mergeCell ref="I137:J137"/>
    <mergeCell ref="E135:F135"/>
    <mergeCell ref="G135:H135"/>
    <mergeCell ref="I135:J135"/>
    <mergeCell ref="E143:F143"/>
    <mergeCell ref="G149:H149"/>
    <mergeCell ref="I149:J149"/>
    <mergeCell ref="I57:J57"/>
    <mergeCell ref="C64:D64"/>
    <mergeCell ref="K173:L173"/>
    <mergeCell ref="C165:D165"/>
    <mergeCell ref="G165:H165"/>
    <mergeCell ref="A172:B172"/>
    <mergeCell ref="C172:D172"/>
    <mergeCell ref="E172:F172"/>
    <mergeCell ref="G172:H172"/>
    <mergeCell ref="A166:B166"/>
    <mergeCell ref="C166:D166"/>
    <mergeCell ref="E166:F166"/>
    <mergeCell ref="K174:L174"/>
    <mergeCell ref="K99:L99"/>
    <mergeCell ref="C100:D100"/>
    <mergeCell ref="E100:F100"/>
    <mergeCell ref="C99:D99"/>
    <mergeCell ref="I172:J172"/>
    <mergeCell ref="K172:L172"/>
    <mergeCell ref="C173:D173"/>
    <mergeCell ref="E173:F173"/>
    <mergeCell ref="G173:H173"/>
    <mergeCell ref="C103:D103"/>
    <mergeCell ref="E102:F102"/>
    <mergeCell ref="G110:H110"/>
    <mergeCell ref="I110:J110"/>
    <mergeCell ref="K109:L109"/>
    <mergeCell ref="K110:L110"/>
    <mergeCell ref="C109:D109"/>
    <mergeCell ref="E110:F110"/>
    <mergeCell ref="E109:F109"/>
    <mergeCell ref="G109:H109"/>
    <mergeCell ref="K115:L115"/>
    <mergeCell ref="C118:D118"/>
    <mergeCell ref="A162:A165"/>
    <mergeCell ref="C162:D162"/>
    <mergeCell ref="G162:H162"/>
    <mergeCell ref="I162:J162"/>
    <mergeCell ref="I165:J165"/>
    <mergeCell ref="C164:D164"/>
    <mergeCell ref="E165:F165"/>
    <mergeCell ref="C163:D163"/>
    <mergeCell ref="K160:L160"/>
    <mergeCell ref="C160:D160"/>
    <mergeCell ref="E160:F160"/>
    <mergeCell ref="G160:H160"/>
    <mergeCell ref="I160:J160"/>
    <mergeCell ref="C159:D159"/>
    <mergeCell ref="E159:F159"/>
    <mergeCell ref="I166:J166"/>
    <mergeCell ref="K166:L166"/>
    <mergeCell ref="K163:L163"/>
    <mergeCell ref="E164:F164"/>
    <mergeCell ref="G164:H164"/>
    <mergeCell ref="I164:J164"/>
    <mergeCell ref="K164:L164"/>
    <mergeCell ref="K165:L165"/>
    <mergeCell ref="E162:F163"/>
    <mergeCell ref="K162:L162"/>
    <mergeCell ref="G163:H163"/>
    <mergeCell ref="K155:L155"/>
    <mergeCell ref="C154:D154"/>
    <mergeCell ref="E154:F154"/>
    <mergeCell ref="G154:H154"/>
    <mergeCell ref="I154:J154"/>
    <mergeCell ref="C157:D157"/>
    <mergeCell ref="E157:F157"/>
    <mergeCell ref="G157:H157"/>
    <mergeCell ref="I157:J157"/>
    <mergeCell ref="C156:D156"/>
    <mergeCell ref="E156:F156"/>
    <mergeCell ref="G156:H156"/>
    <mergeCell ref="I156:J156"/>
    <mergeCell ref="I163:J163"/>
    <mergeCell ref="K157:L157"/>
    <mergeCell ref="G159:H159"/>
    <mergeCell ref="I159:J159"/>
    <mergeCell ref="C161:D161"/>
    <mergeCell ref="E161:F161"/>
    <mergeCell ref="G161:H161"/>
    <mergeCell ref="G158:H158"/>
    <mergeCell ref="I158:J158"/>
    <mergeCell ref="C158:D158"/>
    <mergeCell ref="K158:L158"/>
    <mergeCell ref="K159:L159"/>
    <mergeCell ref="E158:F158"/>
    <mergeCell ref="I150:J150"/>
    <mergeCell ref="C147:D147"/>
    <mergeCell ref="E147:F147"/>
    <mergeCell ref="K149:L149"/>
    <mergeCell ref="C148:D148"/>
    <mergeCell ref="E148:F148"/>
    <mergeCell ref="K150:L150"/>
    <mergeCell ref="G150:H150"/>
    <mergeCell ref="C149:D149"/>
    <mergeCell ref="E149:F149"/>
    <mergeCell ref="E151:F151"/>
    <mergeCell ref="G151:H151"/>
    <mergeCell ref="I151:J151"/>
    <mergeCell ref="K151:L151"/>
    <mergeCell ref="E150:F150"/>
    <mergeCell ref="I308:J309"/>
    <mergeCell ref="K308:L309"/>
    <mergeCell ref="K152:L152"/>
    <mergeCell ref="K154:L154"/>
    <mergeCell ref="K156:L156"/>
    <mergeCell ref="C153:D153"/>
    <mergeCell ref="E153:F153"/>
    <mergeCell ref="G153:H153"/>
    <mergeCell ref="I153:J153"/>
    <mergeCell ref="K153:L153"/>
    <mergeCell ref="E152:F152"/>
    <mergeCell ref="G152:H152"/>
    <mergeCell ref="I152:J152"/>
    <mergeCell ref="C155:D155"/>
    <mergeCell ref="E155:F155"/>
    <mergeCell ref="G155:H155"/>
    <mergeCell ref="I155:J155"/>
    <mergeCell ref="E145:F145"/>
    <mergeCell ref="G145:H145"/>
    <mergeCell ref="I145:J145"/>
    <mergeCell ref="E146:F146"/>
    <mergeCell ref="C141:D141"/>
    <mergeCell ref="K143:L143"/>
    <mergeCell ref="K144:L144"/>
    <mergeCell ref="C144:D144"/>
    <mergeCell ref="E144:F144"/>
    <mergeCell ref="E141:F141"/>
    <mergeCell ref="K145:L145"/>
    <mergeCell ref="G148:H148"/>
    <mergeCell ref="I148:J148"/>
    <mergeCell ref="K146:L146"/>
    <mergeCell ref="K147:L147"/>
    <mergeCell ref="K148:L148"/>
    <mergeCell ref="G147:H147"/>
    <mergeCell ref="I147:J147"/>
    <mergeCell ref="G146:H146"/>
    <mergeCell ref="I146:J146"/>
    <mergeCell ref="C143:D143"/>
    <mergeCell ref="C146:D146"/>
    <mergeCell ref="C145:D145"/>
    <mergeCell ref="K138:L138"/>
    <mergeCell ref="K141:L141"/>
    <mergeCell ref="C140:D140"/>
    <mergeCell ref="E140:F140"/>
    <mergeCell ref="C139:D139"/>
    <mergeCell ref="E139:F139"/>
    <mergeCell ref="G139:H139"/>
    <mergeCell ref="K139:L139"/>
    <mergeCell ref="G138:H138"/>
    <mergeCell ref="I138:J138"/>
    <mergeCell ref="K140:L140"/>
    <mergeCell ref="I143:J143"/>
    <mergeCell ref="G141:H141"/>
    <mergeCell ref="I141:J141"/>
    <mergeCell ref="G144:H144"/>
    <mergeCell ref="I144:J144"/>
    <mergeCell ref="K142:L142"/>
    <mergeCell ref="G142:H142"/>
    <mergeCell ref="I142:J142"/>
    <mergeCell ref="I133:J133"/>
    <mergeCell ref="I136:J136"/>
    <mergeCell ref="I132:J132"/>
    <mergeCell ref="C133:D133"/>
    <mergeCell ref="C124:D124"/>
    <mergeCell ref="E124:F124"/>
    <mergeCell ref="G124:H124"/>
    <mergeCell ref="C130:D130"/>
    <mergeCell ref="E130:F130"/>
    <mergeCell ref="I125:J125"/>
    <mergeCell ref="K134:L134"/>
    <mergeCell ref="K135:L135"/>
    <mergeCell ref="C134:D134"/>
    <mergeCell ref="E134:F134"/>
    <mergeCell ref="I134:J134"/>
    <mergeCell ref="C131:D131"/>
    <mergeCell ref="G134:H134"/>
    <mergeCell ref="G133:H133"/>
    <mergeCell ref="E133:F133"/>
    <mergeCell ref="K132:L132"/>
    <mergeCell ref="K124:L124"/>
    <mergeCell ref="I124:J124"/>
    <mergeCell ref="E132:F132"/>
    <mergeCell ref="G132:H132"/>
    <mergeCell ref="I130:J130"/>
    <mergeCell ref="I107:J107"/>
    <mergeCell ref="K121:L121"/>
    <mergeCell ref="E121:F122"/>
    <mergeCell ref="G119:H119"/>
    <mergeCell ref="K122:L122"/>
    <mergeCell ref="C121:D121"/>
    <mergeCell ref="G121:H121"/>
    <mergeCell ref="I121:J121"/>
    <mergeCell ref="G122:H122"/>
    <mergeCell ref="I119:J119"/>
    <mergeCell ref="K123:L123"/>
    <mergeCell ref="I123:J123"/>
    <mergeCell ref="A127:L128"/>
    <mergeCell ref="A130:B130"/>
    <mergeCell ref="A125:B125"/>
    <mergeCell ref="C125:D125"/>
    <mergeCell ref="E125:F125"/>
    <mergeCell ref="G125:H125"/>
    <mergeCell ref="A121:A124"/>
    <mergeCell ref="K119:L119"/>
    <mergeCell ref="C123:D123"/>
    <mergeCell ref="G113:H113"/>
    <mergeCell ref="I113:J113"/>
    <mergeCell ref="K111:L111"/>
    <mergeCell ref="C112:D112"/>
    <mergeCell ref="E112:F112"/>
    <mergeCell ref="G112:H112"/>
    <mergeCell ref="I112:J112"/>
    <mergeCell ref="K112:L112"/>
    <mergeCell ref="C111:D111"/>
    <mergeCell ref="E111:F111"/>
    <mergeCell ref="C120:D120"/>
    <mergeCell ref="C119:D119"/>
    <mergeCell ref="E119:F119"/>
    <mergeCell ref="I115:J115"/>
    <mergeCell ref="K113:L113"/>
    <mergeCell ref="C114:D114"/>
    <mergeCell ref="E114:F114"/>
    <mergeCell ref="G114:H114"/>
    <mergeCell ref="I114:J114"/>
    <mergeCell ref="K114:L114"/>
    <mergeCell ref="C113:D113"/>
    <mergeCell ref="E113:F113"/>
    <mergeCell ref="I120:J120"/>
    <mergeCell ref="K117:L117"/>
    <mergeCell ref="K118:L118"/>
    <mergeCell ref="K120:L120"/>
    <mergeCell ref="E120:F120"/>
    <mergeCell ref="G116:H116"/>
    <mergeCell ref="I116:J116"/>
    <mergeCell ref="K116:L116"/>
    <mergeCell ref="G106:H106"/>
    <mergeCell ref="I106:J106"/>
    <mergeCell ref="K106:L106"/>
    <mergeCell ref="C105:D105"/>
    <mergeCell ref="E105:F105"/>
    <mergeCell ref="G105:H105"/>
    <mergeCell ref="I105:J105"/>
    <mergeCell ref="K103:L105"/>
    <mergeCell ref="I103:J103"/>
    <mergeCell ref="C107:D107"/>
    <mergeCell ref="E107:F107"/>
    <mergeCell ref="C106:D106"/>
    <mergeCell ref="E106:F106"/>
    <mergeCell ref="E99:F99"/>
    <mergeCell ref="E104:F104"/>
    <mergeCell ref="E123:F123"/>
    <mergeCell ref="G123:H123"/>
    <mergeCell ref="I118:J118"/>
    <mergeCell ref="C115:D115"/>
    <mergeCell ref="E115:F115"/>
    <mergeCell ref="G115:H115"/>
    <mergeCell ref="E116:F116"/>
    <mergeCell ref="G111:H111"/>
    <mergeCell ref="I109:J109"/>
    <mergeCell ref="I111:J111"/>
    <mergeCell ref="K107:L107"/>
    <mergeCell ref="C108:D108"/>
    <mergeCell ref="E108:F108"/>
    <mergeCell ref="G108:H108"/>
    <mergeCell ref="I108:J108"/>
    <mergeCell ref="K108:L108"/>
    <mergeCell ref="G107:H107"/>
    <mergeCell ref="C98:D98"/>
    <mergeCell ref="E98:F98"/>
    <mergeCell ref="G98:H98"/>
    <mergeCell ref="I98:J98"/>
    <mergeCell ref="K98:L98"/>
    <mergeCell ref="G97:H97"/>
    <mergeCell ref="G103:H103"/>
    <mergeCell ref="I100:J100"/>
    <mergeCell ref="K100:L100"/>
    <mergeCell ref="K101:L101"/>
    <mergeCell ref="C102:D102"/>
    <mergeCell ref="C104:D104"/>
    <mergeCell ref="I102:J102"/>
    <mergeCell ref="C101:D101"/>
    <mergeCell ref="E101:F101"/>
    <mergeCell ref="G101:H101"/>
    <mergeCell ref="E95:F95"/>
    <mergeCell ref="G104:H104"/>
    <mergeCell ref="I104:J104"/>
    <mergeCell ref="A83:B83"/>
    <mergeCell ref="C83:D83"/>
    <mergeCell ref="K71:L71"/>
    <mergeCell ref="K72:L72"/>
    <mergeCell ref="C72:D72"/>
    <mergeCell ref="E72:F72"/>
    <mergeCell ref="C71:D71"/>
    <mergeCell ref="E71:F71"/>
    <mergeCell ref="C92:D92"/>
    <mergeCell ref="E92:F92"/>
    <mergeCell ref="G92:H92"/>
    <mergeCell ref="I92:J92"/>
    <mergeCell ref="K92:L92"/>
    <mergeCell ref="C91:D91"/>
    <mergeCell ref="E91:F91"/>
    <mergeCell ref="G91:H91"/>
    <mergeCell ref="I91:J91"/>
    <mergeCell ref="K73:L73"/>
    <mergeCell ref="C74:D74"/>
    <mergeCell ref="E74:F74"/>
    <mergeCell ref="I74:J74"/>
    <mergeCell ref="K74:L74"/>
    <mergeCell ref="C73:D73"/>
    <mergeCell ref="E73:F73"/>
    <mergeCell ref="G73:H73"/>
    <mergeCell ref="G71:H71"/>
    <mergeCell ref="I71:J71"/>
    <mergeCell ref="C78:D78"/>
    <mergeCell ref="E78:F78"/>
    <mergeCell ref="G78:H78"/>
    <mergeCell ref="I78:J78"/>
    <mergeCell ref="G72:H72"/>
    <mergeCell ref="I73:J73"/>
    <mergeCell ref="K75:L75"/>
    <mergeCell ref="C76:D76"/>
    <mergeCell ref="E76:F76"/>
    <mergeCell ref="G76:H76"/>
    <mergeCell ref="I76:J76"/>
    <mergeCell ref="K76:L76"/>
    <mergeCell ref="K97:L97"/>
    <mergeCell ref="C75:D75"/>
    <mergeCell ref="E75:F75"/>
    <mergeCell ref="G75:H75"/>
    <mergeCell ref="I75:J75"/>
    <mergeCell ref="K77:L77"/>
    <mergeCell ref="I79:J79"/>
    <mergeCell ref="K79:L79"/>
    <mergeCell ref="G80:H80"/>
    <mergeCell ref="I80:J80"/>
    <mergeCell ref="K78:L78"/>
    <mergeCell ref="K80:L80"/>
    <mergeCell ref="K95:L95"/>
    <mergeCell ref="K96:L96"/>
    <mergeCell ref="C95:D95"/>
    <mergeCell ref="C81:D81"/>
    <mergeCell ref="E81:F81"/>
    <mergeCell ref="C80:D80"/>
    <mergeCell ref="E82:F82"/>
    <mergeCell ref="K89:L89"/>
    <mergeCell ref="I83:J83"/>
    <mergeCell ref="K83:L83"/>
    <mergeCell ref="E93:F93"/>
    <mergeCell ref="G93:H93"/>
    <mergeCell ref="I93:J93"/>
    <mergeCell ref="C68:D68"/>
    <mergeCell ref="E68:F68"/>
    <mergeCell ref="G68:H68"/>
    <mergeCell ref="I68:J68"/>
    <mergeCell ref="K68:L68"/>
    <mergeCell ref="C67:D67"/>
    <mergeCell ref="E67:F67"/>
    <mergeCell ref="G67:H67"/>
    <mergeCell ref="I67:J67"/>
    <mergeCell ref="K69:L69"/>
    <mergeCell ref="C70:D70"/>
    <mergeCell ref="E70:F70"/>
    <mergeCell ref="G70:H70"/>
    <mergeCell ref="I70:J70"/>
    <mergeCell ref="K70:L70"/>
    <mergeCell ref="C69:D69"/>
    <mergeCell ref="E69:F69"/>
    <mergeCell ref="G69:H69"/>
    <mergeCell ref="I69:J69"/>
    <mergeCell ref="K63:L63"/>
    <mergeCell ref="K64:L64"/>
    <mergeCell ref="C63:D63"/>
    <mergeCell ref="E63:F63"/>
    <mergeCell ref="G63:H63"/>
    <mergeCell ref="I63:J63"/>
    <mergeCell ref="K65:L65"/>
    <mergeCell ref="C66:D66"/>
    <mergeCell ref="E66:F66"/>
    <mergeCell ref="G66:H66"/>
    <mergeCell ref="I66:J66"/>
    <mergeCell ref="K66:L66"/>
    <mergeCell ref="C65:D65"/>
    <mergeCell ref="E65:F65"/>
    <mergeCell ref="G65:H65"/>
    <mergeCell ref="I65:J65"/>
    <mergeCell ref="K67:L67"/>
    <mergeCell ref="E64:F64"/>
    <mergeCell ref="G64:H64"/>
    <mergeCell ref="I64:J64"/>
    <mergeCell ref="K60:L60"/>
    <mergeCell ref="C59:D59"/>
    <mergeCell ref="E59:F59"/>
    <mergeCell ref="G59:H59"/>
    <mergeCell ref="I59:J59"/>
    <mergeCell ref="K57:L57"/>
    <mergeCell ref="K58:L58"/>
    <mergeCell ref="C58:D58"/>
    <mergeCell ref="E58:F58"/>
    <mergeCell ref="K59:L59"/>
    <mergeCell ref="K61:L61"/>
    <mergeCell ref="C62:D62"/>
    <mergeCell ref="E62:F62"/>
    <mergeCell ref="G62:H62"/>
    <mergeCell ref="I62:J62"/>
    <mergeCell ref="K62:L62"/>
    <mergeCell ref="C61:D61"/>
    <mergeCell ref="E61:F61"/>
    <mergeCell ref="G61:H61"/>
    <mergeCell ref="I61:J61"/>
    <mergeCell ref="G60:H60"/>
    <mergeCell ref="I60:J60"/>
    <mergeCell ref="C60:D60"/>
    <mergeCell ref="E60:F60"/>
    <mergeCell ref="K53:L53"/>
    <mergeCell ref="C54:D54"/>
    <mergeCell ref="E54:F54"/>
    <mergeCell ref="G54:H54"/>
    <mergeCell ref="I54:J54"/>
    <mergeCell ref="K54:L54"/>
    <mergeCell ref="C53:D53"/>
    <mergeCell ref="E53:F53"/>
    <mergeCell ref="G53:H53"/>
    <mergeCell ref="I53:J53"/>
    <mergeCell ref="K55:L55"/>
    <mergeCell ref="C56:D56"/>
    <mergeCell ref="E56:F56"/>
    <mergeCell ref="G56:H56"/>
    <mergeCell ref="I56:J56"/>
    <mergeCell ref="K56:L56"/>
    <mergeCell ref="C55:D55"/>
    <mergeCell ref="E55:F55"/>
    <mergeCell ref="G55:H55"/>
    <mergeCell ref="I55:J55"/>
    <mergeCell ref="C48:D48"/>
    <mergeCell ref="E48:F48"/>
    <mergeCell ref="G48:H48"/>
    <mergeCell ref="I48:J48"/>
    <mergeCell ref="K48:L48"/>
    <mergeCell ref="K49:L49"/>
    <mergeCell ref="C50:D50"/>
    <mergeCell ref="E50:F50"/>
    <mergeCell ref="G50:H50"/>
    <mergeCell ref="I50:J50"/>
    <mergeCell ref="K50:L50"/>
    <mergeCell ref="C49:D49"/>
    <mergeCell ref="E49:F49"/>
    <mergeCell ref="G49:H49"/>
    <mergeCell ref="I49:J49"/>
    <mergeCell ref="K51:L51"/>
    <mergeCell ref="K52:L52"/>
    <mergeCell ref="C51:D51"/>
    <mergeCell ref="E51:F51"/>
    <mergeCell ref="G51:H51"/>
    <mergeCell ref="I51:J51"/>
    <mergeCell ref="C52:D52"/>
    <mergeCell ref="E52:F52"/>
    <mergeCell ref="G52:H52"/>
    <mergeCell ref="I52:J52"/>
    <mergeCell ref="K38:L38"/>
    <mergeCell ref="C39:D39"/>
    <mergeCell ref="E39:F39"/>
    <mergeCell ref="K39:L39"/>
    <mergeCell ref="E41:F41"/>
    <mergeCell ref="G41:H41"/>
    <mergeCell ref="A37:A40"/>
    <mergeCell ref="G37:H37"/>
    <mergeCell ref="C35:D35"/>
    <mergeCell ref="I40:J40"/>
    <mergeCell ref="E35:F35"/>
    <mergeCell ref="G35:H35"/>
    <mergeCell ref="I35:J35"/>
    <mergeCell ref="K47:L47"/>
    <mergeCell ref="I41:J41"/>
    <mergeCell ref="K41:L41"/>
    <mergeCell ref="A43:L44"/>
    <mergeCell ref="A47:B47"/>
    <mergeCell ref="C47:D47"/>
    <mergeCell ref="E47:F47"/>
    <mergeCell ref="G47:H47"/>
    <mergeCell ref="I47:J47"/>
    <mergeCell ref="K29:L29"/>
    <mergeCell ref="C30:D30"/>
    <mergeCell ref="E30:F30"/>
    <mergeCell ref="G30:H30"/>
    <mergeCell ref="I30:J30"/>
    <mergeCell ref="K30:L30"/>
    <mergeCell ref="C29:D29"/>
    <mergeCell ref="E29:F29"/>
    <mergeCell ref="G29:H29"/>
    <mergeCell ref="I29:J29"/>
    <mergeCell ref="C32:D32"/>
    <mergeCell ref="E32:F32"/>
    <mergeCell ref="G58:H58"/>
    <mergeCell ref="I58:J58"/>
    <mergeCell ref="E34:F34"/>
    <mergeCell ref="G34:H34"/>
    <mergeCell ref="I34:J34"/>
    <mergeCell ref="C34:D34"/>
    <mergeCell ref="G39:H39"/>
    <mergeCell ref="I39:J39"/>
    <mergeCell ref="K33:L33"/>
    <mergeCell ref="K34:L34"/>
    <mergeCell ref="K35:L35"/>
    <mergeCell ref="I33:J33"/>
    <mergeCell ref="K31:L31"/>
    <mergeCell ref="K32:L32"/>
    <mergeCell ref="K40:L40"/>
    <mergeCell ref="K37:L37"/>
    <mergeCell ref="C38:D38"/>
    <mergeCell ref="G38:H38"/>
    <mergeCell ref="I38:J38"/>
    <mergeCell ref="C37:D37"/>
    <mergeCell ref="E26:F26"/>
    <mergeCell ref="G26:H26"/>
    <mergeCell ref="I26:J26"/>
    <mergeCell ref="K26:L26"/>
    <mergeCell ref="G25:H25"/>
    <mergeCell ref="I25:J25"/>
    <mergeCell ref="K27:L27"/>
    <mergeCell ref="C28:D28"/>
    <mergeCell ref="E28:F28"/>
    <mergeCell ref="G28:H28"/>
    <mergeCell ref="I28:J28"/>
    <mergeCell ref="K28:L28"/>
    <mergeCell ref="E27:F27"/>
    <mergeCell ref="G27:H27"/>
    <mergeCell ref="I27:J27"/>
    <mergeCell ref="K17:L17"/>
    <mergeCell ref="K18:L18"/>
    <mergeCell ref="C18:D18"/>
    <mergeCell ref="E18:F18"/>
    <mergeCell ref="G18:H18"/>
    <mergeCell ref="K19:L19"/>
    <mergeCell ref="C20:D20"/>
    <mergeCell ref="E20:F20"/>
    <mergeCell ref="G20:H20"/>
    <mergeCell ref="I20:J20"/>
    <mergeCell ref="K20:L20"/>
    <mergeCell ref="C19:D19"/>
    <mergeCell ref="E19:F19"/>
    <mergeCell ref="G19:H19"/>
    <mergeCell ref="I19:J19"/>
    <mergeCell ref="K21:L21"/>
    <mergeCell ref="C25:D25"/>
    <mergeCell ref="E25:F25"/>
    <mergeCell ref="K23:L23"/>
    <mergeCell ref="K24:L24"/>
    <mergeCell ref="C14:D14"/>
    <mergeCell ref="E14:F14"/>
    <mergeCell ref="G14:H14"/>
    <mergeCell ref="I14:J14"/>
    <mergeCell ref="K14:L14"/>
    <mergeCell ref="C13:D13"/>
    <mergeCell ref="E13:F13"/>
    <mergeCell ref="G13:H13"/>
    <mergeCell ref="I13:J13"/>
    <mergeCell ref="K15:L15"/>
    <mergeCell ref="C16:D16"/>
    <mergeCell ref="E16:F16"/>
    <mergeCell ref="G16:H16"/>
    <mergeCell ref="I16:J16"/>
    <mergeCell ref="K16:L16"/>
    <mergeCell ref="C15:D15"/>
    <mergeCell ref="E15:F15"/>
    <mergeCell ref="G15:H15"/>
    <mergeCell ref="I15:J15"/>
    <mergeCell ref="K25:L25"/>
    <mergeCell ref="I9:J9"/>
    <mergeCell ref="I10:J10"/>
    <mergeCell ref="C10:D10"/>
    <mergeCell ref="E10:F10"/>
    <mergeCell ref="G10:H10"/>
    <mergeCell ref="C12:D12"/>
    <mergeCell ref="E12:F12"/>
    <mergeCell ref="G12:H12"/>
    <mergeCell ref="I12:J12"/>
    <mergeCell ref="K12:L12"/>
    <mergeCell ref="C11:D11"/>
    <mergeCell ref="E11:F11"/>
    <mergeCell ref="G11:H11"/>
    <mergeCell ref="I11:J11"/>
    <mergeCell ref="I22:J22"/>
    <mergeCell ref="K22:L22"/>
    <mergeCell ref="C21:D21"/>
    <mergeCell ref="E21:F21"/>
    <mergeCell ref="G21:H21"/>
    <mergeCell ref="I21:J21"/>
    <mergeCell ref="A1:L2"/>
    <mergeCell ref="A5:B5"/>
    <mergeCell ref="C5:D5"/>
    <mergeCell ref="E5:F5"/>
    <mergeCell ref="K102:L102"/>
    <mergeCell ref="G5:H5"/>
    <mergeCell ref="I5:J5"/>
    <mergeCell ref="K5:L5"/>
    <mergeCell ref="C6:D6"/>
    <mergeCell ref="E6:F6"/>
    <mergeCell ref="G6:H6"/>
    <mergeCell ref="I6:J6"/>
    <mergeCell ref="K6:L6"/>
    <mergeCell ref="I161:J161"/>
    <mergeCell ref="K161:L161"/>
    <mergeCell ref="K7:L7"/>
    <mergeCell ref="K9:L9"/>
    <mergeCell ref="K10:L10"/>
    <mergeCell ref="K11:L11"/>
    <mergeCell ref="K13:L13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C9:D9"/>
    <mergeCell ref="E9:F9"/>
    <mergeCell ref="G9:H9"/>
  </mergeCells>
  <phoneticPr fontId="2"/>
  <pageMargins left="0.59055118110236227" right="0.39370078740157483" top="0.39370078740157483" bottom="0.39370078740157483" header="0.51181102362204722" footer="0.51181102362204722"/>
  <pageSetup paperSize="9" scale="90" orientation="portrait" r:id="rId1"/>
  <headerFooter alignWithMargins="0">
    <oddHeader>&amp;R３/４最新版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3"/>
  <sheetViews>
    <sheetView topLeftCell="A438" zoomScaleNormal="100" workbookViewId="0">
      <selection activeCell="K493" sqref="K493:L498"/>
    </sheetView>
  </sheetViews>
  <sheetFormatPr defaultColWidth="7.6640625" defaultRowHeight="22.95" customHeight="1" x14ac:dyDescent="0.2"/>
  <cols>
    <col min="1" max="12" width="9" customWidth="1"/>
  </cols>
  <sheetData>
    <row r="1" spans="1:12" ht="22.95" customHeight="1" x14ac:dyDescent="0.2">
      <c r="A1" s="268" t="s">
        <v>13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ht="22.95" customHeight="1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 ht="22.95" customHeight="1" x14ac:dyDescent="0.3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22.95" customHeight="1" x14ac:dyDescent="0.2">
      <c r="A4" s="267" t="s">
        <v>135</v>
      </c>
      <c r="B4" s="267"/>
      <c r="C4" s="19" t="s">
        <v>55</v>
      </c>
      <c r="D4" s="20"/>
    </row>
    <row r="5" spans="1:12" ht="22.95" customHeight="1" x14ac:dyDescent="0.2">
      <c r="A5" s="269"/>
      <c r="B5" s="270"/>
      <c r="C5" s="198" t="s">
        <v>1</v>
      </c>
      <c r="D5" s="199"/>
      <c r="E5" s="198" t="s">
        <v>36</v>
      </c>
      <c r="F5" s="199"/>
      <c r="G5" s="198" t="s">
        <v>0</v>
      </c>
      <c r="H5" s="199"/>
      <c r="I5" s="198" t="s">
        <v>2</v>
      </c>
      <c r="J5" s="199"/>
      <c r="K5" s="198" t="s">
        <v>3</v>
      </c>
      <c r="L5" s="199"/>
    </row>
    <row r="6" spans="1:12" ht="22.95" customHeight="1" x14ac:dyDescent="0.2">
      <c r="A6" s="21" t="s">
        <v>4</v>
      </c>
      <c r="B6" s="23" t="s">
        <v>45</v>
      </c>
      <c r="C6" s="198" t="s">
        <v>74</v>
      </c>
      <c r="D6" s="199"/>
      <c r="E6" s="198" t="s">
        <v>76</v>
      </c>
      <c r="F6" s="199"/>
      <c r="G6" s="198" t="s">
        <v>75</v>
      </c>
      <c r="H6" s="199"/>
      <c r="I6" s="198"/>
      <c r="J6" s="199"/>
      <c r="K6" s="198" t="s">
        <v>84</v>
      </c>
      <c r="L6" s="199"/>
    </row>
    <row r="7" spans="1:12" ht="22.95" customHeight="1" x14ac:dyDescent="0.2">
      <c r="A7" s="21" t="s">
        <v>5</v>
      </c>
      <c r="B7" s="23" t="s">
        <v>44</v>
      </c>
      <c r="C7" s="198" t="s">
        <v>74</v>
      </c>
      <c r="D7" s="199"/>
      <c r="E7" s="198" t="s">
        <v>76</v>
      </c>
      <c r="F7" s="199"/>
      <c r="G7" s="198" t="s">
        <v>75</v>
      </c>
      <c r="H7" s="199"/>
      <c r="I7" s="198"/>
      <c r="J7" s="199"/>
      <c r="K7" s="198"/>
      <c r="L7" s="199"/>
    </row>
    <row r="8" spans="1:12" ht="22.95" customHeight="1" x14ac:dyDescent="0.2">
      <c r="A8" s="21" t="s">
        <v>6</v>
      </c>
      <c r="B8" s="23" t="s">
        <v>52</v>
      </c>
      <c r="C8" s="198" t="s">
        <v>74</v>
      </c>
      <c r="D8" s="199"/>
      <c r="E8" s="198" t="s">
        <v>76</v>
      </c>
      <c r="F8" s="199"/>
      <c r="G8" s="198" t="s">
        <v>75</v>
      </c>
      <c r="H8" s="199"/>
      <c r="I8" s="198"/>
      <c r="J8" s="199"/>
      <c r="K8" s="198"/>
      <c r="L8" s="199"/>
    </row>
    <row r="9" spans="1:12" ht="22.95" customHeight="1" x14ac:dyDescent="0.2">
      <c r="A9" s="21" t="s">
        <v>7</v>
      </c>
      <c r="B9" s="23" t="s">
        <v>46</v>
      </c>
      <c r="C9" s="198" t="s">
        <v>74</v>
      </c>
      <c r="D9" s="199"/>
      <c r="E9" s="198" t="s">
        <v>76</v>
      </c>
      <c r="F9" s="199"/>
      <c r="G9" s="198" t="s">
        <v>75</v>
      </c>
      <c r="H9" s="199"/>
      <c r="I9" s="198"/>
      <c r="J9" s="199"/>
      <c r="K9" s="198"/>
      <c r="L9" s="199"/>
    </row>
    <row r="10" spans="1:12" ht="22.95" customHeight="1" x14ac:dyDescent="0.2">
      <c r="A10" s="21" t="s">
        <v>8</v>
      </c>
      <c r="B10" s="23" t="s">
        <v>47</v>
      </c>
      <c r="C10" s="198" t="s">
        <v>74</v>
      </c>
      <c r="D10" s="199"/>
      <c r="E10" s="198" t="s">
        <v>76</v>
      </c>
      <c r="F10" s="199"/>
      <c r="G10" s="198" t="s">
        <v>75</v>
      </c>
      <c r="H10" s="199"/>
      <c r="I10" s="198"/>
      <c r="J10" s="199"/>
      <c r="K10" s="198"/>
      <c r="L10" s="199"/>
    </row>
    <row r="11" spans="1:12" ht="22.95" customHeight="1" x14ac:dyDescent="0.2">
      <c r="A11" s="21" t="s">
        <v>9</v>
      </c>
      <c r="B11" s="26" t="s">
        <v>48</v>
      </c>
      <c r="C11" s="198" t="s">
        <v>75</v>
      </c>
      <c r="D11" s="199"/>
      <c r="E11" s="198" t="s">
        <v>156</v>
      </c>
      <c r="F11" s="199"/>
      <c r="G11" s="198" t="s">
        <v>75</v>
      </c>
      <c r="H11" s="199"/>
      <c r="I11" s="198"/>
      <c r="J11" s="199"/>
      <c r="K11" s="198"/>
      <c r="L11" s="199"/>
    </row>
    <row r="12" spans="1:12" ht="22.95" customHeight="1" x14ac:dyDescent="0.2">
      <c r="A12" s="21" t="s">
        <v>10</v>
      </c>
      <c r="B12" s="25" t="s">
        <v>49</v>
      </c>
      <c r="C12" s="271" t="s">
        <v>139</v>
      </c>
      <c r="D12" s="272"/>
      <c r="E12" s="198" t="s">
        <v>156</v>
      </c>
      <c r="F12" s="199"/>
      <c r="G12" s="198" t="s">
        <v>156</v>
      </c>
      <c r="H12" s="199"/>
      <c r="I12" s="198"/>
      <c r="J12" s="199"/>
      <c r="K12" s="219"/>
      <c r="L12" s="220"/>
    </row>
    <row r="13" spans="1:12" ht="22.95" customHeight="1" x14ac:dyDescent="0.2">
      <c r="A13" s="21" t="s">
        <v>11</v>
      </c>
      <c r="B13" s="23" t="s">
        <v>50</v>
      </c>
      <c r="C13" s="198" t="s">
        <v>74</v>
      </c>
      <c r="D13" s="199"/>
      <c r="E13" s="198" t="s">
        <v>78</v>
      </c>
      <c r="F13" s="199"/>
      <c r="G13" s="198" t="s">
        <v>75</v>
      </c>
      <c r="H13" s="199"/>
      <c r="I13" s="198"/>
      <c r="J13" s="199"/>
      <c r="K13" s="198"/>
      <c r="L13" s="199"/>
    </row>
    <row r="14" spans="1:12" ht="22.95" customHeight="1" x14ac:dyDescent="0.2">
      <c r="A14" s="21" t="s">
        <v>12</v>
      </c>
      <c r="B14" s="23" t="s">
        <v>51</v>
      </c>
      <c r="C14" s="198" t="s">
        <v>79</v>
      </c>
      <c r="D14" s="199"/>
      <c r="E14" s="198" t="s">
        <v>79</v>
      </c>
      <c r="F14" s="199"/>
      <c r="G14" s="198" t="s">
        <v>79</v>
      </c>
      <c r="H14" s="199"/>
      <c r="I14" s="198"/>
      <c r="J14" s="199"/>
      <c r="K14" s="198"/>
      <c r="L14" s="199"/>
    </row>
    <row r="15" spans="1:12" ht="22.95" customHeight="1" x14ac:dyDescent="0.2">
      <c r="A15" s="21" t="s">
        <v>14</v>
      </c>
      <c r="B15" s="23" t="s">
        <v>52</v>
      </c>
      <c r="C15" s="198" t="s">
        <v>74</v>
      </c>
      <c r="D15" s="199"/>
      <c r="E15" s="198" t="s">
        <v>78</v>
      </c>
      <c r="F15" s="199"/>
      <c r="G15" s="198" t="s">
        <v>75</v>
      </c>
      <c r="H15" s="199"/>
      <c r="I15" s="198"/>
      <c r="J15" s="199"/>
      <c r="K15" s="198"/>
      <c r="L15" s="199"/>
    </row>
    <row r="16" spans="1:12" ht="22.95" customHeight="1" x14ac:dyDescent="0.2">
      <c r="A16" s="21" t="s">
        <v>15</v>
      </c>
      <c r="B16" s="23" t="s">
        <v>46</v>
      </c>
      <c r="C16" s="198" t="s">
        <v>74</v>
      </c>
      <c r="D16" s="199"/>
      <c r="E16" s="198" t="s">
        <v>78</v>
      </c>
      <c r="F16" s="199"/>
      <c r="G16" s="198" t="s">
        <v>75</v>
      </c>
      <c r="H16" s="199"/>
      <c r="I16" s="198"/>
      <c r="J16" s="199"/>
      <c r="K16" s="198"/>
      <c r="L16" s="199"/>
    </row>
    <row r="17" spans="1:12" ht="22.95" customHeight="1" x14ac:dyDescent="0.2">
      <c r="A17" s="21" t="s">
        <v>16</v>
      </c>
      <c r="B17" s="23" t="s">
        <v>47</v>
      </c>
      <c r="C17" s="198" t="s">
        <v>74</v>
      </c>
      <c r="D17" s="199"/>
      <c r="E17" s="198" t="s">
        <v>78</v>
      </c>
      <c r="F17" s="199"/>
      <c r="G17" s="198" t="s">
        <v>75</v>
      </c>
      <c r="H17" s="199"/>
      <c r="I17" s="198"/>
      <c r="J17" s="199"/>
      <c r="K17" s="198"/>
      <c r="L17" s="199"/>
    </row>
    <row r="18" spans="1:12" ht="22.95" customHeight="1" x14ac:dyDescent="0.2">
      <c r="A18" s="21" t="s">
        <v>17</v>
      </c>
      <c r="B18" s="26" t="s">
        <v>48</v>
      </c>
      <c r="C18" s="198" t="s">
        <v>75</v>
      </c>
      <c r="D18" s="199"/>
      <c r="E18" s="198" t="s">
        <v>156</v>
      </c>
      <c r="F18" s="199"/>
      <c r="G18" s="198" t="s">
        <v>75</v>
      </c>
      <c r="H18" s="199"/>
      <c r="I18" s="198"/>
      <c r="J18" s="199"/>
      <c r="K18" s="198"/>
      <c r="L18" s="199"/>
    </row>
    <row r="19" spans="1:12" ht="22.95" customHeight="1" x14ac:dyDescent="0.2">
      <c r="A19" s="21" t="s">
        <v>18</v>
      </c>
      <c r="B19" s="25" t="s">
        <v>49</v>
      </c>
      <c r="C19" s="198" t="s">
        <v>73</v>
      </c>
      <c r="D19" s="199"/>
      <c r="E19" s="198" t="s">
        <v>156</v>
      </c>
      <c r="F19" s="199"/>
      <c r="G19" s="198" t="s">
        <v>156</v>
      </c>
      <c r="H19" s="199"/>
      <c r="I19" s="198"/>
      <c r="J19" s="199"/>
      <c r="K19" s="198"/>
      <c r="L19" s="199"/>
    </row>
    <row r="20" spans="1:12" ht="22.95" customHeight="1" x14ac:dyDescent="0.2">
      <c r="A20" s="21" t="s">
        <v>19</v>
      </c>
      <c r="B20" s="23" t="s">
        <v>50</v>
      </c>
      <c r="C20" s="198" t="s">
        <v>74</v>
      </c>
      <c r="D20" s="199"/>
      <c r="E20" s="198" t="s">
        <v>78</v>
      </c>
      <c r="F20" s="199"/>
      <c r="G20" s="198" t="s">
        <v>75</v>
      </c>
      <c r="H20" s="199"/>
      <c r="I20" s="198"/>
      <c r="J20" s="199"/>
      <c r="K20" s="198"/>
      <c r="L20" s="199"/>
    </row>
    <row r="21" spans="1:12" ht="22.95" customHeight="1" x14ac:dyDescent="0.2">
      <c r="A21" s="21" t="s">
        <v>20</v>
      </c>
      <c r="B21" s="23" t="s">
        <v>51</v>
      </c>
      <c r="C21" s="198" t="s">
        <v>79</v>
      </c>
      <c r="D21" s="199"/>
      <c r="E21" s="198" t="s">
        <v>79</v>
      </c>
      <c r="F21" s="199"/>
      <c r="G21" s="198" t="s">
        <v>79</v>
      </c>
      <c r="H21" s="199"/>
      <c r="I21" s="198"/>
      <c r="J21" s="199"/>
      <c r="K21" s="198"/>
      <c r="L21" s="199"/>
    </row>
    <row r="22" spans="1:12" ht="22.95" customHeight="1" x14ac:dyDescent="0.2">
      <c r="A22" s="21" t="s">
        <v>21</v>
      </c>
      <c r="B22" s="23" t="s">
        <v>52</v>
      </c>
      <c r="C22" s="198" t="s">
        <v>74</v>
      </c>
      <c r="D22" s="199"/>
      <c r="E22" s="198" t="s">
        <v>78</v>
      </c>
      <c r="F22" s="199"/>
      <c r="G22" s="198" t="s">
        <v>75</v>
      </c>
      <c r="H22" s="199"/>
      <c r="I22" s="198"/>
      <c r="J22" s="199"/>
      <c r="K22" s="198"/>
      <c r="L22" s="199"/>
    </row>
    <row r="23" spans="1:12" ht="22.95" customHeight="1" x14ac:dyDescent="0.2">
      <c r="A23" s="21" t="s">
        <v>22</v>
      </c>
      <c r="B23" s="23" t="s">
        <v>46</v>
      </c>
      <c r="C23" s="198" t="s">
        <v>74</v>
      </c>
      <c r="D23" s="199"/>
      <c r="E23" s="198" t="s">
        <v>78</v>
      </c>
      <c r="F23" s="199"/>
      <c r="G23" s="198" t="s">
        <v>75</v>
      </c>
      <c r="H23" s="199"/>
      <c r="I23" s="198"/>
      <c r="J23" s="199"/>
      <c r="K23" s="198"/>
      <c r="L23" s="199"/>
    </row>
    <row r="24" spans="1:12" ht="22.95" customHeight="1" x14ac:dyDescent="0.2">
      <c r="A24" s="21" t="s">
        <v>23</v>
      </c>
      <c r="B24" s="23" t="s">
        <v>47</v>
      </c>
      <c r="C24" s="198" t="s">
        <v>74</v>
      </c>
      <c r="D24" s="199"/>
      <c r="E24" s="198" t="s">
        <v>78</v>
      </c>
      <c r="F24" s="199"/>
      <c r="G24" s="198" t="s">
        <v>75</v>
      </c>
      <c r="H24" s="199"/>
      <c r="I24" s="198"/>
      <c r="J24" s="199"/>
      <c r="K24" s="198"/>
      <c r="L24" s="199"/>
    </row>
    <row r="25" spans="1:12" ht="22.95" customHeight="1" x14ac:dyDescent="0.2">
      <c r="A25" s="21" t="s">
        <v>24</v>
      </c>
      <c r="B25" s="26" t="s">
        <v>48</v>
      </c>
      <c r="C25" s="198" t="s">
        <v>75</v>
      </c>
      <c r="D25" s="199"/>
      <c r="E25" s="198" t="s">
        <v>156</v>
      </c>
      <c r="F25" s="199"/>
      <c r="G25" s="198" t="s">
        <v>75</v>
      </c>
      <c r="H25" s="199"/>
      <c r="I25" s="198"/>
      <c r="J25" s="199"/>
      <c r="K25" s="198"/>
      <c r="L25" s="199"/>
    </row>
    <row r="26" spans="1:12" ht="22.95" customHeight="1" x14ac:dyDescent="0.2">
      <c r="A26" s="21" t="s">
        <v>25</v>
      </c>
      <c r="B26" s="25" t="s">
        <v>49</v>
      </c>
      <c r="C26" s="198" t="s">
        <v>73</v>
      </c>
      <c r="D26" s="199"/>
      <c r="E26" s="198" t="s">
        <v>156</v>
      </c>
      <c r="F26" s="199"/>
      <c r="G26" s="198" t="s">
        <v>156</v>
      </c>
      <c r="H26" s="199"/>
      <c r="I26" s="198"/>
      <c r="J26" s="199"/>
      <c r="K26" s="198"/>
      <c r="L26" s="199"/>
    </row>
    <row r="27" spans="1:12" ht="22.95" customHeight="1" x14ac:dyDescent="0.2">
      <c r="A27" s="21" t="s">
        <v>26</v>
      </c>
      <c r="B27" s="23" t="s">
        <v>50</v>
      </c>
      <c r="C27" s="198" t="s">
        <v>74</v>
      </c>
      <c r="D27" s="199"/>
      <c r="E27" s="198" t="s">
        <v>78</v>
      </c>
      <c r="F27" s="199"/>
      <c r="G27" s="198" t="s">
        <v>75</v>
      </c>
      <c r="H27" s="199"/>
      <c r="I27" s="198"/>
      <c r="J27" s="199"/>
      <c r="K27" s="198"/>
      <c r="L27" s="199"/>
    </row>
    <row r="28" spans="1:12" ht="22.95" customHeight="1" x14ac:dyDescent="0.2">
      <c r="A28" s="21" t="s">
        <v>27</v>
      </c>
      <c r="B28" s="23" t="s">
        <v>51</v>
      </c>
      <c r="C28" s="198" t="s">
        <v>79</v>
      </c>
      <c r="D28" s="199"/>
      <c r="E28" s="198" t="s">
        <v>79</v>
      </c>
      <c r="F28" s="199"/>
      <c r="G28" s="198" t="s">
        <v>79</v>
      </c>
      <c r="H28" s="199"/>
      <c r="I28" s="198"/>
      <c r="J28" s="199"/>
      <c r="K28" s="198"/>
      <c r="L28" s="199"/>
    </row>
    <row r="29" spans="1:12" ht="22.95" customHeight="1" x14ac:dyDescent="0.2">
      <c r="A29" s="21" t="s">
        <v>28</v>
      </c>
      <c r="B29" s="23" t="s">
        <v>52</v>
      </c>
      <c r="C29" s="198" t="s">
        <v>74</v>
      </c>
      <c r="D29" s="199"/>
      <c r="E29" s="198" t="s">
        <v>78</v>
      </c>
      <c r="F29" s="199"/>
      <c r="G29" s="198" t="s">
        <v>75</v>
      </c>
      <c r="H29" s="199"/>
      <c r="I29" s="198"/>
      <c r="J29" s="199"/>
      <c r="K29" s="198"/>
      <c r="L29" s="199"/>
    </row>
    <row r="30" spans="1:12" ht="22.95" customHeight="1" x14ac:dyDescent="0.2">
      <c r="A30" s="21" t="s">
        <v>29</v>
      </c>
      <c r="B30" s="23" t="s">
        <v>46</v>
      </c>
      <c r="C30" s="198" t="s">
        <v>74</v>
      </c>
      <c r="D30" s="199"/>
      <c r="E30" s="198" t="s">
        <v>78</v>
      </c>
      <c r="F30" s="199"/>
      <c r="G30" s="198" t="s">
        <v>75</v>
      </c>
      <c r="H30" s="199"/>
      <c r="I30" s="198"/>
      <c r="J30" s="199"/>
      <c r="K30" s="198"/>
      <c r="L30" s="199"/>
    </row>
    <row r="31" spans="1:12" ht="22.95" customHeight="1" x14ac:dyDescent="0.2">
      <c r="A31" s="21" t="s">
        <v>30</v>
      </c>
      <c r="B31" s="23" t="s">
        <v>47</v>
      </c>
      <c r="C31" s="198" t="s">
        <v>74</v>
      </c>
      <c r="D31" s="199"/>
      <c r="E31" s="198" t="s">
        <v>78</v>
      </c>
      <c r="F31" s="199"/>
      <c r="G31" s="198" t="s">
        <v>75</v>
      </c>
      <c r="H31" s="199"/>
      <c r="I31" s="198"/>
      <c r="J31" s="199"/>
      <c r="K31" s="198"/>
      <c r="L31" s="199"/>
    </row>
    <row r="32" spans="1:12" ht="22.95" customHeight="1" x14ac:dyDescent="0.2">
      <c r="A32" s="21" t="s">
        <v>31</v>
      </c>
      <c r="B32" s="26" t="s">
        <v>48</v>
      </c>
      <c r="C32" s="198" t="s">
        <v>75</v>
      </c>
      <c r="D32" s="199"/>
      <c r="E32" s="198" t="s">
        <v>156</v>
      </c>
      <c r="F32" s="199"/>
      <c r="G32" s="198" t="s">
        <v>75</v>
      </c>
      <c r="H32" s="199"/>
      <c r="I32" s="198"/>
      <c r="J32" s="199"/>
      <c r="K32" s="198"/>
      <c r="L32" s="199"/>
    </row>
    <row r="33" spans="1:12" ht="22.95" customHeight="1" x14ac:dyDescent="0.2">
      <c r="A33" s="21" t="s">
        <v>32</v>
      </c>
      <c r="B33" s="25" t="s">
        <v>49</v>
      </c>
      <c r="C33" s="198" t="s">
        <v>73</v>
      </c>
      <c r="D33" s="199"/>
      <c r="E33" s="198" t="s">
        <v>156</v>
      </c>
      <c r="F33" s="199"/>
      <c r="G33" s="198" t="s">
        <v>156</v>
      </c>
      <c r="H33" s="199"/>
      <c r="I33" s="198"/>
      <c r="J33" s="199"/>
      <c r="K33" s="198"/>
      <c r="L33" s="199"/>
    </row>
    <row r="34" spans="1:12" ht="22.95" customHeight="1" x14ac:dyDescent="0.2">
      <c r="A34" s="21" t="s">
        <v>33</v>
      </c>
      <c r="B34" s="25" t="s">
        <v>50</v>
      </c>
      <c r="C34" s="198" t="s">
        <v>73</v>
      </c>
      <c r="D34" s="199"/>
      <c r="E34" s="198" t="s">
        <v>156</v>
      </c>
      <c r="F34" s="199"/>
      <c r="G34" s="198" t="s">
        <v>156</v>
      </c>
      <c r="H34" s="199"/>
      <c r="I34" s="198"/>
      <c r="J34" s="199"/>
      <c r="K34" s="198"/>
      <c r="L34" s="199"/>
    </row>
    <row r="35" spans="1:12" ht="22.95" customHeight="1" x14ac:dyDescent="0.2">
      <c r="A35" s="21" t="s">
        <v>34</v>
      </c>
      <c r="B35" s="23" t="s">
        <v>51</v>
      </c>
      <c r="C35" s="198" t="s">
        <v>79</v>
      </c>
      <c r="D35" s="199"/>
      <c r="E35" s="198" t="s">
        <v>79</v>
      </c>
      <c r="F35" s="199"/>
      <c r="G35" s="198" t="s">
        <v>79</v>
      </c>
      <c r="H35" s="199"/>
      <c r="I35" s="198"/>
      <c r="J35" s="199"/>
      <c r="K35" s="198"/>
      <c r="L35" s="199"/>
    </row>
    <row r="36" spans="1:12" ht="22.95" customHeight="1" thickBot="1" x14ac:dyDescent="0.25">
      <c r="A36" s="21" t="s">
        <v>35</v>
      </c>
      <c r="B36" s="24"/>
      <c r="C36" s="273"/>
      <c r="D36" s="274"/>
      <c r="E36" s="273"/>
      <c r="F36" s="274"/>
      <c r="G36" s="273"/>
      <c r="H36" s="274"/>
      <c r="I36" s="273"/>
      <c r="J36" s="274"/>
      <c r="K36" s="273"/>
      <c r="L36" s="274"/>
    </row>
    <row r="37" spans="1:12" s="1" customFormat="1" ht="22.95" customHeight="1" thickTop="1" x14ac:dyDescent="0.2">
      <c r="A37" s="275" t="s">
        <v>37</v>
      </c>
      <c r="B37" s="4" t="s">
        <v>38</v>
      </c>
      <c r="C37" s="210">
        <v>17</v>
      </c>
      <c r="D37" s="211"/>
      <c r="E37" s="227">
        <v>17</v>
      </c>
      <c r="F37" s="228"/>
      <c r="G37" s="210">
        <v>17</v>
      </c>
      <c r="H37" s="211"/>
      <c r="I37" s="210"/>
      <c r="J37" s="211"/>
      <c r="K37" s="198"/>
      <c r="L37" s="199"/>
    </row>
    <row r="38" spans="1:12" s="1" customFormat="1" ht="22.95" customHeight="1" x14ac:dyDescent="0.2">
      <c r="A38" s="276"/>
      <c r="B38" s="2" t="s">
        <v>39</v>
      </c>
      <c r="C38" s="198">
        <v>8</v>
      </c>
      <c r="D38" s="199"/>
      <c r="E38" s="198">
        <v>9</v>
      </c>
      <c r="F38" s="199"/>
      <c r="G38" s="198">
        <v>9</v>
      </c>
      <c r="H38" s="199"/>
      <c r="I38" s="198"/>
      <c r="J38" s="199"/>
      <c r="K38" s="198"/>
      <c r="L38" s="199"/>
    </row>
    <row r="39" spans="1:12" s="1" customFormat="1" ht="22.95" customHeight="1" x14ac:dyDescent="0.2">
      <c r="A39" s="276"/>
      <c r="B39" s="3" t="s">
        <v>40</v>
      </c>
      <c r="C39" s="198"/>
      <c r="D39" s="199"/>
      <c r="E39" s="198"/>
      <c r="F39" s="199"/>
      <c r="G39" s="198"/>
      <c r="H39" s="199"/>
      <c r="I39" s="198"/>
      <c r="J39" s="199"/>
      <c r="K39" s="198"/>
      <c r="L39" s="199"/>
    </row>
    <row r="40" spans="1:12" s="1" customFormat="1" ht="22.95" customHeight="1" x14ac:dyDescent="0.2">
      <c r="A40" s="277"/>
      <c r="B40" s="3" t="s">
        <v>149</v>
      </c>
      <c r="C40" s="198">
        <v>1</v>
      </c>
      <c r="D40" s="199"/>
      <c r="E40" s="198"/>
      <c r="F40" s="199"/>
      <c r="G40" s="198"/>
      <c r="H40" s="199"/>
      <c r="I40" s="198"/>
      <c r="J40" s="199"/>
      <c r="K40" s="198"/>
      <c r="L40" s="199"/>
    </row>
    <row r="41" spans="1:12" s="1" customFormat="1" ht="22.95" customHeight="1" x14ac:dyDescent="0.2">
      <c r="A41" s="217" t="s">
        <v>42</v>
      </c>
      <c r="B41" s="218"/>
      <c r="C41" s="198">
        <v>4</v>
      </c>
      <c r="D41" s="199"/>
      <c r="E41" s="198">
        <v>4</v>
      </c>
      <c r="F41" s="199"/>
      <c r="G41" s="198">
        <v>4</v>
      </c>
      <c r="H41" s="199"/>
      <c r="I41" s="198"/>
      <c r="J41" s="199"/>
      <c r="K41" s="198"/>
      <c r="L41" s="199"/>
    </row>
    <row r="43" spans="1:12" ht="22.95" customHeight="1" x14ac:dyDescent="0.2">
      <c r="A43" s="268" t="s">
        <v>13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</row>
    <row r="44" spans="1:12" ht="22.95" customHeight="1" x14ac:dyDescent="0.2">
      <c r="A44" s="268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</row>
    <row r="45" spans="1:12" ht="22.95" customHeight="1" x14ac:dyDescent="0.3">
      <c r="A45" s="18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22.95" customHeight="1" x14ac:dyDescent="0.2">
      <c r="A46" s="267" t="str">
        <f>A4</f>
        <v>平成　２５年</v>
      </c>
      <c r="B46" s="267"/>
      <c r="C46" s="6" t="s">
        <v>57</v>
      </c>
      <c r="D46" s="5"/>
    </row>
    <row r="47" spans="1:12" ht="22.95" customHeight="1" x14ac:dyDescent="0.2">
      <c r="A47" s="269"/>
      <c r="B47" s="270"/>
      <c r="C47" s="198" t="s">
        <v>1</v>
      </c>
      <c r="D47" s="199"/>
      <c r="E47" s="198" t="s">
        <v>36</v>
      </c>
      <c r="F47" s="199"/>
      <c r="G47" s="198" t="s">
        <v>0</v>
      </c>
      <c r="H47" s="199"/>
      <c r="I47" s="198" t="s">
        <v>2</v>
      </c>
      <c r="J47" s="199"/>
      <c r="K47" s="198" t="s">
        <v>3</v>
      </c>
      <c r="L47" s="199"/>
    </row>
    <row r="48" spans="1:12" ht="22.95" customHeight="1" x14ac:dyDescent="0.2">
      <c r="A48" s="21" t="s">
        <v>4</v>
      </c>
      <c r="B48" s="23" t="s">
        <v>69</v>
      </c>
      <c r="C48" s="198" t="s">
        <v>74</v>
      </c>
      <c r="D48" s="199"/>
      <c r="E48" s="198" t="s">
        <v>78</v>
      </c>
      <c r="F48" s="199"/>
      <c r="G48" s="198" t="s">
        <v>75</v>
      </c>
      <c r="H48" s="199"/>
      <c r="I48" s="198"/>
      <c r="J48" s="199"/>
      <c r="K48" s="198"/>
      <c r="L48" s="199"/>
    </row>
    <row r="49" spans="1:12" ht="22.95" customHeight="1" x14ac:dyDescent="0.2">
      <c r="A49" s="21" t="s">
        <v>5</v>
      </c>
      <c r="B49" s="23" t="s">
        <v>72</v>
      </c>
      <c r="C49" s="198" t="s">
        <v>74</v>
      </c>
      <c r="D49" s="199"/>
      <c r="E49" s="198" t="s">
        <v>78</v>
      </c>
      <c r="F49" s="199"/>
      <c r="G49" s="198" t="s">
        <v>75</v>
      </c>
      <c r="H49" s="199"/>
      <c r="I49" s="198"/>
      <c r="J49" s="199"/>
      <c r="K49" s="198"/>
      <c r="L49" s="199"/>
    </row>
    <row r="50" spans="1:12" ht="22.95" customHeight="1" x14ac:dyDescent="0.2">
      <c r="A50" s="21" t="s">
        <v>6</v>
      </c>
      <c r="B50" s="25" t="s">
        <v>47</v>
      </c>
      <c r="C50" s="198" t="s">
        <v>73</v>
      </c>
      <c r="D50" s="199"/>
      <c r="E50" s="198" t="s">
        <v>156</v>
      </c>
      <c r="F50" s="199"/>
      <c r="G50" s="198" t="s">
        <v>156</v>
      </c>
      <c r="H50" s="199"/>
      <c r="I50" s="198"/>
      <c r="J50" s="199"/>
      <c r="K50" s="198"/>
      <c r="L50" s="199"/>
    </row>
    <row r="51" spans="1:12" ht="22.95" customHeight="1" x14ac:dyDescent="0.2">
      <c r="A51" s="21" t="s">
        <v>7</v>
      </c>
      <c r="B51" s="25" t="s">
        <v>48</v>
      </c>
      <c r="C51" s="198" t="s">
        <v>73</v>
      </c>
      <c r="D51" s="199"/>
      <c r="E51" s="198" t="s">
        <v>156</v>
      </c>
      <c r="F51" s="199"/>
      <c r="G51" s="198" t="s">
        <v>156</v>
      </c>
      <c r="H51" s="199"/>
      <c r="I51" s="198"/>
      <c r="J51" s="199"/>
      <c r="K51" s="198"/>
      <c r="L51" s="199"/>
    </row>
    <row r="52" spans="1:12" ht="22.95" customHeight="1" x14ac:dyDescent="0.2">
      <c r="A52" s="21" t="s">
        <v>8</v>
      </c>
      <c r="B52" s="25" t="s">
        <v>49</v>
      </c>
      <c r="C52" s="198" t="s">
        <v>73</v>
      </c>
      <c r="D52" s="199"/>
      <c r="E52" s="198" t="s">
        <v>156</v>
      </c>
      <c r="F52" s="199"/>
      <c r="G52" s="198" t="s">
        <v>156</v>
      </c>
      <c r="H52" s="199"/>
      <c r="I52" s="198"/>
      <c r="J52" s="199"/>
      <c r="K52" s="198"/>
      <c r="L52" s="199"/>
    </row>
    <row r="53" spans="1:12" ht="22.95" customHeight="1" x14ac:dyDescent="0.2">
      <c r="A53" s="21" t="s">
        <v>9</v>
      </c>
      <c r="B53" s="25" t="s">
        <v>50</v>
      </c>
      <c r="C53" s="198" t="s">
        <v>73</v>
      </c>
      <c r="D53" s="199"/>
      <c r="E53" s="198" t="s">
        <v>156</v>
      </c>
      <c r="F53" s="199"/>
      <c r="G53" s="198" t="s">
        <v>156</v>
      </c>
      <c r="H53" s="199"/>
      <c r="I53" s="198"/>
      <c r="J53" s="199"/>
      <c r="K53" s="198"/>
      <c r="L53" s="199"/>
    </row>
    <row r="54" spans="1:12" ht="22.95" customHeight="1" x14ac:dyDescent="0.2">
      <c r="A54" s="21" t="s">
        <v>10</v>
      </c>
      <c r="B54" s="23" t="s">
        <v>51</v>
      </c>
      <c r="C54" s="198" t="s">
        <v>79</v>
      </c>
      <c r="D54" s="199"/>
      <c r="E54" s="198" t="s">
        <v>79</v>
      </c>
      <c r="F54" s="199"/>
      <c r="G54" s="198" t="s">
        <v>79</v>
      </c>
      <c r="H54" s="199"/>
      <c r="I54" s="198"/>
      <c r="J54" s="199"/>
      <c r="K54" s="198"/>
      <c r="L54" s="199"/>
    </row>
    <row r="55" spans="1:12" ht="22.95" customHeight="1" x14ac:dyDescent="0.2">
      <c r="A55" s="21" t="s">
        <v>11</v>
      </c>
      <c r="B55" s="23" t="s">
        <v>52</v>
      </c>
      <c r="C55" s="198" t="s">
        <v>74</v>
      </c>
      <c r="D55" s="199"/>
      <c r="E55" s="198" t="s">
        <v>78</v>
      </c>
      <c r="F55" s="199"/>
      <c r="G55" s="198" t="s">
        <v>75</v>
      </c>
      <c r="H55" s="199"/>
      <c r="I55" s="198"/>
      <c r="J55" s="199"/>
      <c r="K55" s="198"/>
      <c r="L55" s="199"/>
    </row>
    <row r="56" spans="1:12" ht="22.95" customHeight="1" x14ac:dyDescent="0.2">
      <c r="A56" s="21" t="s">
        <v>12</v>
      </c>
      <c r="B56" s="23" t="s">
        <v>46</v>
      </c>
      <c r="C56" s="198" t="s">
        <v>74</v>
      </c>
      <c r="D56" s="199"/>
      <c r="E56" s="198" t="s">
        <v>78</v>
      </c>
      <c r="F56" s="199"/>
      <c r="G56" s="198" t="s">
        <v>75</v>
      </c>
      <c r="H56" s="199"/>
      <c r="I56" s="198"/>
      <c r="J56" s="199"/>
      <c r="K56" s="198"/>
      <c r="L56" s="199"/>
    </row>
    <row r="57" spans="1:12" ht="22.95" customHeight="1" x14ac:dyDescent="0.2">
      <c r="A57" s="21" t="s">
        <v>14</v>
      </c>
      <c r="B57" s="23" t="s">
        <v>47</v>
      </c>
      <c r="C57" s="198" t="s">
        <v>74</v>
      </c>
      <c r="D57" s="199"/>
      <c r="E57" s="198" t="s">
        <v>78</v>
      </c>
      <c r="F57" s="199"/>
      <c r="G57" s="198" t="s">
        <v>75</v>
      </c>
      <c r="H57" s="199"/>
      <c r="I57" s="198"/>
      <c r="J57" s="199"/>
      <c r="K57" s="198"/>
      <c r="L57" s="199"/>
    </row>
    <row r="58" spans="1:12" ht="22.95" customHeight="1" x14ac:dyDescent="0.2">
      <c r="A58" s="21" t="s">
        <v>15</v>
      </c>
      <c r="B58" s="26" t="s">
        <v>48</v>
      </c>
      <c r="C58" s="198" t="s">
        <v>75</v>
      </c>
      <c r="D58" s="199"/>
      <c r="E58" s="198" t="s">
        <v>156</v>
      </c>
      <c r="F58" s="199"/>
      <c r="G58" s="198" t="s">
        <v>75</v>
      </c>
      <c r="H58" s="199"/>
      <c r="I58" s="198"/>
      <c r="J58" s="199"/>
      <c r="K58" s="198"/>
      <c r="L58" s="199"/>
    </row>
    <row r="59" spans="1:12" ht="22.95" customHeight="1" x14ac:dyDescent="0.2">
      <c r="A59" s="21" t="s">
        <v>16</v>
      </c>
      <c r="B59" s="25" t="s">
        <v>49</v>
      </c>
      <c r="C59" s="198" t="s">
        <v>73</v>
      </c>
      <c r="D59" s="199"/>
      <c r="E59" s="198" t="s">
        <v>156</v>
      </c>
      <c r="F59" s="199"/>
      <c r="G59" s="198" t="s">
        <v>156</v>
      </c>
      <c r="H59" s="199"/>
      <c r="I59" s="198"/>
      <c r="J59" s="199"/>
      <c r="K59" s="198"/>
      <c r="L59" s="199"/>
    </row>
    <row r="60" spans="1:12" ht="22.95" customHeight="1" x14ac:dyDescent="0.2">
      <c r="A60" s="21" t="s">
        <v>17</v>
      </c>
      <c r="B60" s="23" t="s">
        <v>50</v>
      </c>
      <c r="C60" s="198" t="s">
        <v>74</v>
      </c>
      <c r="D60" s="199"/>
      <c r="E60" s="198" t="s">
        <v>78</v>
      </c>
      <c r="F60" s="199"/>
      <c r="G60" s="198" t="s">
        <v>75</v>
      </c>
      <c r="H60" s="199"/>
      <c r="I60" s="198"/>
      <c r="J60" s="199"/>
      <c r="K60" s="198"/>
      <c r="L60" s="199"/>
    </row>
    <row r="61" spans="1:12" ht="22.95" customHeight="1" x14ac:dyDescent="0.2">
      <c r="A61" s="21" t="s">
        <v>18</v>
      </c>
      <c r="B61" s="23" t="s">
        <v>51</v>
      </c>
      <c r="C61" s="198" t="s">
        <v>79</v>
      </c>
      <c r="D61" s="199"/>
      <c r="E61" s="198" t="s">
        <v>79</v>
      </c>
      <c r="F61" s="199"/>
      <c r="G61" s="198" t="s">
        <v>79</v>
      </c>
      <c r="H61" s="199"/>
      <c r="I61" s="198"/>
      <c r="J61" s="199"/>
      <c r="K61" s="198"/>
      <c r="L61" s="199"/>
    </row>
    <row r="62" spans="1:12" ht="22.95" customHeight="1" x14ac:dyDescent="0.2">
      <c r="A62" s="21" t="s">
        <v>19</v>
      </c>
      <c r="B62" s="23" t="s">
        <v>52</v>
      </c>
      <c r="C62" s="198" t="s">
        <v>74</v>
      </c>
      <c r="D62" s="199"/>
      <c r="E62" s="198" t="s">
        <v>78</v>
      </c>
      <c r="F62" s="199"/>
      <c r="G62" s="198" t="s">
        <v>75</v>
      </c>
      <c r="H62" s="199"/>
      <c r="I62" s="198"/>
      <c r="J62" s="199"/>
      <c r="K62" s="198"/>
      <c r="L62" s="199"/>
    </row>
    <row r="63" spans="1:12" ht="22.95" customHeight="1" x14ac:dyDescent="0.2">
      <c r="A63" s="21" t="s">
        <v>20</v>
      </c>
      <c r="B63" s="23" t="s">
        <v>46</v>
      </c>
      <c r="C63" s="198" t="s">
        <v>74</v>
      </c>
      <c r="D63" s="199"/>
      <c r="E63" s="198" t="s">
        <v>78</v>
      </c>
      <c r="F63" s="199"/>
      <c r="G63" s="198" t="s">
        <v>75</v>
      </c>
      <c r="H63" s="199"/>
      <c r="I63" s="198"/>
      <c r="J63" s="199"/>
      <c r="K63" s="198"/>
      <c r="L63" s="199"/>
    </row>
    <row r="64" spans="1:12" ht="22.95" customHeight="1" x14ac:dyDescent="0.2">
      <c r="A64" s="21" t="s">
        <v>21</v>
      </c>
      <c r="B64" s="23" t="s">
        <v>47</v>
      </c>
      <c r="C64" s="198" t="s">
        <v>74</v>
      </c>
      <c r="D64" s="199"/>
      <c r="E64" s="198" t="s">
        <v>78</v>
      </c>
      <c r="F64" s="199"/>
      <c r="G64" s="198" t="s">
        <v>75</v>
      </c>
      <c r="H64" s="199"/>
      <c r="I64" s="198"/>
      <c r="J64" s="199"/>
      <c r="K64" s="198"/>
      <c r="L64" s="199"/>
    </row>
    <row r="65" spans="1:12" ht="22.95" customHeight="1" x14ac:dyDescent="0.2">
      <c r="A65" s="21" t="s">
        <v>22</v>
      </c>
      <c r="B65" s="26" t="s">
        <v>48</v>
      </c>
      <c r="C65" s="198" t="s">
        <v>75</v>
      </c>
      <c r="D65" s="199"/>
      <c r="E65" s="198" t="s">
        <v>156</v>
      </c>
      <c r="F65" s="199"/>
      <c r="G65" s="198" t="s">
        <v>75</v>
      </c>
      <c r="H65" s="199"/>
      <c r="I65" s="198"/>
      <c r="J65" s="199"/>
      <c r="K65" s="198"/>
      <c r="L65" s="199"/>
    </row>
    <row r="66" spans="1:12" ht="22.95" customHeight="1" x14ac:dyDescent="0.2">
      <c r="A66" s="21" t="s">
        <v>23</v>
      </c>
      <c r="B66" s="25" t="s">
        <v>49</v>
      </c>
      <c r="C66" s="198" t="s">
        <v>73</v>
      </c>
      <c r="D66" s="199"/>
      <c r="E66" s="198" t="s">
        <v>156</v>
      </c>
      <c r="F66" s="199"/>
      <c r="G66" s="198" t="s">
        <v>156</v>
      </c>
      <c r="H66" s="199"/>
      <c r="I66" s="198"/>
      <c r="J66" s="199"/>
      <c r="K66" s="198"/>
      <c r="L66" s="199"/>
    </row>
    <row r="67" spans="1:12" ht="22.95" customHeight="1" x14ac:dyDescent="0.2">
      <c r="A67" s="21" t="s">
        <v>24</v>
      </c>
      <c r="B67" s="23" t="s">
        <v>50</v>
      </c>
      <c r="C67" s="198" t="s">
        <v>74</v>
      </c>
      <c r="D67" s="199"/>
      <c r="E67" s="198" t="s">
        <v>78</v>
      </c>
      <c r="F67" s="199"/>
      <c r="G67" s="198" t="s">
        <v>75</v>
      </c>
      <c r="H67" s="199"/>
      <c r="I67" s="198"/>
      <c r="J67" s="199"/>
      <c r="K67" s="198"/>
      <c r="L67" s="199"/>
    </row>
    <row r="68" spans="1:12" ht="22.95" customHeight="1" x14ac:dyDescent="0.2">
      <c r="A68" s="21" t="s">
        <v>25</v>
      </c>
      <c r="B68" s="23" t="s">
        <v>51</v>
      </c>
      <c r="C68" s="198" t="s">
        <v>79</v>
      </c>
      <c r="D68" s="199"/>
      <c r="E68" s="198" t="s">
        <v>79</v>
      </c>
      <c r="F68" s="199"/>
      <c r="G68" s="198" t="s">
        <v>79</v>
      </c>
      <c r="H68" s="199"/>
      <c r="I68" s="198"/>
      <c r="J68" s="199"/>
      <c r="K68" s="198"/>
      <c r="L68" s="199"/>
    </row>
    <row r="69" spans="1:12" ht="22.95" customHeight="1" x14ac:dyDescent="0.2">
      <c r="A69" s="21" t="s">
        <v>26</v>
      </c>
      <c r="B69" s="23" t="s">
        <v>52</v>
      </c>
      <c r="C69" s="198" t="s">
        <v>74</v>
      </c>
      <c r="D69" s="199"/>
      <c r="E69" s="198" t="s">
        <v>78</v>
      </c>
      <c r="F69" s="199"/>
      <c r="G69" s="198" t="s">
        <v>75</v>
      </c>
      <c r="H69" s="199"/>
      <c r="I69" s="198"/>
      <c r="J69" s="199"/>
      <c r="K69" s="198"/>
      <c r="L69" s="199"/>
    </row>
    <row r="70" spans="1:12" ht="22.95" customHeight="1" x14ac:dyDescent="0.2">
      <c r="A70" s="21" t="s">
        <v>27</v>
      </c>
      <c r="B70" s="23" t="s">
        <v>46</v>
      </c>
      <c r="C70" s="198" t="s">
        <v>74</v>
      </c>
      <c r="D70" s="199"/>
      <c r="E70" s="198" t="s">
        <v>78</v>
      </c>
      <c r="F70" s="199"/>
      <c r="G70" s="198" t="s">
        <v>75</v>
      </c>
      <c r="H70" s="199"/>
      <c r="I70" s="198"/>
      <c r="J70" s="199"/>
      <c r="K70" s="198"/>
      <c r="L70" s="199"/>
    </row>
    <row r="71" spans="1:12" ht="22.95" customHeight="1" x14ac:dyDescent="0.2">
      <c r="A71" s="21" t="s">
        <v>28</v>
      </c>
      <c r="B71" s="23" t="s">
        <v>47</v>
      </c>
      <c r="C71" s="198" t="s">
        <v>74</v>
      </c>
      <c r="D71" s="199"/>
      <c r="E71" s="198" t="s">
        <v>78</v>
      </c>
      <c r="F71" s="199"/>
      <c r="G71" s="198" t="s">
        <v>75</v>
      </c>
      <c r="H71" s="199"/>
      <c r="I71" s="198"/>
      <c r="J71" s="199"/>
      <c r="K71" s="198"/>
      <c r="L71" s="199"/>
    </row>
    <row r="72" spans="1:12" ht="22.95" customHeight="1" x14ac:dyDescent="0.2">
      <c r="A72" s="21" t="s">
        <v>29</v>
      </c>
      <c r="B72" s="26" t="s">
        <v>48</v>
      </c>
      <c r="C72" s="198" t="s">
        <v>75</v>
      </c>
      <c r="D72" s="199"/>
      <c r="E72" s="198" t="s">
        <v>156</v>
      </c>
      <c r="F72" s="199"/>
      <c r="G72" s="198" t="s">
        <v>75</v>
      </c>
      <c r="H72" s="199"/>
      <c r="I72" s="198"/>
      <c r="J72" s="199"/>
      <c r="K72" s="198"/>
      <c r="L72" s="199"/>
    </row>
    <row r="73" spans="1:12" ht="22.95" customHeight="1" x14ac:dyDescent="0.2">
      <c r="A73" s="21" t="s">
        <v>30</v>
      </c>
      <c r="B73" s="25" t="s">
        <v>49</v>
      </c>
      <c r="C73" s="198" t="s">
        <v>73</v>
      </c>
      <c r="D73" s="199"/>
      <c r="E73" s="198" t="s">
        <v>156</v>
      </c>
      <c r="F73" s="199"/>
      <c r="G73" s="198" t="s">
        <v>156</v>
      </c>
      <c r="H73" s="199"/>
      <c r="I73" s="198"/>
      <c r="J73" s="199"/>
      <c r="K73" s="198"/>
      <c r="L73" s="199"/>
    </row>
    <row r="74" spans="1:12" ht="22.95" customHeight="1" x14ac:dyDescent="0.2">
      <c r="A74" s="21" t="s">
        <v>31</v>
      </c>
      <c r="B74" s="23" t="s">
        <v>50</v>
      </c>
      <c r="C74" s="198" t="s">
        <v>74</v>
      </c>
      <c r="D74" s="199"/>
      <c r="E74" s="198" t="s">
        <v>78</v>
      </c>
      <c r="F74" s="199"/>
      <c r="G74" s="198" t="s">
        <v>75</v>
      </c>
      <c r="H74" s="199"/>
      <c r="I74" s="198"/>
      <c r="J74" s="199"/>
      <c r="K74" s="198"/>
      <c r="L74" s="199"/>
    </row>
    <row r="75" spans="1:12" ht="22.95" customHeight="1" x14ac:dyDescent="0.2">
      <c r="A75" s="21" t="s">
        <v>32</v>
      </c>
      <c r="B75" s="23" t="s">
        <v>51</v>
      </c>
      <c r="C75" s="198" t="s">
        <v>79</v>
      </c>
      <c r="D75" s="199"/>
      <c r="E75" s="198" t="s">
        <v>79</v>
      </c>
      <c r="F75" s="199"/>
      <c r="G75" s="198" t="s">
        <v>79</v>
      </c>
      <c r="H75" s="199"/>
      <c r="I75" s="198"/>
      <c r="J75" s="199"/>
      <c r="K75" s="198"/>
      <c r="L75" s="199"/>
    </row>
    <row r="76" spans="1:12" ht="22.95" customHeight="1" x14ac:dyDescent="0.2">
      <c r="A76" s="21" t="s">
        <v>33</v>
      </c>
      <c r="B76" s="23" t="s">
        <v>52</v>
      </c>
      <c r="C76" s="198" t="s">
        <v>74</v>
      </c>
      <c r="D76" s="199"/>
      <c r="E76" s="198" t="s">
        <v>78</v>
      </c>
      <c r="F76" s="199"/>
      <c r="G76" s="198" t="s">
        <v>75</v>
      </c>
      <c r="H76" s="199"/>
      <c r="I76" s="198"/>
      <c r="J76" s="199"/>
      <c r="K76" s="198"/>
      <c r="L76" s="199"/>
    </row>
    <row r="77" spans="1:12" ht="22.95" customHeight="1" x14ac:dyDescent="0.2">
      <c r="A77" s="21" t="s">
        <v>34</v>
      </c>
      <c r="B77" s="23" t="s">
        <v>46</v>
      </c>
      <c r="C77" s="198" t="s">
        <v>74</v>
      </c>
      <c r="D77" s="199"/>
      <c r="E77" s="198" t="s">
        <v>78</v>
      </c>
      <c r="F77" s="199"/>
      <c r="G77" s="198" t="s">
        <v>75</v>
      </c>
      <c r="H77" s="199"/>
      <c r="I77" s="198"/>
      <c r="J77" s="199"/>
      <c r="K77" s="198"/>
      <c r="L77" s="199"/>
    </row>
    <row r="78" spans="1:12" ht="22.95" customHeight="1" thickBot="1" x14ac:dyDescent="0.25">
      <c r="A78" s="21" t="s">
        <v>35</v>
      </c>
      <c r="B78" s="23" t="s">
        <v>47</v>
      </c>
      <c r="C78" s="198" t="s">
        <v>74</v>
      </c>
      <c r="D78" s="199"/>
      <c r="E78" s="278" t="s">
        <v>78</v>
      </c>
      <c r="F78" s="254"/>
      <c r="G78" s="198" t="s">
        <v>75</v>
      </c>
      <c r="H78" s="199"/>
      <c r="I78" s="198"/>
      <c r="J78" s="199"/>
      <c r="K78" s="278"/>
      <c r="L78" s="254"/>
    </row>
    <row r="79" spans="1:12" s="1" customFormat="1" ht="22.95" customHeight="1" thickTop="1" x14ac:dyDescent="0.2">
      <c r="A79" s="275" t="s">
        <v>37</v>
      </c>
      <c r="B79" s="4" t="s">
        <v>38</v>
      </c>
      <c r="C79" s="210">
        <v>17</v>
      </c>
      <c r="D79" s="211"/>
      <c r="E79" s="210">
        <v>17</v>
      </c>
      <c r="F79" s="211"/>
      <c r="G79" s="210">
        <v>17</v>
      </c>
      <c r="H79" s="211"/>
      <c r="I79" s="210"/>
      <c r="J79" s="211"/>
      <c r="K79" s="210"/>
      <c r="L79" s="211"/>
    </row>
    <row r="80" spans="1:12" s="1" customFormat="1" ht="22.95" customHeight="1" x14ac:dyDescent="0.2">
      <c r="A80" s="276"/>
      <c r="B80" s="2" t="s">
        <v>39</v>
      </c>
      <c r="C80" s="198">
        <v>8</v>
      </c>
      <c r="D80" s="199"/>
      <c r="E80" s="198">
        <v>8</v>
      </c>
      <c r="F80" s="199"/>
      <c r="G80" s="198">
        <v>10</v>
      </c>
      <c r="H80" s="199"/>
      <c r="I80" s="198"/>
      <c r="J80" s="199"/>
      <c r="K80" s="198"/>
      <c r="L80" s="199"/>
    </row>
    <row r="81" spans="1:12" s="1" customFormat="1" ht="22.95" customHeight="1" x14ac:dyDescent="0.2">
      <c r="A81" s="276"/>
      <c r="B81" s="3" t="s">
        <v>40</v>
      </c>
      <c r="C81" s="198"/>
      <c r="D81" s="199"/>
      <c r="E81" s="198"/>
      <c r="F81" s="199"/>
      <c r="G81" s="198"/>
      <c r="H81" s="199"/>
      <c r="I81" s="198"/>
      <c r="J81" s="199"/>
      <c r="K81" s="198"/>
      <c r="L81" s="199"/>
    </row>
    <row r="82" spans="1:12" s="1" customFormat="1" ht="22.95" customHeight="1" x14ac:dyDescent="0.2">
      <c r="A82" s="277"/>
      <c r="B82" s="3" t="s">
        <v>41</v>
      </c>
      <c r="C82" s="198">
        <v>2</v>
      </c>
      <c r="D82" s="199"/>
      <c r="E82" s="198">
        <v>2</v>
      </c>
      <c r="F82" s="199"/>
      <c r="G82" s="198"/>
      <c r="H82" s="199"/>
      <c r="I82" s="198"/>
      <c r="J82" s="199"/>
      <c r="K82" s="198"/>
      <c r="L82" s="199"/>
    </row>
    <row r="83" spans="1:12" s="1" customFormat="1" ht="22.95" customHeight="1" x14ac:dyDescent="0.2">
      <c r="A83" s="217" t="s">
        <v>42</v>
      </c>
      <c r="B83" s="218"/>
      <c r="C83" s="198">
        <v>4</v>
      </c>
      <c r="D83" s="199"/>
      <c r="E83" s="198">
        <v>4</v>
      </c>
      <c r="F83" s="199"/>
      <c r="G83" s="198">
        <v>4</v>
      </c>
      <c r="H83" s="199"/>
      <c r="I83" s="198"/>
      <c r="J83" s="199"/>
      <c r="K83" s="198"/>
      <c r="L83" s="199"/>
    </row>
    <row r="85" spans="1:12" ht="22.95" customHeight="1" x14ac:dyDescent="0.2">
      <c r="A85" s="268" t="s">
        <v>13</v>
      </c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</row>
    <row r="86" spans="1:12" ht="22.95" customHeight="1" x14ac:dyDescent="0.2">
      <c r="A86" s="268"/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</row>
    <row r="87" spans="1:12" ht="22.95" customHeight="1" x14ac:dyDescent="0.3">
      <c r="A87" s="18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ht="22.95" customHeight="1" x14ac:dyDescent="0.2">
      <c r="A88" s="20" t="s">
        <v>135</v>
      </c>
      <c r="B88" s="20"/>
      <c r="C88" s="19" t="s">
        <v>58</v>
      </c>
      <c r="D88" s="20"/>
    </row>
    <row r="89" spans="1:12" ht="22.95" customHeight="1" x14ac:dyDescent="0.2">
      <c r="A89" s="269"/>
      <c r="B89" s="270"/>
      <c r="C89" s="198" t="s">
        <v>1</v>
      </c>
      <c r="D89" s="199"/>
      <c r="E89" s="198" t="s">
        <v>36</v>
      </c>
      <c r="F89" s="199"/>
      <c r="G89" s="198" t="s">
        <v>0</v>
      </c>
      <c r="H89" s="199"/>
      <c r="I89" s="198" t="s">
        <v>2</v>
      </c>
      <c r="J89" s="199"/>
      <c r="K89" s="198" t="s">
        <v>3</v>
      </c>
      <c r="L89" s="199"/>
    </row>
    <row r="90" spans="1:12" ht="22.95" customHeight="1" x14ac:dyDescent="0.2">
      <c r="A90" s="21" t="s">
        <v>4</v>
      </c>
      <c r="B90" s="26" t="s">
        <v>137</v>
      </c>
      <c r="C90" s="198" t="s">
        <v>75</v>
      </c>
      <c r="D90" s="199"/>
      <c r="E90" s="198" t="s">
        <v>156</v>
      </c>
      <c r="F90" s="199"/>
      <c r="G90" s="198" t="s">
        <v>75</v>
      </c>
      <c r="H90" s="199"/>
      <c r="I90" s="198"/>
      <c r="J90" s="199"/>
      <c r="K90" s="198"/>
      <c r="L90" s="199"/>
    </row>
    <row r="91" spans="1:12" ht="22.95" customHeight="1" x14ac:dyDescent="0.2">
      <c r="A91" s="21" t="s">
        <v>5</v>
      </c>
      <c r="B91" s="25" t="s">
        <v>138</v>
      </c>
      <c r="C91" s="198" t="s">
        <v>73</v>
      </c>
      <c r="D91" s="199"/>
      <c r="E91" s="198" t="s">
        <v>156</v>
      </c>
      <c r="F91" s="199"/>
      <c r="G91" s="198" t="s">
        <v>156</v>
      </c>
      <c r="H91" s="199"/>
      <c r="I91" s="198"/>
      <c r="J91" s="199"/>
      <c r="K91" s="198"/>
      <c r="L91" s="199"/>
    </row>
    <row r="92" spans="1:12" ht="22.95" customHeight="1" x14ac:dyDescent="0.2">
      <c r="A92" s="21" t="s">
        <v>6</v>
      </c>
      <c r="B92" s="23" t="s">
        <v>50</v>
      </c>
      <c r="C92" s="198" t="s">
        <v>74</v>
      </c>
      <c r="D92" s="199"/>
      <c r="E92" s="198" t="s">
        <v>78</v>
      </c>
      <c r="F92" s="199"/>
      <c r="G92" s="198" t="s">
        <v>75</v>
      </c>
      <c r="H92" s="199"/>
      <c r="I92" s="198"/>
      <c r="J92" s="199"/>
      <c r="K92" s="198"/>
      <c r="L92" s="199"/>
    </row>
    <row r="93" spans="1:12" ht="22.95" customHeight="1" x14ac:dyDescent="0.2">
      <c r="A93" s="21" t="s">
        <v>7</v>
      </c>
      <c r="B93" s="23" t="s">
        <v>51</v>
      </c>
      <c r="C93" s="198" t="s">
        <v>79</v>
      </c>
      <c r="D93" s="199"/>
      <c r="E93" s="198" t="s">
        <v>79</v>
      </c>
      <c r="F93" s="199"/>
      <c r="G93" s="198" t="s">
        <v>79</v>
      </c>
      <c r="H93" s="199"/>
      <c r="I93" s="198"/>
      <c r="J93" s="199"/>
      <c r="K93" s="198"/>
      <c r="L93" s="199"/>
    </row>
    <row r="94" spans="1:12" ht="22.95" customHeight="1" x14ac:dyDescent="0.2">
      <c r="A94" s="21" t="s">
        <v>8</v>
      </c>
      <c r="B94" s="23" t="s">
        <v>52</v>
      </c>
      <c r="C94" s="198" t="s">
        <v>74</v>
      </c>
      <c r="D94" s="199"/>
      <c r="E94" s="198" t="s">
        <v>78</v>
      </c>
      <c r="F94" s="199"/>
      <c r="G94" s="198" t="s">
        <v>75</v>
      </c>
      <c r="H94" s="199"/>
      <c r="I94" s="198"/>
      <c r="J94" s="199"/>
      <c r="K94" s="198"/>
      <c r="L94" s="199"/>
    </row>
    <row r="95" spans="1:12" ht="22.95" customHeight="1" x14ac:dyDescent="0.2">
      <c r="A95" s="21" t="s">
        <v>9</v>
      </c>
      <c r="B95" s="23" t="s">
        <v>46</v>
      </c>
      <c r="C95" s="198" t="s">
        <v>74</v>
      </c>
      <c r="D95" s="199"/>
      <c r="E95" s="198" t="s">
        <v>78</v>
      </c>
      <c r="F95" s="199"/>
      <c r="G95" s="198" t="s">
        <v>75</v>
      </c>
      <c r="H95" s="199"/>
      <c r="I95" s="198"/>
      <c r="J95" s="199"/>
      <c r="K95" s="198"/>
      <c r="L95" s="199"/>
    </row>
    <row r="96" spans="1:12" ht="22.95" customHeight="1" x14ac:dyDescent="0.2">
      <c r="A96" s="21" t="s">
        <v>10</v>
      </c>
      <c r="B96" s="23" t="s">
        <v>47</v>
      </c>
      <c r="C96" s="198" t="s">
        <v>74</v>
      </c>
      <c r="D96" s="199"/>
      <c r="E96" s="198" t="s">
        <v>78</v>
      </c>
      <c r="F96" s="199"/>
      <c r="G96" s="198" t="s">
        <v>75</v>
      </c>
      <c r="H96" s="199"/>
      <c r="I96" s="198"/>
      <c r="J96" s="199"/>
      <c r="K96" s="198"/>
      <c r="L96" s="199"/>
    </row>
    <row r="97" spans="1:12" ht="22.95" customHeight="1" x14ac:dyDescent="0.2">
      <c r="A97" s="21" t="s">
        <v>11</v>
      </c>
      <c r="B97" s="26" t="s">
        <v>48</v>
      </c>
      <c r="C97" s="198" t="s">
        <v>75</v>
      </c>
      <c r="D97" s="199"/>
      <c r="E97" s="198" t="s">
        <v>156</v>
      </c>
      <c r="F97" s="199"/>
      <c r="G97" s="198" t="s">
        <v>75</v>
      </c>
      <c r="H97" s="199"/>
      <c r="I97" s="198"/>
      <c r="J97" s="199"/>
      <c r="K97" s="198"/>
      <c r="L97" s="199"/>
    </row>
    <row r="98" spans="1:12" ht="22.95" customHeight="1" x14ac:dyDescent="0.2">
      <c r="A98" s="21" t="s">
        <v>12</v>
      </c>
      <c r="B98" s="25" t="s">
        <v>49</v>
      </c>
      <c r="C98" s="198" t="s">
        <v>73</v>
      </c>
      <c r="D98" s="199"/>
      <c r="E98" s="198" t="s">
        <v>156</v>
      </c>
      <c r="F98" s="199"/>
      <c r="G98" s="198" t="s">
        <v>156</v>
      </c>
      <c r="H98" s="199"/>
      <c r="I98" s="198"/>
      <c r="J98" s="199"/>
      <c r="K98" s="198"/>
      <c r="L98" s="199"/>
    </row>
    <row r="99" spans="1:12" ht="22.95" customHeight="1" x14ac:dyDescent="0.2">
      <c r="A99" s="21" t="s">
        <v>14</v>
      </c>
      <c r="B99" s="23" t="s">
        <v>50</v>
      </c>
      <c r="C99" s="198" t="s">
        <v>74</v>
      </c>
      <c r="D99" s="199"/>
      <c r="E99" s="198" t="s">
        <v>78</v>
      </c>
      <c r="F99" s="199"/>
      <c r="G99" s="198" t="s">
        <v>75</v>
      </c>
      <c r="H99" s="199"/>
      <c r="I99" s="198"/>
      <c r="J99" s="199"/>
      <c r="K99" s="198"/>
      <c r="L99" s="199"/>
    </row>
    <row r="100" spans="1:12" ht="22.95" customHeight="1" x14ac:dyDescent="0.2">
      <c r="A100" s="21" t="s">
        <v>15</v>
      </c>
      <c r="B100" s="23" t="s">
        <v>51</v>
      </c>
      <c r="C100" s="198" t="s">
        <v>79</v>
      </c>
      <c r="D100" s="199"/>
      <c r="E100" s="198" t="s">
        <v>79</v>
      </c>
      <c r="F100" s="199"/>
      <c r="G100" s="198" t="s">
        <v>79</v>
      </c>
      <c r="H100" s="199"/>
      <c r="I100" s="198"/>
      <c r="J100" s="199"/>
      <c r="K100" s="198"/>
      <c r="L100" s="199"/>
    </row>
    <row r="101" spans="1:12" ht="22.95" customHeight="1" x14ac:dyDescent="0.2">
      <c r="A101" s="21" t="s">
        <v>16</v>
      </c>
      <c r="B101" s="23" t="s">
        <v>52</v>
      </c>
      <c r="C101" s="198" t="s">
        <v>74</v>
      </c>
      <c r="D101" s="199"/>
      <c r="E101" s="198" t="s">
        <v>78</v>
      </c>
      <c r="F101" s="199"/>
      <c r="G101" s="198" t="s">
        <v>75</v>
      </c>
      <c r="H101" s="199"/>
      <c r="I101" s="198"/>
      <c r="J101" s="199"/>
      <c r="K101" s="198"/>
      <c r="L101" s="199"/>
    </row>
    <row r="102" spans="1:12" ht="22.95" customHeight="1" x14ac:dyDescent="0.2">
      <c r="A102" s="21" t="s">
        <v>17</v>
      </c>
      <c r="B102" s="23" t="s">
        <v>46</v>
      </c>
      <c r="C102" s="198" t="s">
        <v>74</v>
      </c>
      <c r="D102" s="199"/>
      <c r="E102" s="198" t="s">
        <v>78</v>
      </c>
      <c r="F102" s="199"/>
      <c r="G102" s="198" t="s">
        <v>75</v>
      </c>
      <c r="H102" s="199"/>
      <c r="I102" s="198"/>
      <c r="J102" s="199"/>
      <c r="K102" s="198"/>
      <c r="L102" s="199"/>
    </row>
    <row r="103" spans="1:12" ht="22.95" customHeight="1" x14ac:dyDescent="0.2">
      <c r="A103" s="21" t="s">
        <v>18</v>
      </c>
      <c r="B103" s="23" t="s">
        <v>47</v>
      </c>
      <c r="C103" s="198" t="s">
        <v>141</v>
      </c>
      <c r="D103" s="199"/>
      <c r="E103" s="198" t="s">
        <v>78</v>
      </c>
      <c r="F103" s="199"/>
      <c r="G103" s="198" t="s">
        <v>140</v>
      </c>
      <c r="H103" s="199"/>
      <c r="I103" s="198"/>
      <c r="J103" s="199"/>
      <c r="K103" s="278" t="s">
        <v>142</v>
      </c>
      <c r="L103" s="254"/>
    </row>
    <row r="104" spans="1:12" ht="22.95" customHeight="1" x14ac:dyDescent="0.2">
      <c r="A104" s="21" t="s">
        <v>19</v>
      </c>
      <c r="B104" s="26" t="s">
        <v>48</v>
      </c>
      <c r="C104" s="198" t="s">
        <v>73</v>
      </c>
      <c r="D104" s="199"/>
      <c r="E104" s="198" t="s">
        <v>156</v>
      </c>
      <c r="F104" s="199"/>
      <c r="G104" s="198" t="s">
        <v>163</v>
      </c>
      <c r="H104" s="199"/>
      <c r="I104" s="198"/>
      <c r="J104" s="199"/>
      <c r="K104" s="198"/>
      <c r="L104" s="199"/>
    </row>
    <row r="105" spans="1:12" ht="22.95" customHeight="1" x14ac:dyDescent="0.2">
      <c r="A105" s="21" t="s">
        <v>20</v>
      </c>
      <c r="B105" s="25" t="s">
        <v>49</v>
      </c>
      <c r="C105" s="198" t="s">
        <v>73</v>
      </c>
      <c r="D105" s="199"/>
      <c r="E105" s="198" t="s">
        <v>156</v>
      </c>
      <c r="F105" s="199"/>
      <c r="G105" s="198" t="s">
        <v>156</v>
      </c>
      <c r="H105" s="199"/>
      <c r="I105" s="198"/>
      <c r="J105" s="199"/>
      <c r="K105" s="229"/>
      <c r="L105" s="230"/>
    </row>
    <row r="106" spans="1:12" ht="22.95" customHeight="1" x14ac:dyDescent="0.2">
      <c r="A106" s="21" t="s">
        <v>21</v>
      </c>
      <c r="B106" s="23" t="s">
        <v>50</v>
      </c>
      <c r="C106" s="198" t="s">
        <v>74</v>
      </c>
      <c r="D106" s="199"/>
      <c r="E106" s="198" t="s">
        <v>78</v>
      </c>
      <c r="F106" s="199"/>
      <c r="G106" s="198" t="s">
        <v>75</v>
      </c>
      <c r="H106" s="199"/>
      <c r="I106" s="198"/>
      <c r="J106" s="199"/>
      <c r="K106" s="198"/>
      <c r="L106" s="199"/>
    </row>
    <row r="107" spans="1:12" ht="22.95" customHeight="1" x14ac:dyDescent="0.2">
      <c r="A107" s="21" t="s">
        <v>22</v>
      </c>
      <c r="B107" s="23" t="s">
        <v>51</v>
      </c>
      <c r="C107" s="198" t="s">
        <v>79</v>
      </c>
      <c r="D107" s="199"/>
      <c r="E107" s="198" t="s">
        <v>79</v>
      </c>
      <c r="F107" s="199"/>
      <c r="G107" s="198" t="s">
        <v>79</v>
      </c>
      <c r="H107" s="199"/>
      <c r="I107" s="198"/>
      <c r="J107" s="199"/>
      <c r="K107" s="198"/>
      <c r="L107" s="199"/>
    </row>
    <row r="108" spans="1:12" ht="22.95" customHeight="1" x14ac:dyDescent="0.2">
      <c r="A108" s="21" t="s">
        <v>23</v>
      </c>
      <c r="B108" s="23" t="s">
        <v>52</v>
      </c>
      <c r="C108" s="198" t="s">
        <v>74</v>
      </c>
      <c r="D108" s="199"/>
      <c r="E108" s="198" t="s">
        <v>78</v>
      </c>
      <c r="F108" s="199"/>
      <c r="G108" s="198" t="s">
        <v>75</v>
      </c>
      <c r="H108" s="199"/>
      <c r="I108" s="198"/>
      <c r="J108" s="199"/>
      <c r="K108" s="198"/>
      <c r="L108" s="199"/>
    </row>
    <row r="109" spans="1:12" ht="22.95" customHeight="1" x14ac:dyDescent="0.2">
      <c r="A109" s="21" t="s">
        <v>24</v>
      </c>
      <c r="B109" s="23" t="s">
        <v>46</v>
      </c>
      <c r="C109" s="198" t="s">
        <v>74</v>
      </c>
      <c r="D109" s="199"/>
      <c r="E109" s="198" t="s">
        <v>78</v>
      </c>
      <c r="F109" s="199"/>
      <c r="G109" s="198" t="s">
        <v>75</v>
      </c>
      <c r="H109" s="199"/>
      <c r="I109" s="198"/>
      <c r="J109" s="199"/>
      <c r="K109" s="198"/>
      <c r="L109" s="199"/>
    </row>
    <row r="110" spans="1:12" ht="22.95" customHeight="1" x14ac:dyDescent="0.2">
      <c r="A110" s="21" t="s">
        <v>25</v>
      </c>
      <c r="B110" s="23" t="s">
        <v>47</v>
      </c>
      <c r="C110" s="198" t="s">
        <v>74</v>
      </c>
      <c r="D110" s="199"/>
      <c r="E110" s="198" t="s">
        <v>78</v>
      </c>
      <c r="F110" s="199"/>
      <c r="G110" s="198" t="s">
        <v>75</v>
      </c>
      <c r="H110" s="199"/>
      <c r="I110" s="198"/>
      <c r="J110" s="199"/>
      <c r="K110" s="198"/>
      <c r="L110" s="199"/>
    </row>
    <row r="111" spans="1:12" ht="22.95" customHeight="1" x14ac:dyDescent="0.2">
      <c r="A111" s="21" t="s">
        <v>26</v>
      </c>
      <c r="B111" s="26" t="s">
        <v>48</v>
      </c>
      <c r="C111" s="198" t="s">
        <v>75</v>
      </c>
      <c r="D111" s="199"/>
      <c r="E111" s="198" t="s">
        <v>156</v>
      </c>
      <c r="F111" s="199"/>
      <c r="G111" s="198" t="s">
        <v>75</v>
      </c>
      <c r="H111" s="199"/>
      <c r="I111" s="198"/>
      <c r="J111" s="199"/>
      <c r="K111" s="198"/>
      <c r="L111" s="199"/>
    </row>
    <row r="112" spans="1:12" ht="22.95" customHeight="1" x14ac:dyDescent="0.2">
      <c r="A112" s="21" t="s">
        <v>27</v>
      </c>
      <c r="B112" s="25" t="s">
        <v>49</v>
      </c>
      <c r="C112" s="198" t="s">
        <v>73</v>
      </c>
      <c r="D112" s="199"/>
      <c r="E112" s="198" t="s">
        <v>156</v>
      </c>
      <c r="F112" s="199"/>
      <c r="G112" s="198" t="s">
        <v>156</v>
      </c>
      <c r="H112" s="199"/>
      <c r="I112" s="198"/>
      <c r="J112" s="199"/>
      <c r="K112" s="198"/>
      <c r="L112" s="199"/>
    </row>
    <row r="113" spans="1:12" ht="22.95" customHeight="1" x14ac:dyDescent="0.2">
      <c r="A113" s="21" t="s">
        <v>28</v>
      </c>
      <c r="B113" s="23" t="s">
        <v>50</v>
      </c>
      <c r="C113" s="198" t="s">
        <v>74</v>
      </c>
      <c r="D113" s="199"/>
      <c r="E113" s="198" t="s">
        <v>78</v>
      </c>
      <c r="F113" s="199"/>
      <c r="G113" s="198" t="s">
        <v>75</v>
      </c>
      <c r="H113" s="199"/>
      <c r="I113" s="198"/>
      <c r="J113" s="199"/>
      <c r="K113" s="198"/>
      <c r="L113" s="199"/>
    </row>
    <row r="114" spans="1:12" ht="22.95" customHeight="1" x14ac:dyDescent="0.2">
      <c r="A114" s="21" t="s">
        <v>29</v>
      </c>
      <c r="B114" s="23" t="s">
        <v>51</v>
      </c>
      <c r="C114" s="198" t="s">
        <v>79</v>
      </c>
      <c r="D114" s="199"/>
      <c r="E114" s="198" t="s">
        <v>79</v>
      </c>
      <c r="F114" s="199"/>
      <c r="G114" s="198" t="s">
        <v>79</v>
      </c>
      <c r="H114" s="199"/>
      <c r="I114" s="198"/>
      <c r="J114" s="199"/>
      <c r="K114" s="198"/>
      <c r="L114" s="199"/>
    </row>
    <row r="115" spans="1:12" ht="22.95" customHeight="1" x14ac:dyDescent="0.2">
      <c r="A115" s="21" t="s">
        <v>30</v>
      </c>
      <c r="B115" s="23" t="s">
        <v>52</v>
      </c>
      <c r="C115" s="198" t="s">
        <v>74</v>
      </c>
      <c r="D115" s="199"/>
      <c r="E115" s="198" t="s">
        <v>78</v>
      </c>
      <c r="F115" s="199"/>
      <c r="G115" s="198" t="s">
        <v>75</v>
      </c>
      <c r="H115" s="199"/>
      <c r="I115" s="198"/>
      <c r="J115" s="199"/>
      <c r="K115" s="198"/>
      <c r="L115" s="199"/>
    </row>
    <row r="116" spans="1:12" ht="22.95" customHeight="1" x14ac:dyDescent="0.2">
      <c r="A116" s="21" t="s">
        <v>31</v>
      </c>
      <c r="B116" s="23" t="s">
        <v>46</v>
      </c>
      <c r="C116" s="198" t="s">
        <v>74</v>
      </c>
      <c r="D116" s="199"/>
      <c r="E116" s="198" t="s">
        <v>78</v>
      </c>
      <c r="F116" s="199"/>
      <c r="G116" s="198" t="s">
        <v>75</v>
      </c>
      <c r="H116" s="199"/>
      <c r="I116" s="198"/>
      <c r="J116" s="199"/>
      <c r="K116" s="198"/>
      <c r="L116" s="199"/>
    </row>
    <row r="117" spans="1:12" ht="22.95" customHeight="1" x14ac:dyDescent="0.2">
      <c r="A117" s="21" t="s">
        <v>32</v>
      </c>
      <c r="B117" s="23" t="s">
        <v>47</v>
      </c>
      <c r="C117" s="198" t="s">
        <v>74</v>
      </c>
      <c r="D117" s="199"/>
      <c r="E117" s="198" t="s">
        <v>78</v>
      </c>
      <c r="F117" s="199"/>
      <c r="G117" s="198" t="s">
        <v>75</v>
      </c>
      <c r="H117" s="199"/>
      <c r="I117" s="198"/>
      <c r="J117" s="199"/>
      <c r="K117" s="198"/>
      <c r="L117" s="199"/>
    </row>
    <row r="118" spans="1:12" ht="22.95" customHeight="1" x14ac:dyDescent="0.2">
      <c r="A118" s="21" t="s">
        <v>33</v>
      </c>
      <c r="B118" s="26" t="s">
        <v>48</v>
      </c>
      <c r="C118" s="198" t="s">
        <v>75</v>
      </c>
      <c r="D118" s="199"/>
      <c r="E118" s="198" t="s">
        <v>156</v>
      </c>
      <c r="F118" s="199"/>
      <c r="G118" s="198" t="s">
        <v>75</v>
      </c>
      <c r="H118" s="199"/>
      <c r="I118" s="198"/>
      <c r="J118" s="199"/>
      <c r="K118" s="198"/>
      <c r="L118" s="199"/>
    </row>
    <row r="119" spans="1:12" ht="22.95" customHeight="1" x14ac:dyDescent="0.2">
      <c r="A119" s="21" t="s">
        <v>34</v>
      </c>
      <c r="B119" s="25" t="s">
        <v>49</v>
      </c>
      <c r="C119" s="198" t="s">
        <v>73</v>
      </c>
      <c r="D119" s="199"/>
      <c r="E119" s="198" t="s">
        <v>156</v>
      </c>
      <c r="F119" s="199"/>
      <c r="G119" s="198" t="s">
        <v>156</v>
      </c>
      <c r="H119" s="199"/>
      <c r="I119" s="198"/>
      <c r="J119" s="199"/>
      <c r="K119" s="198"/>
      <c r="L119" s="199"/>
    </row>
    <row r="120" spans="1:12" ht="22.95" customHeight="1" thickBot="1" x14ac:dyDescent="0.25">
      <c r="A120" s="21" t="s">
        <v>35</v>
      </c>
      <c r="B120" s="24"/>
      <c r="C120" s="273"/>
      <c r="D120" s="274"/>
      <c r="E120" s="273"/>
      <c r="F120" s="274"/>
      <c r="G120" s="273"/>
      <c r="H120" s="274"/>
      <c r="I120" s="273"/>
      <c r="J120" s="274"/>
      <c r="K120" s="273"/>
      <c r="L120" s="274"/>
    </row>
    <row r="121" spans="1:12" s="1" customFormat="1" ht="22.95" customHeight="1" thickTop="1" x14ac:dyDescent="0.2">
      <c r="A121" s="275" t="s">
        <v>37</v>
      </c>
      <c r="B121" s="4" t="s">
        <v>38</v>
      </c>
      <c r="C121" s="210">
        <v>14</v>
      </c>
      <c r="D121" s="211"/>
      <c r="E121" s="227">
        <v>16</v>
      </c>
      <c r="F121" s="228"/>
      <c r="G121" s="210">
        <v>14</v>
      </c>
      <c r="H121" s="211"/>
      <c r="I121" s="210"/>
      <c r="J121" s="211"/>
      <c r="K121" s="198"/>
      <c r="L121" s="199"/>
    </row>
    <row r="122" spans="1:12" s="1" customFormat="1" ht="22.95" customHeight="1" x14ac:dyDescent="0.2">
      <c r="A122" s="276"/>
      <c r="B122" s="2" t="s">
        <v>39</v>
      </c>
      <c r="C122" s="198">
        <v>10</v>
      </c>
      <c r="D122" s="199"/>
      <c r="E122" s="198">
        <v>10</v>
      </c>
      <c r="F122" s="199"/>
      <c r="G122" s="198">
        <v>10</v>
      </c>
      <c r="H122" s="199"/>
      <c r="I122" s="198"/>
      <c r="J122" s="199"/>
      <c r="K122" s="198"/>
      <c r="L122" s="199"/>
    </row>
    <row r="123" spans="1:12" s="1" customFormat="1" ht="22.95" customHeight="1" x14ac:dyDescent="0.2">
      <c r="A123" s="276"/>
      <c r="B123" s="3" t="s">
        <v>40</v>
      </c>
      <c r="C123" s="198">
        <v>2</v>
      </c>
      <c r="D123" s="199"/>
      <c r="E123" s="198"/>
      <c r="F123" s="199"/>
      <c r="G123" s="198">
        <v>2</v>
      </c>
      <c r="H123" s="199"/>
      <c r="I123" s="198"/>
      <c r="J123" s="199"/>
      <c r="K123" s="198"/>
      <c r="L123" s="199"/>
    </row>
    <row r="124" spans="1:12" s="1" customFormat="1" ht="22.95" customHeight="1" x14ac:dyDescent="0.2">
      <c r="A124" s="277"/>
      <c r="B124" s="3" t="s">
        <v>41</v>
      </c>
      <c r="C124" s="198"/>
      <c r="D124" s="199"/>
      <c r="E124" s="198"/>
      <c r="F124" s="199"/>
      <c r="G124" s="198"/>
      <c r="H124" s="199"/>
      <c r="I124" s="198"/>
      <c r="J124" s="199"/>
      <c r="K124" s="198"/>
      <c r="L124" s="199"/>
    </row>
    <row r="125" spans="1:12" s="1" customFormat="1" ht="22.95" customHeight="1" x14ac:dyDescent="0.2">
      <c r="A125" s="217" t="s">
        <v>42</v>
      </c>
      <c r="B125" s="218"/>
      <c r="C125" s="198">
        <v>4</v>
      </c>
      <c r="D125" s="199"/>
      <c r="E125" s="198">
        <v>4</v>
      </c>
      <c r="F125" s="199"/>
      <c r="G125" s="198">
        <v>4</v>
      </c>
      <c r="H125" s="199"/>
      <c r="I125" s="198"/>
      <c r="J125" s="199"/>
      <c r="K125" s="198"/>
      <c r="L125" s="199"/>
    </row>
    <row r="127" spans="1:12" ht="22.95" customHeight="1" x14ac:dyDescent="0.2">
      <c r="A127" s="268" t="s">
        <v>13</v>
      </c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</row>
    <row r="128" spans="1:12" ht="22.95" customHeight="1" x14ac:dyDescent="0.2">
      <c r="A128" s="268"/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</row>
    <row r="129" spans="1:12" ht="22.95" customHeight="1" x14ac:dyDescent="0.3">
      <c r="A129" s="18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ht="22.95" customHeight="1" x14ac:dyDescent="0.2">
      <c r="A130" s="20" t="str">
        <f>A88</f>
        <v>平成　２５年</v>
      </c>
      <c r="B130" s="22"/>
      <c r="C130" s="19" t="s">
        <v>59</v>
      </c>
      <c r="D130" s="22"/>
    </row>
    <row r="131" spans="1:12" ht="22.95" customHeight="1" x14ac:dyDescent="0.2">
      <c r="A131" s="269"/>
      <c r="B131" s="270"/>
      <c r="C131" s="198" t="s">
        <v>1</v>
      </c>
      <c r="D131" s="199"/>
      <c r="E131" s="198" t="s">
        <v>36</v>
      </c>
      <c r="F131" s="199"/>
      <c r="G131" s="198" t="s">
        <v>0</v>
      </c>
      <c r="H131" s="199"/>
      <c r="I131" s="198" t="s">
        <v>2</v>
      </c>
      <c r="J131" s="199"/>
      <c r="K131" s="198" t="s">
        <v>3</v>
      </c>
      <c r="L131" s="199"/>
    </row>
    <row r="132" spans="1:12" ht="22.95" customHeight="1" x14ac:dyDescent="0.2">
      <c r="A132" s="21" t="s">
        <v>4</v>
      </c>
      <c r="B132" s="23" t="s">
        <v>45</v>
      </c>
      <c r="C132" s="198" t="s">
        <v>74</v>
      </c>
      <c r="D132" s="199"/>
      <c r="E132" s="198" t="s">
        <v>78</v>
      </c>
      <c r="F132" s="199"/>
      <c r="G132" s="198" t="s">
        <v>75</v>
      </c>
      <c r="H132" s="199"/>
      <c r="I132" s="198"/>
      <c r="J132" s="199"/>
      <c r="K132" s="198"/>
      <c r="L132" s="199"/>
    </row>
    <row r="133" spans="1:12" ht="22.95" customHeight="1" x14ac:dyDescent="0.2">
      <c r="A133" s="21" t="s">
        <v>5</v>
      </c>
      <c r="B133" s="23" t="s">
        <v>44</v>
      </c>
      <c r="C133" s="198" t="s">
        <v>79</v>
      </c>
      <c r="D133" s="199"/>
      <c r="E133" s="198" t="s">
        <v>79</v>
      </c>
      <c r="F133" s="199"/>
      <c r="G133" s="198" t="s">
        <v>79</v>
      </c>
      <c r="H133" s="199"/>
      <c r="I133" s="198"/>
      <c r="J133" s="199"/>
      <c r="K133" s="198"/>
      <c r="L133" s="199"/>
    </row>
    <row r="134" spans="1:12" ht="22.95" customHeight="1" x14ac:dyDescent="0.2">
      <c r="A134" s="21" t="s">
        <v>6</v>
      </c>
      <c r="B134" s="23" t="s">
        <v>52</v>
      </c>
      <c r="C134" s="198" t="s">
        <v>74</v>
      </c>
      <c r="D134" s="199"/>
      <c r="E134" s="198" t="s">
        <v>78</v>
      </c>
      <c r="F134" s="199"/>
      <c r="G134" s="198" t="s">
        <v>75</v>
      </c>
      <c r="H134" s="199"/>
      <c r="I134" s="198"/>
      <c r="J134" s="199"/>
      <c r="K134" s="198"/>
      <c r="L134" s="199"/>
    </row>
    <row r="135" spans="1:12" ht="22.95" customHeight="1" x14ac:dyDescent="0.2">
      <c r="A135" s="21" t="s">
        <v>7</v>
      </c>
      <c r="B135" s="23" t="s">
        <v>46</v>
      </c>
      <c r="C135" s="198" t="s">
        <v>74</v>
      </c>
      <c r="D135" s="199"/>
      <c r="E135" s="198" t="s">
        <v>78</v>
      </c>
      <c r="F135" s="199"/>
      <c r="G135" s="198" t="s">
        <v>75</v>
      </c>
      <c r="H135" s="199"/>
      <c r="I135" s="198"/>
      <c r="J135" s="199"/>
      <c r="K135" s="198"/>
      <c r="L135" s="199"/>
    </row>
    <row r="136" spans="1:12" ht="22.95" customHeight="1" x14ac:dyDescent="0.2">
      <c r="A136" s="21" t="s">
        <v>8</v>
      </c>
      <c r="B136" s="23" t="s">
        <v>47</v>
      </c>
      <c r="C136" s="198" t="s">
        <v>74</v>
      </c>
      <c r="D136" s="199"/>
      <c r="E136" s="198" t="s">
        <v>78</v>
      </c>
      <c r="F136" s="199"/>
      <c r="G136" s="198" t="s">
        <v>75</v>
      </c>
      <c r="H136" s="199"/>
      <c r="I136" s="198"/>
      <c r="J136" s="199"/>
      <c r="K136" s="198"/>
      <c r="L136" s="199"/>
    </row>
    <row r="137" spans="1:12" ht="22.95" customHeight="1" x14ac:dyDescent="0.2">
      <c r="A137" s="21" t="s">
        <v>9</v>
      </c>
      <c r="B137" s="26" t="s">
        <v>48</v>
      </c>
      <c r="C137" s="198" t="s">
        <v>75</v>
      </c>
      <c r="D137" s="199"/>
      <c r="E137" s="198" t="s">
        <v>156</v>
      </c>
      <c r="F137" s="199"/>
      <c r="G137" s="198" t="s">
        <v>75</v>
      </c>
      <c r="H137" s="199"/>
      <c r="I137" s="198"/>
      <c r="J137" s="199"/>
      <c r="K137" s="198"/>
      <c r="L137" s="199"/>
    </row>
    <row r="138" spans="1:12" ht="22.95" customHeight="1" x14ac:dyDescent="0.2">
      <c r="A138" s="21" t="s">
        <v>10</v>
      </c>
      <c r="B138" s="25" t="s">
        <v>49</v>
      </c>
      <c r="C138" s="198" t="s">
        <v>73</v>
      </c>
      <c r="D138" s="199"/>
      <c r="E138" s="198" t="s">
        <v>156</v>
      </c>
      <c r="F138" s="199"/>
      <c r="G138" s="198" t="s">
        <v>156</v>
      </c>
      <c r="H138" s="199"/>
      <c r="I138" s="198"/>
      <c r="J138" s="199"/>
      <c r="K138" s="198"/>
      <c r="L138" s="199"/>
    </row>
    <row r="139" spans="1:12" ht="22.95" customHeight="1" x14ac:dyDescent="0.2">
      <c r="A139" s="21" t="s">
        <v>11</v>
      </c>
      <c r="B139" s="23" t="s">
        <v>50</v>
      </c>
      <c r="C139" s="198" t="s">
        <v>74</v>
      </c>
      <c r="D139" s="199"/>
      <c r="E139" s="198" t="s">
        <v>78</v>
      </c>
      <c r="F139" s="199"/>
      <c r="G139" s="198" t="s">
        <v>75</v>
      </c>
      <c r="H139" s="199"/>
      <c r="I139" s="198"/>
      <c r="J139" s="199"/>
      <c r="K139" s="198"/>
      <c r="L139" s="199"/>
    </row>
    <row r="140" spans="1:12" ht="22.95" customHeight="1" x14ac:dyDescent="0.2">
      <c r="A140" s="21" t="s">
        <v>12</v>
      </c>
      <c r="B140" s="23" t="s">
        <v>51</v>
      </c>
      <c r="C140" s="198" t="s">
        <v>79</v>
      </c>
      <c r="D140" s="199"/>
      <c r="E140" s="198" t="s">
        <v>79</v>
      </c>
      <c r="F140" s="199"/>
      <c r="G140" s="198" t="s">
        <v>79</v>
      </c>
      <c r="H140" s="199"/>
      <c r="I140" s="198"/>
      <c r="J140" s="199"/>
      <c r="K140" s="198"/>
      <c r="L140" s="199"/>
    </row>
    <row r="141" spans="1:12" ht="22.95" customHeight="1" x14ac:dyDescent="0.2">
      <c r="A141" s="21" t="s">
        <v>14</v>
      </c>
      <c r="B141" s="23" t="s">
        <v>52</v>
      </c>
      <c r="C141" s="198" t="s">
        <v>74</v>
      </c>
      <c r="D141" s="199"/>
      <c r="E141" s="198" t="s">
        <v>78</v>
      </c>
      <c r="F141" s="199"/>
      <c r="G141" s="198" t="s">
        <v>75</v>
      </c>
      <c r="H141" s="199"/>
      <c r="I141" s="198"/>
      <c r="J141" s="199"/>
      <c r="K141" s="198"/>
      <c r="L141" s="199"/>
    </row>
    <row r="142" spans="1:12" ht="22.95" customHeight="1" x14ac:dyDescent="0.2">
      <c r="A142" s="21" t="s">
        <v>15</v>
      </c>
      <c r="B142" s="23" t="s">
        <v>46</v>
      </c>
      <c r="C142" s="198" t="s">
        <v>74</v>
      </c>
      <c r="D142" s="199"/>
      <c r="E142" s="198" t="s">
        <v>78</v>
      </c>
      <c r="F142" s="199"/>
      <c r="G142" s="198" t="s">
        <v>75</v>
      </c>
      <c r="H142" s="199"/>
      <c r="I142" s="198"/>
      <c r="J142" s="199"/>
      <c r="K142" s="198"/>
      <c r="L142" s="199"/>
    </row>
    <row r="143" spans="1:12" ht="22.95" customHeight="1" x14ac:dyDescent="0.2">
      <c r="A143" s="21" t="s">
        <v>16</v>
      </c>
      <c r="B143" s="23" t="s">
        <v>47</v>
      </c>
      <c r="C143" s="198" t="s">
        <v>74</v>
      </c>
      <c r="D143" s="199"/>
      <c r="E143" s="198" t="s">
        <v>78</v>
      </c>
      <c r="F143" s="199"/>
      <c r="G143" s="198" t="s">
        <v>75</v>
      </c>
      <c r="H143" s="199"/>
      <c r="I143" s="198"/>
      <c r="J143" s="199"/>
      <c r="K143" s="198"/>
      <c r="L143" s="199"/>
    </row>
    <row r="144" spans="1:12" ht="22.95" customHeight="1" x14ac:dyDescent="0.2">
      <c r="A144" s="21" t="s">
        <v>17</v>
      </c>
      <c r="B144" s="26" t="s">
        <v>48</v>
      </c>
      <c r="C144" s="198" t="s">
        <v>75</v>
      </c>
      <c r="D144" s="199"/>
      <c r="E144" s="198" t="s">
        <v>156</v>
      </c>
      <c r="F144" s="199"/>
      <c r="G144" s="198" t="s">
        <v>75</v>
      </c>
      <c r="H144" s="199"/>
      <c r="I144" s="198"/>
      <c r="J144" s="199"/>
      <c r="K144" s="198"/>
      <c r="L144" s="199"/>
    </row>
    <row r="145" spans="1:12" ht="22.95" customHeight="1" x14ac:dyDescent="0.2">
      <c r="A145" s="21" t="s">
        <v>18</v>
      </c>
      <c r="B145" s="25" t="s">
        <v>49</v>
      </c>
      <c r="C145" s="198" t="s">
        <v>73</v>
      </c>
      <c r="D145" s="199"/>
      <c r="E145" s="198" t="s">
        <v>156</v>
      </c>
      <c r="F145" s="199"/>
      <c r="G145" s="198" t="s">
        <v>156</v>
      </c>
      <c r="H145" s="199"/>
      <c r="I145" s="198"/>
      <c r="J145" s="199"/>
      <c r="K145" s="198"/>
      <c r="L145" s="199"/>
    </row>
    <row r="146" spans="1:12" ht="22.95" customHeight="1" x14ac:dyDescent="0.2">
      <c r="A146" s="21" t="s">
        <v>19</v>
      </c>
      <c r="B146" s="25" t="s">
        <v>50</v>
      </c>
      <c r="C146" s="198" t="s">
        <v>73</v>
      </c>
      <c r="D146" s="199"/>
      <c r="E146" s="198" t="s">
        <v>156</v>
      </c>
      <c r="F146" s="199"/>
      <c r="G146" s="198" t="s">
        <v>156</v>
      </c>
      <c r="H146" s="199"/>
      <c r="I146" s="198"/>
      <c r="J146" s="199"/>
      <c r="K146" s="198"/>
      <c r="L146" s="199"/>
    </row>
    <row r="147" spans="1:12" ht="22.95" customHeight="1" x14ac:dyDescent="0.2">
      <c r="A147" s="21" t="s">
        <v>20</v>
      </c>
      <c r="B147" s="23" t="s">
        <v>51</v>
      </c>
      <c r="C147" s="198" t="s">
        <v>79</v>
      </c>
      <c r="D147" s="199"/>
      <c r="E147" s="198" t="s">
        <v>79</v>
      </c>
      <c r="F147" s="199"/>
      <c r="G147" s="198" t="s">
        <v>79</v>
      </c>
      <c r="H147" s="199"/>
      <c r="I147" s="198"/>
      <c r="J147" s="199"/>
      <c r="K147" s="198"/>
      <c r="L147" s="199"/>
    </row>
    <row r="148" spans="1:12" ht="22.95" customHeight="1" x14ac:dyDescent="0.2">
      <c r="A148" s="21" t="s">
        <v>21</v>
      </c>
      <c r="B148" s="23" t="s">
        <v>52</v>
      </c>
      <c r="C148" s="198" t="s">
        <v>74</v>
      </c>
      <c r="D148" s="199"/>
      <c r="E148" s="198" t="s">
        <v>78</v>
      </c>
      <c r="F148" s="199"/>
      <c r="G148" s="198" t="s">
        <v>75</v>
      </c>
      <c r="H148" s="199"/>
      <c r="I148" s="198"/>
      <c r="J148" s="199"/>
      <c r="K148" s="198"/>
      <c r="L148" s="199"/>
    </row>
    <row r="149" spans="1:12" ht="22.95" customHeight="1" x14ac:dyDescent="0.2">
      <c r="A149" s="21" t="s">
        <v>22</v>
      </c>
      <c r="B149" s="23" t="s">
        <v>46</v>
      </c>
      <c r="C149" s="198" t="s">
        <v>74</v>
      </c>
      <c r="D149" s="199"/>
      <c r="E149" s="198" t="s">
        <v>78</v>
      </c>
      <c r="F149" s="199"/>
      <c r="G149" s="198" t="s">
        <v>75</v>
      </c>
      <c r="H149" s="199"/>
      <c r="I149" s="198"/>
      <c r="J149" s="199"/>
      <c r="K149" s="198"/>
      <c r="L149" s="199"/>
    </row>
    <row r="150" spans="1:12" ht="22.95" customHeight="1" x14ac:dyDescent="0.2">
      <c r="A150" s="21" t="s">
        <v>23</v>
      </c>
      <c r="B150" s="23" t="s">
        <v>47</v>
      </c>
      <c r="C150" s="198" t="s">
        <v>74</v>
      </c>
      <c r="D150" s="199"/>
      <c r="E150" s="198" t="s">
        <v>78</v>
      </c>
      <c r="F150" s="199"/>
      <c r="G150" s="198" t="s">
        <v>75</v>
      </c>
      <c r="H150" s="199"/>
      <c r="I150" s="198"/>
      <c r="J150" s="199"/>
      <c r="K150" s="198"/>
      <c r="L150" s="199"/>
    </row>
    <row r="151" spans="1:12" ht="22.95" customHeight="1" x14ac:dyDescent="0.2">
      <c r="A151" s="21" t="s">
        <v>24</v>
      </c>
      <c r="B151" s="26" t="s">
        <v>48</v>
      </c>
      <c r="C151" s="198" t="s">
        <v>75</v>
      </c>
      <c r="D151" s="199"/>
      <c r="E151" s="198" t="s">
        <v>143</v>
      </c>
      <c r="F151" s="199"/>
      <c r="G151" s="198" t="s">
        <v>75</v>
      </c>
      <c r="H151" s="199"/>
      <c r="I151" s="198"/>
      <c r="J151" s="199"/>
      <c r="K151" s="198" t="s">
        <v>86</v>
      </c>
      <c r="L151" s="199"/>
    </row>
    <row r="152" spans="1:12" ht="22.95" customHeight="1" x14ac:dyDescent="0.2">
      <c r="A152" s="21" t="s">
        <v>25</v>
      </c>
      <c r="B152" s="25" t="s">
        <v>49</v>
      </c>
      <c r="C152" s="198" t="s">
        <v>75</v>
      </c>
      <c r="D152" s="199"/>
      <c r="E152" s="198" t="s">
        <v>143</v>
      </c>
      <c r="F152" s="199"/>
      <c r="G152" s="198" t="s">
        <v>75</v>
      </c>
      <c r="H152" s="199"/>
      <c r="I152" s="198"/>
      <c r="J152" s="199"/>
      <c r="K152" s="198"/>
      <c r="L152" s="199"/>
    </row>
    <row r="153" spans="1:12" ht="22.95" customHeight="1" x14ac:dyDescent="0.2">
      <c r="A153" s="21" t="s">
        <v>26</v>
      </c>
      <c r="B153" s="23" t="s">
        <v>50</v>
      </c>
      <c r="C153" s="198" t="s">
        <v>75</v>
      </c>
      <c r="D153" s="199"/>
      <c r="E153" s="198" t="s">
        <v>143</v>
      </c>
      <c r="F153" s="199"/>
      <c r="G153" s="198" t="s">
        <v>75</v>
      </c>
      <c r="H153" s="199"/>
      <c r="I153" s="198"/>
      <c r="J153" s="199"/>
      <c r="K153" s="198"/>
      <c r="L153" s="199"/>
    </row>
    <row r="154" spans="1:12" ht="22.95" customHeight="1" x14ac:dyDescent="0.2">
      <c r="A154" s="21" t="s">
        <v>27</v>
      </c>
      <c r="B154" s="23" t="s">
        <v>51</v>
      </c>
      <c r="C154" s="198" t="s">
        <v>75</v>
      </c>
      <c r="D154" s="199"/>
      <c r="E154" s="198" t="s">
        <v>143</v>
      </c>
      <c r="F154" s="199"/>
      <c r="G154" s="198" t="s">
        <v>75</v>
      </c>
      <c r="H154" s="199"/>
      <c r="I154" s="198"/>
      <c r="J154" s="199"/>
      <c r="K154" s="198"/>
      <c r="L154" s="199"/>
    </row>
    <row r="155" spans="1:12" ht="22.95" customHeight="1" x14ac:dyDescent="0.2">
      <c r="A155" s="21" t="s">
        <v>28</v>
      </c>
      <c r="B155" s="23" t="s">
        <v>52</v>
      </c>
      <c r="C155" s="198" t="s">
        <v>154</v>
      </c>
      <c r="D155" s="199"/>
      <c r="E155" s="198" t="s">
        <v>154</v>
      </c>
      <c r="F155" s="199"/>
      <c r="G155" s="198" t="s">
        <v>154</v>
      </c>
      <c r="H155" s="199"/>
      <c r="I155" s="198"/>
      <c r="J155" s="199"/>
      <c r="K155" s="198" t="s">
        <v>155</v>
      </c>
      <c r="L155" s="199"/>
    </row>
    <row r="156" spans="1:12" ht="22.95" customHeight="1" x14ac:dyDescent="0.2">
      <c r="A156" s="21" t="s">
        <v>29</v>
      </c>
      <c r="B156" s="23" t="s">
        <v>46</v>
      </c>
      <c r="C156" s="198" t="s">
        <v>154</v>
      </c>
      <c r="D156" s="199"/>
      <c r="E156" s="198" t="s">
        <v>154</v>
      </c>
      <c r="F156" s="199"/>
      <c r="G156" s="198" t="s">
        <v>154</v>
      </c>
      <c r="H156" s="199"/>
      <c r="I156" s="198"/>
      <c r="J156" s="199"/>
      <c r="K156" s="198" t="s">
        <v>155</v>
      </c>
      <c r="L156" s="199"/>
    </row>
    <row r="157" spans="1:12" ht="22.95" customHeight="1" x14ac:dyDescent="0.2">
      <c r="A157" s="21" t="s">
        <v>30</v>
      </c>
      <c r="B157" s="23" t="s">
        <v>47</v>
      </c>
      <c r="C157" s="198" t="s">
        <v>154</v>
      </c>
      <c r="D157" s="199"/>
      <c r="E157" s="198" t="s">
        <v>154</v>
      </c>
      <c r="F157" s="199"/>
      <c r="G157" s="198" t="s">
        <v>154</v>
      </c>
      <c r="H157" s="199"/>
      <c r="I157" s="198"/>
      <c r="J157" s="199"/>
      <c r="K157" s="198" t="s">
        <v>148</v>
      </c>
      <c r="L157" s="199"/>
    </row>
    <row r="158" spans="1:12" ht="22.95" customHeight="1" x14ac:dyDescent="0.2">
      <c r="A158" s="21" t="s">
        <v>31</v>
      </c>
      <c r="B158" s="26" t="s">
        <v>48</v>
      </c>
      <c r="C158" s="198" t="s">
        <v>75</v>
      </c>
      <c r="D158" s="199"/>
      <c r="E158" s="198" t="s">
        <v>143</v>
      </c>
      <c r="F158" s="199"/>
      <c r="G158" s="198" t="s">
        <v>75</v>
      </c>
      <c r="H158" s="199"/>
      <c r="I158" s="198"/>
      <c r="J158" s="199"/>
      <c r="K158" s="198"/>
      <c r="L158" s="199"/>
    </row>
    <row r="159" spans="1:12" ht="22.95" customHeight="1" x14ac:dyDescent="0.2">
      <c r="A159" s="21" t="s">
        <v>32</v>
      </c>
      <c r="B159" s="25" t="s">
        <v>49</v>
      </c>
      <c r="C159" s="198" t="s">
        <v>75</v>
      </c>
      <c r="D159" s="199"/>
      <c r="E159" s="198" t="s">
        <v>143</v>
      </c>
      <c r="F159" s="199"/>
      <c r="G159" s="198" t="s">
        <v>75</v>
      </c>
      <c r="H159" s="199"/>
      <c r="I159" s="198"/>
      <c r="J159" s="199"/>
      <c r="K159" s="198"/>
      <c r="L159" s="199"/>
    </row>
    <row r="160" spans="1:12" ht="22.95" customHeight="1" x14ac:dyDescent="0.2">
      <c r="A160" s="21" t="s">
        <v>33</v>
      </c>
      <c r="B160" s="23" t="s">
        <v>50</v>
      </c>
      <c r="C160" s="198" t="s">
        <v>75</v>
      </c>
      <c r="D160" s="199"/>
      <c r="E160" s="198" t="s">
        <v>143</v>
      </c>
      <c r="F160" s="199"/>
      <c r="G160" s="198" t="s">
        <v>75</v>
      </c>
      <c r="H160" s="199"/>
      <c r="I160" s="198"/>
      <c r="J160" s="199"/>
      <c r="K160" s="198"/>
      <c r="L160" s="199"/>
    </row>
    <row r="161" spans="1:12" ht="22.95" customHeight="1" x14ac:dyDescent="0.2">
      <c r="A161" s="21" t="s">
        <v>34</v>
      </c>
      <c r="B161" s="23" t="s">
        <v>51</v>
      </c>
      <c r="C161" s="198" t="s">
        <v>75</v>
      </c>
      <c r="D161" s="199"/>
      <c r="E161" s="198" t="s">
        <v>143</v>
      </c>
      <c r="F161" s="199"/>
      <c r="G161" s="198" t="s">
        <v>75</v>
      </c>
      <c r="H161" s="199"/>
      <c r="I161" s="198"/>
      <c r="J161" s="199"/>
      <c r="K161" s="198"/>
      <c r="L161" s="199"/>
    </row>
    <row r="162" spans="1:12" ht="22.95" customHeight="1" thickBot="1" x14ac:dyDescent="0.25">
      <c r="A162" s="21" t="s">
        <v>35</v>
      </c>
      <c r="B162" s="23" t="s">
        <v>52</v>
      </c>
      <c r="C162" s="198" t="s">
        <v>75</v>
      </c>
      <c r="D162" s="199"/>
      <c r="E162" s="198" t="s">
        <v>143</v>
      </c>
      <c r="F162" s="199"/>
      <c r="G162" s="198" t="s">
        <v>75</v>
      </c>
      <c r="H162" s="199"/>
      <c r="I162" s="198"/>
      <c r="J162" s="199"/>
      <c r="K162" s="278"/>
      <c r="L162" s="254"/>
    </row>
    <row r="163" spans="1:12" s="1" customFormat="1" ht="22.95" customHeight="1" thickTop="1" x14ac:dyDescent="0.2">
      <c r="A163" s="275" t="s">
        <v>37</v>
      </c>
      <c r="B163" s="4" t="s">
        <v>38</v>
      </c>
      <c r="C163" s="210">
        <v>11</v>
      </c>
      <c r="D163" s="211"/>
      <c r="E163" s="227">
        <v>11</v>
      </c>
      <c r="F163" s="228"/>
      <c r="G163" s="210">
        <v>11</v>
      </c>
      <c r="H163" s="211"/>
      <c r="I163" s="210"/>
      <c r="J163" s="211"/>
      <c r="K163" s="210"/>
      <c r="L163" s="211"/>
    </row>
    <row r="164" spans="1:12" s="1" customFormat="1" ht="22.95" customHeight="1" x14ac:dyDescent="0.2">
      <c r="A164" s="276"/>
      <c r="B164" s="2" t="s">
        <v>39</v>
      </c>
      <c r="C164" s="198">
        <v>9</v>
      </c>
      <c r="D164" s="199"/>
      <c r="E164" s="198">
        <v>9</v>
      </c>
      <c r="F164" s="199"/>
      <c r="G164" s="198">
        <v>9</v>
      </c>
      <c r="H164" s="199"/>
      <c r="I164" s="198"/>
      <c r="J164" s="199"/>
      <c r="K164" s="198"/>
      <c r="L164" s="199"/>
    </row>
    <row r="165" spans="1:12" s="1" customFormat="1" ht="22.95" customHeight="1" x14ac:dyDescent="0.2">
      <c r="A165" s="276"/>
      <c r="B165" s="3" t="s">
        <v>40</v>
      </c>
      <c r="C165" s="198">
        <v>1</v>
      </c>
      <c r="D165" s="199"/>
      <c r="E165" s="198">
        <v>1</v>
      </c>
      <c r="F165" s="199"/>
      <c r="G165" s="198">
        <v>1</v>
      </c>
      <c r="H165" s="199"/>
      <c r="I165" s="198"/>
      <c r="J165" s="199"/>
      <c r="K165" s="198"/>
      <c r="L165" s="199"/>
    </row>
    <row r="166" spans="1:12" s="1" customFormat="1" ht="22.95" customHeight="1" x14ac:dyDescent="0.2">
      <c r="A166" s="277"/>
      <c r="B166" s="3" t="s">
        <v>41</v>
      </c>
      <c r="C166" s="198">
        <v>8</v>
      </c>
      <c r="D166" s="199"/>
      <c r="E166" s="198">
        <v>8</v>
      </c>
      <c r="F166" s="199"/>
      <c r="G166" s="198">
        <v>8</v>
      </c>
      <c r="H166" s="199"/>
      <c r="I166" s="198"/>
      <c r="J166" s="199"/>
      <c r="K166" s="198"/>
      <c r="L166" s="199"/>
    </row>
    <row r="167" spans="1:12" s="1" customFormat="1" ht="22.95" customHeight="1" x14ac:dyDescent="0.2">
      <c r="A167" s="217" t="s">
        <v>42</v>
      </c>
      <c r="B167" s="218"/>
      <c r="C167" s="198">
        <v>3</v>
      </c>
      <c r="D167" s="199"/>
      <c r="E167" s="198">
        <v>3</v>
      </c>
      <c r="F167" s="199"/>
      <c r="G167" s="198">
        <v>3</v>
      </c>
      <c r="H167" s="199"/>
      <c r="I167" s="198"/>
      <c r="J167" s="199"/>
      <c r="K167" s="198"/>
      <c r="L167" s="199"/>
    </row>
    <row r="169" spans="1:12" ht="22.95" customHeight="1" x14ac:dyDescent="0.2">
      <c r="A169" s="268" t="s">
        <v>13</v>
      </c>
      <c r="B169" s="268"/>
      <c r="C169" s="268"/>
      <c r="D169" s="268"/>
      <c r="E169" s="268"/>
      <c r="F169" s="268"/>
      <c r="G169" s="268"/>
      <c r="H169" s="268"/>
      <c r="I169" s="268"/>
      <c r="J169" s="268"/>
      <c r="K169" s="268"/>
      <c r="L169" s="268"/>
    </row>
    <row r="170" spans="1:12" ht="22.95" customHeight="1" x14ac:dyDescent="0.2">
      <c r="A170" s="268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</row>
    <row r="171" spans="1:12" ht="22.95" customHeight="1" x14ac:dyDescent="0.3">
      <c r="A171" s="18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1:12" ht="22.95" customHeight="1" x14ac:dyDescent="0.2">
      <c r="A172" s="20" t="str">
        <f>A130</f>
        <v>平成　２５年</v>
      </c>
      <c r="B172" s="22"/>
      <c r="C172" s="19" t="s">
        <v>60</v>
      </c>
      <c r="D172" s="22"/>
    </row>
    <row r="173" spans="1:12" ht="22.95" customHeight="1" x14ac:dyDescent="0.2">
      <c r="A173" s="269"/>
      <c r="B173" s="270"/>
      <c r="C173" s="198" t="s">
        <v>1</v>
      </c>
      <c r="D173" s="199"/>
      <c r="E173" s="198" t="s">
        <v>36</v>
      </c>
      <c r="F173" s="199"/>
      <c r="G173" s="198" t="s">
        <v>0</v>
      </c>
      <c r="H173" s="199"/>
      <c r="I173" s="198" t="s">
        <v>2</v>
      </c>
      <c r="J173" s="199"/>
      <c r="K173" s="198" t="s">
        <v>3</v>
      </c>
      <c r="L173" s="199"/>
    </row>
    <row r="174" spans="1:12" ht="22.95" customHeight="1" x14ac:dyDescent="0.2">
      <c r="A174" s="21" t="s">
        <v>4</v>
      </c>
      <c r="B174" s="23" t="s">
        <v>72</v>
      </c>
      <c r="C174" s="198" t="s">
        <v>75</v>
      </c>
      <c r="D174" s="199"/>
      <c r="E174" s="198" t="s">
        <v>143</v>
      </c>
      <c r="F174" s="199"/>
      <c r="G174" s="198" t="s">
        <v>75</v>
      </c>
      <c r="H174" s="199"/>
      <c r="I174" s="198"/>
      <c r="J174" s="199"/>
      <c r="K174" s="198" t="s">
        <v>86</v>
      </c>
      <c r="L174" s="199"/>
    </row>
    <row r="175" spans="1:12" ht="22.95" customHeight="1" x14ac:dyDescent="0.2">
      <c r="A175" s="21" t="s">
        <v>5</v>
      </c>
      <c r="B175" s="23" t="s">
        <v>70</v>
      </c>
      <c r="C175" s="198" t="s">
        <v>75</v>
      </c>
      <c r="D175" s="199"/>
      <c r="E175" s="198" t="s">
        <v>143</v>
      </c>
      <c r="F175" s="199"/>
      <c r="G175" s="198" t="s">
        <v>75</v>
      </c>
      <c r="H175" s="199"/>
      <c r="I175" s="198"/>
      <c r="J175" s="199"/>
      <c r="K175" s="198"/>
      <c r="L175" s="199"/>
    </row>
    <row r="176" spans="1:12" ht="22.95" customHeight="1" x14ac:dyDescent="0.2">
      <c r="A176" s="21" t="s">
        <v>6</v>
      </c>
      <c r="B176" s="26" t="s">
        <v>48</v>
      </c>
      <c r="C176" s="198" t="s">
        <v>75</v>
      </c>
      <c r="D176" s="199"/>
      <c r="E176" s="198" t="s">
        <v>143</v>
      </c>
      <c r="F176" s="199"/>
      <c r="G176" s="198" t="s">
        <v>75</v>
      </c>
      <c r="H176" s="199"/>
      <c r="I176" s="198"/>
      <c r="J176" s="199"/>
      <c r="K176" s="198"/>
      <c r="L176" s="199"/>
    </row>
    <row r="177" spans="1:12" ht="22.95" customHeight="1" x14ac:dyDescent="0.2">
      <c r="A177" s="21" t="s">
        <v>7</v>
      </c>
      <c r="B177" s="25" t="s">
        <v>49</v>
      </c>
      <c r="C177" s="198" t="s">
        <v>75</v>
      </c>
      <c r="D177" s="199"/>
      <c r="E177" s="198" t="s">
        <v>143</v>
      </c>
      <c r="F177" s="199"/>
      <c r="G177" s="198" t="s">
        <v>75</v>
      </c>
      <c r="H177" s="199"/>
      <c r="I177" s="198"/>
      <c r="J177" s="199"/>
      <c r="K177" s="198"/>
      <c r="L177" s="199"/>
    </row>
    <row r="178" spans="1:12" ht="22.95" customHeight="1" x14ac:dyDescent="0.2">
      <c r="A178" s="21" t="s">
        <v>8</v>
      </c>
      <c r="B178" s="23" t="s">
        <v>50</v>
      </c>
      <c r="C178" s="198" t="s">
        <v>75</v>
      </c>
      <c r="D178" s="199"/>
      <c r="E178" s="198" t="s">
        <v>143</v>
      </c>
      <c r="F178" s="199"/>
      <c r="G178" s="198" t="s">
        <v>75</v>
      </c>
      <c r="H178" s="199"/>
      <c r="I178" s="198"/>
      <c r="J178" s="199"/>
      <c r="K178" s="198"/>
      <c r="L178" s="199"/>
    </row>
    <row r="179" spans="1:12" ht="22.95" customHeight="1" x14ac:dyDescent="0.2">
      <c r="A179" s="21" t="s">
        <v>9</v>
      </c>
      <c r="B179" s="23" t="s">
        <v>51</v>
      </c>
      <c r="C179" s="198" t="s">
        <v>75</v>
      </c>
      <c r="D179" s="199"/>
      <c r="E179" s="198" t="s">
        <v>143</v>
      </c>
      <c r="F179" s="199"/>
      <c r="G179" s="198" t="s">
        <v>75</v>
      </c>
      <c r="H179" s="199"/>
      <c r="I179" s="198"/>
      <c r="J179" s="199"/>
      <c r="K179" s="198"/>
      <c r="L179" s="199"/>
    </row>
    <row r="180" spans="1:12" ht="22.95" customHeight="1" x14ac:dyDescent="0.2">
      <c r="A180" s="21" t="s">
        <v>10</v>
      </c>
      <c r="B180" s="23" t="s">
        <v>52</v>
      </c>
      <c r="C180" s="198" t="s">
        <v>75</v>
      </c>
      <c r="D180" s="199"/>
      <c r="E180" s="198" t="s">
        <v>143</v>
      </c>
      <c r="F180" s="199"/>
      <c r="G180" s="198" t="s">
        <v>75</v>
      </c>
      <c r="H180" s="199"/>
      <c r="I180" s="198"/>
      <c r="J180" s="199"/>
      <c r="K180" s="198"/>
      <c r="L180" s="199"/>
    </row>
    <row r="181" spans="1:12" ht="22.95" customHeight="1" x14ac:dyDescent="0.2">
      <c r="A181" s="21" t="s">
        <v>11</v>
      </c>
      <c r="B181" s="23" t="s">
        <v>46</v>
      </c>
      <c r="C181" s="198" t="s">
        <v>75</v>
      </c>
      <c r="D181" s="199"/>
      <c r="E181" s="198" t="s">
        <v>143</v>
      </c>
      <c r="F181" s="199"/>
      <c r="G181" s="198" t="s">
        <v>75</v>
      </c>
      <c r="H181" s="199"/>
      <c r="I181" s="198"/>
      <c r="J181" s="199"/>
      <c r="K181" s="198"/>
      <c r="L181" s="199"/>
    </row>
    <row r="182" spans="1:12" ht="22.95" customHeight="1" x14ac:dyDescent="0.2">
      <c r="A182" s="21" t="s">
        <v>12</v>
      </c>
      <c r="B182" s="23" t="s">
        <v>47</v>
      </c>
      <c r="C182" s="198" t="s">
        <v>75</v>
      </c>
      <c r="D182" s="199"/>
      <c r="E182" s="198" t="s">
        <v>143</v>
      </c>
      <c r="F182" s="199"/>
      <c r="G182" s="198" t="s">
        <v>75</v>
      </c>
      <c r="H182" s="199"/>
      <c r="I182" s="198"/>
      <c r="J182" s="199"/>
      <c r="K182" s="198"/>
      <c r="L182" s="199"/>
    </row>
    <row r="183" spans="1:12" ht="22.95" customHeight="1" x14ac:dyDescent="0.2">
      <c r="A183" s="21" t="s">
        <v>14</v>
      </c>
      <c r="B183" s="26" t="s">
        <v>48</v>
      </c>
      <c r="C183" s="198" t="s">
        <v>75</v>
      </c>
      <c r="D183" s="199"/>
      <c r="E183" s="198" t="s">
        <v>143</v>
      </c>
      <c r="F183" s="199"/>
      <c r="G183" s="198" t="s">
        <v>75</v>
      </c>
      <c r="H183" s="199"/>
      <c r="I183" s="198"/>
      <c r="J183" s="199"/>
      <c r="K183" s="198"/>
      <c r="L183" s="199"/>
    </row>
    <row r="184" spans="1:12" ht="22.95" customHeight="1" x14ac:dyDescent="0.2">
      <c r="A184" s="21" t="s">
        <v>15</v>
      </c>
      <c r="B184" s="25" t="s">
        <v>49</v>
      </c>
      <c r="C184" s="198" t="s">
        <v>75</v>
      </c>
      <c r="D184" s="199"/>
      <c r="E184" s="198" t="s">
        <v>143</v>
      </c>
      <c r="F184" s="199"/>
      <c r="G184" s="198" t="s">
        <v>75</v>
      </c>
      <c r="H184" s="199"/>
      <c r="I184" s="198"/>
      <c r="J184" s="199"/>
      <c r="K184" s="198"/>
      <c r="L184" s="199"/>
    </row>
    <row r="185" spans="1:12" ht="22.95" customHeight="1" x14ac:dyDescent="0.2">
      <c r="A185" s="21" t="s">
        <v>16</v>
      </c>
      <c r="B185" s="23" t="s">
        <v>50</v>
      </c>
      <c r="C185" s="198" t="s">
        <v>75</v>
      </c>
      <c r="D185" s="199"/>
      <c r="E185" s="198" t="s">
        <v>143</v>
      </c>
      <c r="F185" s="199"/>
      <c r="G185" s="198" t="s">
        <v>75</v>
      </c>
      <c r="H185" s="199"/>
      <c r="I185" s="198"/>
      <c r="J185" s="199"/>
      <c r="K185" s="198"/>
      <c r="L185" s="199"/>
    </row>
    <row r="186" spans="1:12" ht="22.95" customHeight="1" x14ac:dyDescent="0.2">
      <c r="A186" s="21" t="s">
        <v>17</v>
      </c>
      <c r="B186" s="23" t="s">
        <v>51</v>
      </c>
      <c r="C186" s="198" t="s">
        <v>165</v>
      </c>
      <c r="D186" s="199"/>
      <c r="E186" s="198" t="s">
        <v>165</v>
      </c>
      <c r="F186" s="199"/>
      <c r="G186" s="198" t="s">
        <v>165</v>
      </c>
      <c r="H186" s="199"/>
      <c r="I186" s="198"/>
      <c r="J186" s="199"/>
      <c r="K186" s="198"/>
      <c r="L186" s="199"/>
    </row>
    <row r="187" spans="1:12" ht="22.95" customHeight="1" x14ac:dyDescent="0.2">
      <c r="A187" s="21" t="s">
        <v>18</v>
      </c>
      <c r="B187" s="23" t="s">
        <v>52</v>
      </c>
      <c r="C187" s="198" t="s">
        <v>165</v>
      </c>
      <c r="D187" s="199"/>
      <c r="E187" s="198" t="s">
        <v>165</v>
      </c>
      <c r="F187" s="199"/>
      <c r="G187" s="198" t="s">
        <v>165</v>
      </c>
      <c r="H187" s="199"/>
      <c r="I187" s="198"/>
      <c r="J187" s="199"/>
      <c r="K187" s="198"/>
      <c r="L187" s="199"/>
    </row>
    <row r="188" spans="1:12" ht="22.95" customHeight="1" x14ac:dyDescent="0.2">
      <c r="A188" s="21" t="s">
        <v>19</v>
      </c>
      <c r="B188" s="23" t="s">
        <v>46</v>
      </c>
      <c r="C188" s="198" t="s">
        <v>165</v>
      </c>
      <c r="D188" s="199"/>
      <c r="E188" s="198" t="s">
        <v>165</v>
      </c>
      <c r="F188" s="199"/>
      <c r="G188" s="198" t="s">
        <v>165</v>
      </c>
      <c r="H188" s="199"/>
      <c r="I188" s="198"/>
      <c r="J188" s="199"/>
      <c r="K188" s="198"/>
      <c r="L188" s="199"/>
    </row>
    <row r="189" spans="1:12" ht="22.95" customHeight="1" x14ac:dyDescent="0.2">
      <c r="A189" s="21" t="s">
        <v>20</v>
      </c>
      <c r="B189" s="23" t="s">
        <v>47</v>
      </c>
      <c r="C189" s="198" t="s">
        <v>165</v>
      </c>
      <c r="D189" s="199"/>
      <c r="E189" s="198" t="s">
        <v>165</v>
      </c>
      <c r="F189" s="199"/>
      <c r="G189" s="198" t="s">
        <v>165</v>
      </c>
      <c r="H189" s="199"/>
      <c r="I189" s="198"/>
      <c r="J189" s="199"/>
      <c r="K189" s="198"/>
      <c r="L189" s="199"/>
    </row>
    <row r="190" spans="1:12" ht="22.95" customHeight="1" x14ac:dyDescent="0.2">
      <c r="A190" s="21" t="s">
        <v>21</v>
      </c>
      <c r="B190" s="26" t="s">
        <v>48</v>
      </c>
      <c r="C190" s="198" t="s">
        <v>75</v>
      </c>
      <c r="D190" s="199"/>
      <c r="E190" s="198" t="s">
        <v>143</v>
      </c>
      <c r="F190" s="199"/>
      <c r="G190" s="198" t="s">
        <v>75</v>
      </c>
      <c r="H190" s="199"/>
      <c r="I190" s="198"/>
      <c r="J190" s="199"/>
      <c r="K190" s="198"/>
      <c r="L190" s="199"/>
    </row>
    <row r="191" spans="1:12" ht="22.95" customHeight="1" x14ac:dyDescent="0.2">
      <c r="A191" s="21" t="s">
        <v>22</v>
      </c>
      <c r="B191" s="25" t="s">
        <v>49</v>
      </c>
      <c r="C191" s="198" t="s">
        <v>75</v>
      </c>
      <c r="D191" s="199"/>
      <c r="E191" s="198" t="s">
        <v>143</v>
      </c>
      <c r="F191" s="199"/>
      <c r="G191" s="198" t="s">
        <v>75</v>
      </c>
      <c r="H191" s="199"/>
      <c r="I191" s="198"/>
      <c r="J191" s="199"/>
      <c r="K191" s="198"/>
      <c r="L191" s="199"/>
    </row>
    <row r="192" spans="1:12" ht="22.95" customHeight="1" x14ac:dyDescent="0.2">
      <c r="A192" s="21" t="s">
        <v>23</v>
      </c>
      <c r="B192" s="23" t="s">
        <v>50</v>
      </c>
      <c r="C192" s="198" t="s">
        <v>75</v>
      </c>
      <c r="D192" s="199"/>
      <c r="E192" s="198" t="s">
        <v>143</v>
      </c>
      <c r="F192" s="199"/>
      <c r="G192" s="198" t="s">
        <v>75</v>
      </c>
      <c r="H192" s="199"/>
      <c r="I192" s="198"/>
      <c r="J192" s="199"/>
      <c r="K192" s="198"/>
      <c r="L192" s="199"/>
    </row>
    <row r="193" spans="1:12" ht="22.95" customHeight="1" x14ac:dyDescent="0.2">
      <c r="A193" s="21" t="s">
        <v>24</v>
      </c>
      <c r="B193" s="23" t="s">
        <v>51</v>
      </c>
      <c r="C193" s="198" t="s">
        <v>75</v>
      </c>
      <c r="D193" s="199"/>
      <c r="E193" s="198" t="s">
        <v>143</v>
      </c>
      <c r="F193" s="199"/>
      <c r="G193" s="198" t="s">
        <v>75</v>
      </c>
      <c r="H193" s="199"/>
      <c r="I193" s="198"/>
      <c r="J193" s="199"/>
      <c r="K193" s="198"/>
      <c r="L193" s="199"/>
    </row>
    <row r="194" spans="1:12" ht="22.95" customHeight="1" x14ac:dyDescent="0.2">
      <c r="A194" s="21" t="s">
        <v>25</v>
      </c>
      <c r="B194" s="23" t="s">
        <v>52</v>
      </c>
      <c r="C194" s="198" t="s">
        <v>75</v>
      </c>
      <c r="D194" s="199"/>
      <c r="E194" s="198" t="s">
        <v>143</v>
      </c>
      <c r="F194" s="199"/>
      <c r="G194" s="198" t="s">
        <v>75</v>
      </c>
      <c r="H194" s="199"/>
      <c r="I194" s="198"/>
      <c r="J194" s="199"/>
      <c r="K194" s="198"/>
      <c r="L194" s="199"/>
    </row>
    <row r="195" spans="1:12" ht="22.95" customHeight="1" x14ac:dyDescent="0.2">
      <c r="A195" s="21" t="s">
        <v>26</v>
      </c>
      <c r="B195" s="23" t="s">
        <v>46</v>
      </c>
      <c r="C195" s="198" t="s">
        <v>75</v>
      </c>
      <c r="D195" s="199"/>
      <c r="E195" s="198" t="s">
        <v>143</v>
      </c>
      <c r="F195" s="199"/>
      <c r="G195" s="198" t="s">
        <v>75</v>
      </c>
      <c r="H195" s="199"/>
      <c r="I195" s="198"/>
      <c r="J195" s="199"/>
      <c r="K195" s="198"/>
      <c r="L195" s="199"/>
    </row>
    <row r="196" spans="1:12" ht="22.95" customHeight="1" x14ac:dyDescent="0.2">
      <c r="A196" s="21" t="s">
        <v>27</v>
      </c>
      <c r="B196" s="23" t="s">
        <v>47</v>
      </c>
      <c r="C196" s="198" t="s">
        <v>75</v>
      </c>
      <c r="D196" s="199"/>
      <c r="E196" s="198" t="s">
        <v>143</v>
      </c>
      <c r="F196" s="199"/>
      <c r="G196" s="198" t="s">
        <v>75</v>
      </c>
      <c r="H196" s="199"/>
      <c r="I196" s="198"/>
      <c r="J196" s="199"/>
      <c r="K196" s="198"/>
      <c r="L196" s="199"/>
    </row>
    <row r="197" spans="1:12" ht="22.95" customHeight="1" x14ac:dyDescent="0.2">
      <c r="A197" s="21" t="s">
        <v>28</v>
      </c>
      <c r="B197" s="26" t="s">
        <v>48</v>
      </c>
      <c r="C197" s="198" t="s">
        <v>75</v>
      </c>
      <c r="D197" s="199"/>
      <c r="E197" s="198" t="s">
        <v>143</v>
      </c>
      <c r="F197" s="199"/>
      <c r="G197" s="198" t="s">
        <v>75</v>
      </c>
      <c r="H197" s="199"/>
      <c r="I197" s="198"/>
      <c r="J197" s="199"/>
      <c r="K197" s="198"/>
      <c r="L197" s="199"/>
    </row>
    <row r="198" spans="1:12" ht="22.95" customHeight="1" x14ac:dyDescent="0.2">
      <c r="A198" s="21" t="s">
        <v>29</v>
      </c>
      <c r="B198" s="25" t="s">
        <v>49</v>
      </c>
      <c r="C198" s="198" t="s">
        <v>75</v>
      </c>
      <c r="D198" s="199"/>
      <c r="E198" s="198" t="s">
        <v>143</v>
      </c>
      <c r="F198" s="199"/>
      <c r="G198" s="198" t="s">
        <v>75</v>
      </c>
      <c r="H198" s="199"/>
      <c r="I198" s="198"/>
      <c r="J198" s="199"/>
      <c r="K198" s="198"/>
      <c r="L198" s="199"/>
    </row>
    <row r="199" spans="1:12" ht="22.95" customHeight="1" x14ac:dyDescent="0.2">
      <c r="A199" s="21" t="s">
        <v>30</v>
      </c>
      <c r="B199" s="23" t="s">
        <v>50</v>
      </c>
      <c r="C199" s="198" t="s">
        <v>75</v>
      </c>
      <c r="D199" s="199"/>
      <c r="E199" s="198" t="s">
        <v>143</v>
      </c>
      <c r="F199" s="199"/>
      <c r="G199" s="198" t="s">
        <v>75</v>
      </c>
      <c r="H199" s="199"/>
      <c r="I199" s="198"/>
      <c r="J199" s="199"/>
      <c r="K199" s="198"/>
      <c r="L199" s="199"/>
    </row>
    <row r="200" spans="1:12" ht="22.95" customHeight="1" x14ac:dyDescent="0.2">
      <c r="A200" s="21" t="s">
        <v>31</v>
      </c>
      <c r="B200" s="23" t="s">
        <v>51</v>
      </c>
      <c r="C200" s="198" t="s">
        <v>75</v>
      </c>
      <c r="D200" s="199"/>
      <c r="E200" s="198" t="s">
        <v>143</v>
      </c>
      <c r="F200" s="199"/>
      <c r="G200" s="198" t="s">
        <v>75</v>
      </c>
      <c r="H200" s="199"/>
      <c r="I200" s="198"/>
      <c r="J200" s="199"/>
      <c r="K200" s="198"/>
      <c r="L200" s="199"/>
    </row>
    <row r="201" spans="1:12" ht="22.95" customHeight="1" x14ac:dyDescent="0.2">
      <c r="A201" s="21" t="s">
        <v>32</v>
      </c>
      <c r="B201" s="23" t="s">
        <v>52</v>
      </c>
      <c r="C201" s="198" t="s">
        <v>75</v>
      </c>
      <c r="D201" s="199"/>
      <c r="E201" s="198" t="s">
        <v>143</v>
      </c>
      <c r="F201" s="199"/>
      <c r="G201" s="198" t="s">
        <v>75</v>
      </c>
      <c r="H201" s="199"/>
      <c r="I201" s="198"/>
      <c r="J201" s="199"/>
      <c r="K201" s="198"/>
      <c r="L201" s="199"/>
    </row>
    <row r="202" spans="1:12" ht="22.95" customHeight="1" x14ac:dyDescent="0.2">
      <c r="A202" s="21" t="s">
        <v>33</v>
      </c>
      <c r="B202" s="23" t="s">
        <v>46</v>
      </c>
      <c r="C202" s="198" t="s">
        <v>75</v>
      </c>
      <c r="D202" s="199"/>
      <c r="E202" s="198" t="s">
        <v>143</v>
      </c>
      <c r="F202" s="199"/>
      <c r="G202" s="198" t="s">
        <v>75</v>
      </c>
      <c r="H202" s="199"/>
      <c r="I202" s="198"/>
      <c r="J202" s="199"/>
      <c r="K202" s="198"/>
      <c r="L202" s="199"/>
    </row>
    <row r="203" spans="1:12" ht="22.95" customHeight="1" x14ac:dyDescent="0.2">
      <c r="A203" s="21" t="s">
        <v>34</v>
      </c>
      <c r="B203" s="23" t="s">
        <v>47</v>
      </c>
      <c r="C203" s="198" t="s">
        <v>75</v>
      </c>
      <c r="D203" s="199"/>
      <c r="E203" s="198" t="s">
        <v>143</v>
      </c>
      <c r="F203" s="199"/>
      <c r="G203" s="198" t="s">
        <v>75</v>
      </c>
      <c r="H203" s="199"/>
      <c r="I203" s="198"/>
      <c r="J203" s="199"/>
      <c r="K203" s="198"/>
      <c r="L203" s="199"/>
    </row>
    <row r="204" spans="1:12" ht="22.95" customHeight="1" thickBot="1" x14ac:dyDescent="0.25">
      <c r="A204" s="21" t="s">
        <v>35</v>
      </c>
      <c r="B204" s="26" t="s">
        <v>48</v>
      </c>
      <c r="C204" s="198" t="s">
        <v>75</v>
      </c>
      <c r="D204" s="199"/>
      <c r="E204" s="198" t="s">
        <v>143</v>
      </c>
      <c r="F204" s="199"/>
      <c r="G204" s="198" t="s">
        <v>75</v>
      </c>
      <c r="H204" s="199"/>
      <c r="I204" s="198"/>
      <c r="J204" s="199"/>
      <c r="K204" s="278"/>
      <c r="L204" s="254"/>
    </row>
    <row r="205" spans="1:12" s="1" customFormat="1" ht="22.95" customHeight="1" thickTop="1" x14ac:dyDescent="0.2">
      <c r="A205" s="275" t="s">
        <v>37</v>
      </c>
      <c r="B205" s="4" t="s">
        <v>38</v>
      </c>
      <c r="C205" s="210">
        <v>22</v>
      </c>
      <c r="D205" s="211"/>
      <c r="E205" s="227">
        <v>22</v>
      </c>
      <c r="F205" s="228"/>
      <c r="G205" s="210">
        <v>22</v>
      </c>
      <c r="H205" s="211"/>
      <c r="I205" s="210"/>
      <c r="J205" s="211"/>
      <c r="K205" s="210"/>
      <c r="L205" s="211"/>
    </row>
    <row r="206" spans="1:12" s="1" customFormat="1" ht="22.95" customHeight="1" x14ac:dyDescent="0.2">
      <c r="A206" s="276"/>
      <c r="B206" s="2" t="s">
        <v>39</v>
      </c>
      <c r="C206" s="198">
        <v>9</v>
      </c>
      <c r="D206" s="199"/>
      <c r="E206" s="198">
        <v>9</v>
      </c>
      <c r="F206" s="199"/>
      <c r="G206" s="198">
        <v>9</v>
      </c>
      <c r="H206" s="199"/>
      <c r="I206" s="198"/>
      <c r="J206" s="199"/>
      <c r="K206" s="198"/>
      <c r="L206" s="199"/>
    </row>
    <row r="207" spans="1:12" s="1" customFormat="1" ht="22.95" customHeight="1" x14ac:dyDescent="0.2">
      <c r="A207" s="276"/>
      <c r="B207" s="3" t="s">
        <v>40</v>
      </c>
      <c r="C207" s="198"/>
      <c r="D207" s="199"/>
      <c r="E207" s="198"/>
      <c r="F207" s="199"/>
      <c r="G207" s="198"/>
      <c r="H207" s="199"/>
      <c r="I207" s="198"/>
      <c r="J207" s="199"/>
      <c r="K207" s="198"/>
      <c r="L207" s="199"/>
    </row>
    <row r="208" spans="1:12" s="1" customFormat="1" ht="22.95" customHeight="1" x14ac:dyDescent="0.2">
      <c r="A208" s="277"/>
      <c r="B208" s="3" t="s">
        <v>41</v>
      </c>
      <c r="C208" s="198"/>
      <c r="D208" s="199"/>
      <c r="E208" s="198"/>
      <c r="F208" s="199"/>
      <c r="G208" s="198"/>
      <c r="H208" s="199"/>
      <c r="I208" s="198"/>
      <c r="J208" s="199"/>
      <c r="K208" s="198"/>
      <c r="L208" s="199"/>
    </row>
    <row r="209" spans="1:12" s="1" customFormat="1" ht="22.95" customHeight="1" x14ac:dyDescent="0.2">
      <c r="A209" s="217" t="s">
        <v>42</v>
      </c>
      <c r="B209" s="218"/>
      <c r="C209" s="198">
        <v>0</v>
      </c>
      <c r="D209" s="199"/>
      <c r="E209" s="198">
        <v>0</v>
      </c>
      <c r="F209" s="199"/>
      <c r="G209" s="198">
        <v>0</v>
      </c>
      <c r="H209" s="199"/>
      <c r="I209" s="198"/>
      <c r="J209" s="199"/>
      <c r="K209" s="198"/>
      <c r="L209" s="199"/>
    </row>
    <row r="211" spans="1:12" ht="22.95" customHeight="1" x14ac:dyDescent="0.2">
      <c r="A211" s="268" t="s">
        <v>13</v>
      </c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</row>
    <row r="212" spans="1:12" ht="22.95" customHeight="1" x14ac:dyDescent="0.2">
      <c r="A212" s="268"/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</row>
    <row r="213" spans="1:12" ht="22.95" customHeight="1" x14ac:dyDescent="0.3">
      <c r="A213" s="18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</row>
    <row r="214" spans="1:12" ht="22.95" customHeight="1" x14ac:dyDescent="0.2">
      <c r="A214" s="20" t="str">
        <f>A172</f>
        <v>平成　２５年</v>
      </c>
      <c r="B214" s="22"/>
      <c r="C214" s="19" t="s">
        <v>61</v>
      </c>
      <c r="D214" s="22"/>
    </row>
    <row r="215" spans="1:12" ht="22.95" customHeight="1" x14ac:dyDescent="0.2">
      <c r="A215" s="269"/>
      <c r="B215" s="270"/>
      <c r="C215" s="198" t="s">
        <v>1</v>
      </c>
      <c r="D215" s="199"/>
      <c r="E215" s="198" t="s">
        <v>36</v>
      </c>
      <c r="F215" s="199"/>
      <c r="G215" s="198" t="s">
        <v>0</v>
      </c>
      <c r="H215" s="199"/>
      <c r="I215" s="198" t="s">
        <v>2</v>
      </c>
      <c r="J215" s="199"/>
      <c r="K215" s="198" t="s">
        <v>3</v>
      </c>
      <c r="L215" s="199"/>
    </row>
    <row r="216" spans="1:12" ht="22.95" customHeight="1" x14ac:dyDescent="0.2">
      <c r="A216" s="21" t="s">
        <v>4</v>
      </c>
      <c r="B216" s="25" t="s">
        <v>138</v>
      </c>
      <c r="C216" s="198" t="s">
        <v>165</v>
      </c>
      <c r="D216" s="199"/>
      <c r="E216" s="198" t="s">
        <v>165</v>
      </c>
      <c r="F216" s="199"/>
      <c r="G216" s="198" t="s">
        <v>165</v>
      </c>
      <c r="H216" s="199"/>
      <c r="I216" s="198"/>
      <c r="J216" s="199"/>
      <c r="K216" s="198"/>
      <c r="L216" s="199"/>
    </row>
    <row r="217" spans="1:12" ht="22.95" customHeight="1" x14ac:dyDescent="0.2">
      <c r="A217" s="21" t="s">
        <v>5</v>
      </c>
      <c r="B217" s="23" t="s">
        <v>45</v>
      </c>
      <c r="C217" s="198" t="s">
        <v>74</v>
      </c>
      <c r="D217" s="199"/>
      <c r="E217" s="198" t="s">
        <v>78</v>
      </c>
      <c r="F217" s="199"/>
      <c r="G217" s="198" t="s">
        <v>75</v>
      </c>
      <c r="H217" s="199"/>
      <c r="I217" s="198"/>
      <c r="J217" s="199"/>
      <c r="K217" s="198"/>
      <c r="L217" s="199"/>
    </row>
    <row r="218" spans="1:12" ht="22.95" customHeight="1" x14ac:dyDescent="0.2">
      <c r="A218" s="21" t="s">
        <v>6</v>
      </c>
      <c r="B218" s="23" t="s">
        <v>51</v>
      </c>
      <c r="C218" s="198" t="s">
        <v>79</v>
      </c>
      <c r="D218" s="199"/>
      <c r="E218" s="198" t="s">
        <v>79</v>
      </c>
      <c r="F218" s="199"/>
      <c r="G218" s="198" t="s">
        <v>79</v>
      </c>
      <c r="H218" s="199"/>
      <c r="I218" s="198"/>
      <c r="J218" s="199"/>
      <c r="K218" s="198"/>
      <c r="L218" s="199"/>
    </row>
    <row r="219" spans="1:12" ht="22.95" customHeight="1" x14ac:dyDescent="0.2">
      <c r="A219" s="21" t="s">
        <v>7</v>
      </c>
      <c r="B219" s="23" t="s">
        <v>52</v>
      </c>
      <c r="C219" s="198" t="s">
        <v>74</v>
      </c>
      <c r="D219" s="199"/>
      <c r="E219" s="198" t="s">
        <v>78</v>
      </c>
      <c r="F219" s="199"/>
      <c r="G219" s="198" t="s">
        <v>75</v>
      </c>
      <c r="H219" s="199"/>
      <c r="I219" s="198"/>
      <c r="J219" s="199"/>
      <c r="K219" s="198"/>
      <c r="L219" s="199"/>
    </row>
    <row r="220" spans="1:12" ht="22.95" customHeight="1" x14ac:dyDescent="0.2">
      <c r="A220" s="21" t="s">
        <v>8</v>
      </c>
      <c r="B220" s="23" t="s">
        <v>46</v>
      </c>
      <c r="C220" s="198" t="s">
        <v>74</v>
      </c>
      <c r="D220" s="199"/>
      <c r="E220" s="198" t="s">
        <v>78</v>
      </c>
      <c r="F220" s="199"/>
      <c r="G220" s="198" t="s">
        <v>75</v>
      </c>
      <c r="H220" s="199"/>
      <c r="I220" s="198"/>
      <c r="J220" s="199"/>
      <c r="K220" s="198"/>
      <c r="L220" s="199"/>
    </row>
    <row r="221" spans="1:12" ht="22.95" customHeight="1" x14ac:dyDescent="0.2">
      <c r="A221" s="21" t="s">
        <v>9</v>
      </c>
      <c r="B221" s="23" t="s">
        <v>47</v>
      </c>
      <c r="C221" s="198" t="s">
        <v>74</v>
      </c>
      <c r="D221" s="199"/>
      <c r="E221" s="198" t="s">
        <v>78</v>
      </c>
      <c r="F221" s="199"/>
      <c r="G221" s="198" t="s">
        <v>75</v>
      </c>
      <c r="H221" s="199"/>
      <c r="I221" s="198"/>
      <c r="J221" s="199"/>
      <c r="K221" s="198"/>
      <c r="L221" s="199"/>
    </row>
    <row r="222" spans="1:12" ht="22.95" customHeight="1" x14ac:dyDescent="0.2">
      <c r="A222" s="21" t="s">
        <v>10</v>
      </c>
      <c r="B222" s="26" t="s">
        <v>48</v>
      </c>
      <c r="C222" s="198" t="s">
        <v>75</v>
      </c>
      <c r="D222" s="199"/>
      <c r="E222" s="198" t="s">
        <v>156</v>
      </c>
      <c r="F222" s="199"/>
      <c r="G222" s="198" t="s">
        <v>75</v>
      </c>
      <c r="H222" s="199"/>
      <c r="I222" s="198"/>
      <c r="J222" s="199"/>
      <c r="K222" s="198"/>
      <c r="L222" s="199"/>
    </row>
    <row r="223" spans="1:12" ht="22.95" customHeight="1" x14ac:dyDescent="0.2">
      <c r="A223" s="21" t="s">
        <v>11</v>
      </c>
      <c r="B223" s="25" t="s">
        <v>49</v>
      </c>
      <c r="C223" s="198" t="s">
        <v>73</v>
      </c>
      <c r="D223" s="199"/>
      <c r="E223" s="198" t="s">
        <v>156</v>
      </c>
      <c r="F223" s="199"/>
      <c r="G223" s="198" t="s">
        <v>156</v>
      </c>
      <c r="H223" s="199"/>
      <c r="I223" s="198"/>
      <c r="J223" s="199"/>
      <c r="K223" s="198"/>
      <c r="L223" s="199"/>
    </row>
    <row r="224" spans="1:12" ht="22.95" customHeight="1" x14ac:dyDescent="0.2">
      <c r="A224" s="21" t="s">
        <v>12</v>
      </c>
      <c r="B224" s="23" t="s">
        <v>50</v>
      </c>
      <c r="C224" s="198" t="s">
        <v>74</v>
      </c>
      <c r="D224" s="199"/>
      <c r="E224" s="198" t="s">
        <v>78</v>
      </c>
      <c r="F224" s="199"/>
      <c r="G224" s="198" t="s">
        <v>75</v>
      </c>
      <c r="H224" s="199"/>
      <c r="I224" s="198"/>
      <c r="J224" s="199"/>
      <c r="K224" s="198"/>
      <c r="L224" s="199"/>
    </row>
    <row r="225" spans="1:12" ht="22.95" customHeight="1" x14ac:dyDescent="0.2">
      <c r="A225" s="21" t="s">
        <v>14</v>
      </c>
      <c r="B225" s="23" t="s">
        <v>51</v>
      </c>
      <c r="C225" s="198" t="s">
        <v>79</v>
      </c>
      <c r="D225" s="199"/>
      <c r="E225" s="198" t="s">
        <v>79</v>
      </c>
      <c r="F225" s="199"/>
      <c r="G225" s="198" t="s">
        <v>79</v>
      </c>
      <c r="H225" s="199"/>
      <c r="I225" s="198"/>
      <c r="J225" s="199"/>
      <c r="K225" s="198"/>
      <c r="L225" s="199"/>
    </row>
    <row r="226" spans="1:12" ht="22.95" customHeight="1" x14ac:dyDescent="0.2">
      <c r="A226" s="21" t="s">
        <v>15</v>
      </c>
      <c r="B226" s="23" t="s">
        <v>52</v>
      </c>
      <c r="C226" s="198" t="s">
        <v>74</v>
      </c>
      <c r="D226" s="199"/>
      <c r="E226" s="198" t="s">
        <v>78</v>
      </c>
      <c r="F226" s="199"/>
      <c r="G226" s="198" t="s">
        <v>75</v>
      </c>
      <c r="H226" s="199"/>
      <c r="I226" s="198"/>
      <c r="J226" s="199"/>
      <c r="K226" s="198"/>
      <c r="L226" s="199"/>
    </row>
    <row r="227" spans="1:12" ht="22.95" customHeight="1" x14ac:dyDescent="0.2">
      <c r="A227" s="21" t="s">
        <v>16</v>
      </c>
      <c r="B227" s="23" t="s">
        <v>46</v>
      </c>
      <c r="C227" s="198" t="s">
        <v>74</v>
      </c>
      <c r="D227" s="199"/>
      <c r="E227" s="198" t="s">
        <v>78</v>
      </c>
      <c r="F227" s="199"/>
      <c r="G227" s="198" t="s">
        <v>75</v>
      </c>
      <c r="H227" s="199"/>
      <c r="I227" s="198"/>
      <c r="J227" s="199"/>
      <c r="K227" s="198"/>
      <c r="L227" s="199"/>
    </row>
    <row r="228" spans="1:12" ht="22.95" customHeight="1" x14ac:dyDescent="0.2">
      <c r="A228" s="21" t="s">
        <v>17</v>
      </c>
      <c r="B228" s="23" t="s">
        <v>47</v>
      </c>
      <c r="C228" s="198" t="s">
        <v>74</v>
      </c>
      <c r="D228" s="199"/>
      <c r="E228" s="198" t="s">
        <v>78</v>
      </c>
      <c r="F228" s="199"/>
      <c r="G228" s="198" t="s">
        <v>75</v>
      </c>
      <c r="H228" s="199"/>
      <c r="I228" s="198"/>
      <c r="J228" s="199"/>
      <c r="K228" s="198"/>
      <c r="L228" s="199"/>
    </row>
    <row r="229" spans="1:12" ht="22.95" customHeight="1" x14ac:dyDescent="0.2">
      <c r="A229" s="21" t="s">
        <v>18</v>
      </c>
      <c r="B229" s="26" t="s">
        <v>48</v>
      </c>
      <c r="C229" s="198" t="s">
        <v>75</v>
      </c>
      <c r="D229" s="199"/>
      <c r="E229" s="198" t="s">
        <v>156</v>
      </c>
      <c r="F229" s="199"/>
      <c r="G229" s="198" t="s">
        <v>75</v>
      </c>
      <c r="H229" s="199"/>
      <c r="I229" s="198"/>
      <c r="J229" s="199"/>
      <c r="K229" s="198"/>
      <c r="L229" s="199"/>
    </row>
    <row r="230" spans="1:12" ht="22.95" customHeight="1" x14ac:dyDescent="0.2">
      <c r="A230" s="21" t="s">
        <v>19</v>
      </c>
      <c r="B230" s="25" t="s">
        <v>49</v>
      </c>
      <c r="C230" s="198" t="s">
        <v>73</v>
      </c>
      <c r="D230" s="199"/>
      <c r="E230" s="198" t="s">
        <v>156</v>
      </c>
      <c r="F230" s="199"/>
      <c r="G230" s="198" t="s">
        <v>156</v>
      </c>
      <c r="H230" s="199"/>
      <c r="I230" s="198"/>
      <c r="J230" s="199"/>
      <c r="K230" s="198"/>
      <c r="L230" s="199"/>
    </row>
    <row r="231" spans="1:12" ht="22.95" customHeight="1" x14ac:dyDescent="0.2">
      <c r="A231" s="21" t="s">
        <v>20</v>
      </c>
      <c r="B231" s="25" t="s">
        <v>50</v>
      </c>
      <c r="C231" s="198" t="s">
        <v>73</v>
      </c>
      <c r="D231" s="199"/>
      <c r="E231" s="198" t="s">
        <v>156</v>
      </c>
      <c r="F231" s="199"/>
      <c r="G231" s="198" t="s">
        <v>156</v>
      </c>
      <c r="H231" s="199"/>
      <c r="I231" s="198"/>
      <c r="J231" s="199"/>
      <c r="K231" s="198"/>
      <c r="L231" s="199"/>
    </row>
    <row r="232" spans="1:12" ht="22.95" customHeight="1" x14ac:dyDescent="0.2">
      <c r="A232" s="21" t="s">
        <v>21</v>
      </c>
      <c r="B232" s="23" t="s">
        <v>51</v>
      </c>
      <c r="C232" s="198" t="s">
        <v>79</v>
      </c>
      <c r="D232" s="199"/>
      <c r="E232" s="198" t="s">
        <v>79</v>
      </c>
      <c r="F232" s="199"/>
      <c r="G232" s="198" t="s">
        <v>79</v>
      </c>
      <c r="H232" s="199"/>
      <c r="I232" s="198"/>
      <c r="J232" s="199"/>
      <c r="K232" s="198"/>
      <c r="L232" s="199"/>
    </row>
    <row r="233" spans="1:12" ht="22.95" customHeight="1" x14ac:dyDescent="0.2">
      <c r="A233" s="21" t="s">
        <v>22</v>
      </c>
      <c r="B233" s="23" t="s">
        <v>52</v>
      </c>
      <c r="C233" s="198" t="s">
        <v>74</v>
      </c>
      <c r="D233" s="199"/>
      <c r="E233" s="198" t="s">
        <v>78</v>
      </c>
      <c r="F233" s="199"/>
      <c r="G233" s="198" t="s">
        <v>75</v>
      </c>
      <c r="H233" s="199"/>
      <c r="I233" s="198"/>
      <c r="J233" s="199"/>
      <c r="K233" s="198"/>
      <c r="L233" s="199"/>
    </row>
    <row r="234" spans="1:12" ht="22.95" customHeight="1" x14ac:dyDescent="0.2">
      <c r="A234" s="21" t="s">
        <v>23</v>
      </c>
      <c r="B234" s="23" t="s">
        <v>46</v>
      </c>
      <c r="C234" s="198" t="s">
        <v>74</v>
      </c>
      <c r="D234" s="199"/>
      <c r="E234" s="198" t="s">
        <v>78</v>
      </c>
      <c r="F234" s="199"/>
      <c r="G234" s="198" t="s">
        <v>75</v>
      </c>
      <c r="H234" s="199"/>
      <c r="I234" s="198"/>
      <c r="J234" s="199"/>
      <c r="K234" s="198"/>
      <c r="L234" s="199"/>
    </row>
    <row r="235" spans="1:12" ht="22.95" customHeight="1" x14ac:dyDescent="0.2">
      <c r="A235" s="21" t="s">
        <v>24</v>
      </c>
      <c r="B235" s="23" t="s">
        <v>47</v>
      </c>
      <c r="C235" s="198" t="s">
        <v>74</v>
      </c>
      <c r="D235" s="199"/>
      <c r="E235" s="198" t="s">
        <v>78</v>
      </c>
      <c r="F235" s="199"/>
      <c r="G235" s="198" t="s">
        <v>75</v>
      </c>
      <c r="H235" s="199"/>
      <c r="I235" s="198"/>
      <c r="J235" s="199"/>
      <c r="K235" s="198"/>
      <c r="L235" s="199"/>
    </row>
    <row r="236" spans="1:12" ht="22.95" customHeight="1" x14ac:dyDescent="0.2">
      <c r="A236" s="21" t="s">
        <v>25</v>
      </c>
      <c r="B236" s="26" t="s">
        <v>48</v>
      </c>
      <c r="C236" s="198" t="s">
        <v>75</v>
      </c>
      <c r="D236" s="199"/>
      <c r="E236" s="198" t="s">
        <v>156</v>
      </c>
      <c r="F236" s="199"/>
      <c r="G236" s="198" t="s">
        <v>75</v>
      </c>
      <c r="H236" s="199"/>
      <c r="I236" s="198"/>
      <c r="J236" s="199"/>
      <c r="K236" s="198"/>
      <c r="L236" s="199"/>
    </row>
    <row r="237" spans="1:12" ht="22.95" customHeight="1" x14ac:dyDescent="0.2">
      <c r="A237" s="21" t="s">
        <v>26</v>
      </c>
      <c r="B237" s="25" t="s">
        <v>49</v>
      </c>
      <c r="C237" s="198" t="s">
        <v>73</v>
      </c>
      <c r="D237" s="199"/>
      <c r="E237" s="198" t="s">
        <v>156</v>
      </c>
      <c r="F237" s="199"/>
      <c r="G237" s="198" t="s">
        <v>156</v>
      </c>
      <c r="H237" s="199"/>
      <c r="I237" s="198"/>
      <c r="J237" s="199"/>
      <c r="K237" s="198"/>
      <c r="L237" s="199"/>
    </row>
    <row r="238" spans="1:12" ht="22.95" customHeight="1" x14ac:dyDescent="0.2">
      <c r="A238" s="21" t="s">
        <v>27</v>
      </c>
      <c r="B238" s="25" t="s">
        <v>50</v>
      </c>
      <c r="C238" s="198" t="s">
        <v>73</v>
      </c>
      <c r="D238" s="199"/>
      <c r="E238" s="198" t="s">
        <v>156</v>
      </c>
      <c r="F238" s="199"/>
      <c r="G238" s="198" t="s">
        <v>156</v>
      </c>
      <c r="H238" s="199"/>
      <c r="I238" s="198"/>
      <c r="J238" s="199"/>
      <c r="K238" s="198"/>
      <c r="L238" s="199"/>
    </row>
    <row r="239" spans="1:12" ht="22.95" customHeight="1" x14ac:dyDescent="0.2">
      <c r="A239" s="21" t="s">
        <v>28</v>
      </c>
      <c r="B239" s="23" t="s">
        <v>51</v>
      </c>
      <c r="C239" s="198" t="s">
        <v>79</v>
      </c>
      <c r="D239" s="199"/>
      <c r="E239" s="198" t="s">
        <v>79</v>
      </c>
      <c r="F239" s="199"/>
      <c r="G239" s="198" t="s">
        <v>79</v>
      </c>
      <c r="H239" s="199"/>
      <c r="I239" s="198"/>
      <c r="J239" s="199"/>
      <c r="K239" s="198"/>
      <c r="L239" s="199"/>
    </row>
    <row r="240" spans="1:12" ht="22.95" customHeight="1" x14ac:dyDescent="0.2">
      <c r="A240" s="21" t="s">
        <v>29</v>
      </c>
      <c r="B240" s="23" t="s">
        <v>52</v>
      </c>
      <c r="C240" s="198" t="s">
        <v>74</v>
      </c>
      <c r="D240" s="199"/>
      <c r="E240" s="198" t="s">
        <v>78</v>
      </c>
      <c r="F240" s="199"/>
      <c r="G240" s="198" t="s">
        <v>75</v>
      </c>
      <c r="H240" s="199"/>
      <c r="I240" s="198"/>
      <c r="J240" s="199"/>
      <c r="K240" s="198"/>
      <c r="L240" s="199"/>
    </row>
    <row r="241" spans="1:12" ht="22.95" customHeight="1" x14ac:dyDescent="0.2">
      <c r="A241" s="21" t="s">
        <v>30</v>
      </c>
      <c r="B241" s="23" t="s">
        <v>46</v>
      </c>
      <c r="C241" s="198" t="s">
        <v>74</v>
      </c>
      <c r="D241" s="199"/>
      <c r="E241" s="198" t="s">
        <v>78</v>
      </c>
      <c r="F241" s="199"/>
      <c r="G241" s="198" t="s">
        <v>75</v>
      </c>
      <c r="H241" s="199"/>
      <c r="I241" s="198"/>
      <c r="J241" s="199"/>
      <c r="K241" s="198"/>
      <c r="L241" s="199"/>
    </row>
    <row r="242" spans="1:12" ht="22.95" customHeight="1" x14ac:dyDescent="0.2">
      <c r="A242" s="21" t="s">
        <v>31</v>
      </c>
      <c r="B242" s="23" t="s">
        <v>47</v>
      </c>
      <c r="C242" s="198" t="s">
        <v>74</v>
      </c>
      <c r="D242" s="199"/>
      <c r="E242" s="198" t="s">
        <v>78</v>
      </c>
      <c r="F242" s="199"/>
      <c r="G242" s="198" t="s">
        <v>75</v>
      </c>
      <c r="H242" s="199"/>
      <c r="I242" s="198"/>
      <c r="J242" s="199"/>
      <c r="K242" s="198"/>
      <c r="L242" s="199"/>
    </row>
    <row r="243" spans="1:12" ht="22.95" customHeight="1" x14ac:dyDescent="0.2">
      <c r="A243" s="21" t="s">
        <v>32</v>
      </c>
      <c r="B243" s="26" t="s">
        <v>48</v>
      </c>
      <c r="C243" s="198" t="s">
        <v>75</v>
      </c>
      <c r="D243" s="199"/>
      <c r="E243" s="198" t="s">
        <v>156</v>
      </c>
      <c r="F243" s="199"/>
      <c r="G243" s="198" t="s">
        <v>75</v>
      </c>
      <c r="H243" s="199"/>
      <c r="I243" s="198"/>
      <c r="J243" s="199"/>
      <c r="K243" s="198"/>
      <c r="L243" s="199"/>
    </row>
    <row r="244" spans="1:12" ht="22.95" customHeight="1" x14ac:dyDescent="0.2">
      <c r="A244" s="21" t="s">
        <v>33</v>
      </c>
      <c r="B244" s="25" t="s">
        <v>49</v>
      </c>
      <c r="C244" s="198" t="s">
        <v>73</v>
      </c>
      <c r="D244" s="199"/>
      <c r="E244" s="198" t="s">
        <v>156</v>
      </c>
      <c r="F244" s="199"/>
      <c r="G244" s="198" t="s">
        <v>156</v>
      </c>
      <c r="H244" s="199"/>
      <c r="I244" s="198"/>
      <c r="J244" s="199"/>
      <c r="K244" s="198"/>
      <c r="L244" s="199"/>
    </row>
    <row r="245" spans="1:12" ht="22.95" customHeight="1" x14ac:dyDescent="0.2">
      <c r="A245" s="21" t="s">
        <v>34</v>
      </c>
      <c r="B245" s="23" t="s">
        <v>50</v>
      </c>
      <c r="C245" s="198" t="s">
        <v>74</v>
      </c>
      <c r="D245" s="199"/>
      <c r="E245" s="198" t="s">
        <v>78</v>
      </c>
      <c r="F245" s="199"/>
      <c r="G245" s="198" t="s">
        <v>75</v>
      </c>
      <c r="H245" s="199"/>
      <c r="I245" s="198"/>
      <c r="J245" s="199"/>
      <c r="K245" s="198"/>
      <c r="L245" s="199"/>
    </row>
    <row r="246" spans="1:12" ht="22.95" customHeight="1" thickBot="1" x14ac:dyDescent="0.25">
      <c r="A246" s="21" t="s">
        <v>35</v>
      </c>
      <c r="B246" s="24"/>
      <c r="C246" s="273"/>
      <c r="D246" s="274"/>
      <c r="E246" s="273"/>
      <c r="F246" s="274"/>
      <c r="G246" s="273"/>
      <c r="H246" s="274"/>
      <c r="I246" s="273"/>
      <c r="J246" s="274"/>
      <c r="K246" s="273"/>
      <c r="L246" s="274"/>
    </row>
    <row r="247" spans="1:12" s="1" customFormat="1" ht="22.95" customHeight="1" thickTop="1" x14ac:dyDescent="0.2">
      <c r="A247" s="275" t="s">
        <v>37</v>
      </c>
      <c r="B247" s="4" t="s">
        <v>38</v>
      </c>
      <c r="C247" s="210">
        <v>15</v>
      </c>
      <c r="D247" s="211"/>
      <c r="E247" s="227">
        <v>15</v>
      </c>
      <c r="F247" s="228"/>
      <c r="G247" s="210">
        <v>15</v>
      </c>
      <c r="H247" s="211"/>
      <c r="I247" s="210"/>
      <c r="J247" s="211"/>
      <c r="K247" s="198"/>
      <c r="L247" s="199"/>
    </row>
    <row r="248" spans="1:12" s="1" customFormat="1" ht="22.95" customHeight="1" x14ac:dyDescent="0.2">
      <c r="A248" s="276"/>
      <c r="B248" s="2" t="s">
        <v>39</v>
      </c>
      <c r="C248" s="198">
        <v>11</v>
      </c>
      <c r="D248" s="199"/>
      <c r="E248" s="198">
        <v>11</v>
      </c>
      <c r="F248" s="199"/>
      <c r="G248" s="198">
        <v>11</v>
      </c>
      <c r="H248" s="199"/>
      <c r="I248" s="198"/>
      <c r="J248" s="199"/>
      <c r="K248" s="198"/>
      <c r="L248" s="199"/>
    </row>
    <row r="249" spans="1:12" s="1" customFormat="1" ht="22.95" customHeight="1" x14ac:dyDescent="0.2">
      <c r="A249" s="276"/>
      <c r="B249" s="3" t="s">
        <v>40</v>
      </c>
      <c r="C249" s="198"/>
      <c r="D249" s="199"/>
      <c r="E249" s="198"/>
      <c r="F249" s="199"/>
      <c r="G249" s="198"/>
      <c r="H249" s="199"/>
      <c r="I249" s="198"/>
      <c r="J249" s="199"/>
      <c r="K249" s="198"/>
      <c r="L249" s="199"/>
    </row>
    <row r="250" spans="1:12" s="1" customFormat="1" ht="22.95" customHeight="1" x14ac:dyDescent="0.2">
      <c r="A250" s="277"/>
      <c r="B250" s="3" t="s">
        <v>41</v>
      </c>
      <c r="C250" s="198"/>
      <c r="D250" s="199"/>
      <c r="E250" s="198"/>
      <c r="F250" s="199"/>
      <c r="G250" s="198"/>
      <c r="H250" s="199"/>
      <c r="I250" s="198"/>
      <c r="J250" s="199"/>
      <c r="K250" s="198"/>
      <c r="L250" s="199"/>
    </row>
    <row r="251" spans="1:12" s="1" customFormat="1" ht="22.95" customHeight="1" x14ac:dyDescent="0.2">
      <c r="A251" s="217" t="s">
        <v>42</v>
      </c>
      <c r="B251" s="218"/>
      <c r="C251" s="198">
        <v>4</v>
      </c>
      <c r="D251" s="199"/>
      <c r="E251" s="198">
        <v>4</v>
      </c>
      <c r="F251" s="199"/>
      <c r="G251" s="198">
        <v>4</v>
      </c>
      <c r="H251" s="199"/>
      <c r="I251" s="198"/>
      <c r="J251" s="199"/>
      <c r="K251" s="198"/>
      <c r="L251" s="199"/>
    </row>
    <row r="253" spans="1:12" ht="22.95" customHeight="1" x14ac:dyDescent="0.2">
      <c r="A253" s="268" t="s">
        <v>13</v>
      </c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</row>
    <row r="254" spans="1:12" ht="22.95" customHeight="1" x14ac:dyDescent="0.2">
      <c r="A254" s="268"/>
      <c r="B254" s="268"/>
      <c r="C254" s="268"/>
      <c r="D254" s="268"/>
      <c r="E254" s="268"/>
      <c r="F254" s="268"/>
      <c r="G254" s="268"/>
      <c r="H254" s="268"/>
      <c r="I254" s="268"/>
      <c r="J254" s="268"/>
      <c r="K254" s="268"/>
      <c r="L254" s="268"/>
    </row>
    <row r="255" spans="1:12" ht="22.95" customHeight="1" x14ac:dyDescent="0.3">
      <c r="A255" s="18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</row>
    <row r="256" spans="1:12" ht="22.95" customHeight="1" x14ac:dyDescent="0.2">
      <c r="A256" s="20" t="str">
        <f>A214</f>
        <v>平成　２５年</v>
      </c>
      <c r="B256" s="22"/>
      <c r="C256" s="19" t="s">
        <v>62</v>
      </c>
      <c r="D256" s="22"/>
    </row>
    <row r="257" spans="1:12" ht="22.95" customHeight="1" x14ac:dyDescent="0.2">
      <c r="A257" s="269"/>
      <c r="B257" s="270"/>
      <c r="C257" s="198" t="s">
        <v>1</v>
      </c>
      <c r="D257" s="199"/>
      <c r="E257" s="198" t="s">
        <v>36</v>
      </c>
      <c r="F257" s="199"/>
      <c r="G257" s="198" t="s">
        <v>0</v>
      </c>
      <c r="H257" s="199"/>
      <c r="I257" s="198" t="s">
        <v>2</v>
      </c>
      <c r="J257" s="199"/>
      <c r="K257" s="198" t="s">
        <v>3</v>
      </c>
      <c r="L257" s="199"/>
    </row>
    <row r="258" spans="1:12" ht="22.95" customHeight="1" x14ac:dyDescent="0.2">
      <c r="A258" s="21" t="s">
        <v>4</v>
      </c>
      <c r="B258" s="23" t="s">
        <v>44</v>
      </c>
      <c r="C258" s="198" t="s">
        <v>79</v>
      </c>
      <c r="D258" s="199"/>
      <c r="E258" s="198" t="s">
        <v>79</v>
      </c>
      <c r="F258" s="199"/>
      <c r="G258" s="198" t="s">
        <v>79</v>
      </c>
      <c r="H258" s="199"/>
      <c r="I258" s="198"/>
      <c r="J258" s="199"/>
      <c r="K258" s="198"/>
      <c r="L258" s="199"/>
    </row>
    <row r="259" spans="1:12" ht="22.95" customHeight="1" x14ac:dyDescent="0.2">
      <c r="A259" s="21" t="s">
        <v>5</v>
      </c>
      <c r="B259" s="23" t="s">
        <v>69</v>
      </c>
      <c r="C259" s="198" t="s">
        <v>74</v>
      </c>
      <c r="D259" s="199"/>
      <c r="E259" s="198" t="s">
        <v>78</v>
      </c>
      <c r="F259" s="199"/>
      <c r="G259" s="198" t="s">
        <v>75</v>
      </c>
      <c r="H259" s="199"/>
      <c r="I259" s="198"/>
      <c r="J259" s="199"/>
      <c r="K259" s="198"/>
      <c r="L259" s="199"/>
    </row>
    <row r="260" spans="1:12" ht="22.95" customHeight="1" x14ac:dyDescent="0.2">
      <c r="A260" s="21" t="s">
        <v>6</v>
      </c>
      <c r="B260" s="23" t="s">
        <v>46</v>
      </c>
      <c r="C260" s="198" t="s">
        <v>74</v>
      </c>
      <c r="D260" s="199"/>
      <c r="E260" s="198" t="s">
        <v>78</v>
      </c>
      <c r="F260" s="199"/>
      <c r="G260" s="198" t="s">
        <v>75</v>
      </c>
      <c r="H260" s="199"/>
      <c r="I260" s="198"/>
      <c r="J260" s="199"/>
      <c r="K260" s="198"/>
      <c r="L260" s="199"/>
    </row>
    <row r="261" spans="1:12" ht="22.95" customHeight="1" x14ac:dyDescent="0.2">
      <c r="A261" s="21" t="s">
        <v>7</v>
      </c>
      <c r="B261" s="23" t="s">
        <v>47</v>
      </c>
      <c r="C261" s="198" t="s">
        <v>74</v>
      </c>
      <c r="D261" s="199"/>
      <c r="E261" s="198" t="s">
        <v>78</v>
      </c>
      <c r="F261" s="199"/>
      <c r="G261" s="198" t="s">
        <v>75</v>
      </c>
      <c r="H261" s="199"/>
      <c r="I261" s="198"/>
      <c r="J261" s="199"/>
      <c r="K261" s="198"/>
      <c r="L261" s="199"/>
    </row>
    <row r="262" spans="1:12" ht="22.95" customHeight="1" x14ac:dyDescent="0.2">
      <c r="A262" s="21" t="s">
        <v>8</v>
      </c>
      <c r="B262" s="26" t="s">
        <v>48</v>
      </c>
      <c r="C262" s="198" t="s">
        <v>75</v>
      </c>
      <c r="D262" s="199"/>
      <c r="E262" s="198" t="s">
        <v>156</v>
      </c>
      <c r="F262" s="199"/>
      <c r="G262" s="198" t="s">
        <v>75</v>
      </c>
      <c r="H262" s="199"/>
      <c r="I262" s="198"/>
      <c r="J262" s="199"/>
      <c r="K262" s="198"/>
      <c r="L262" s="199"/>
    </row>
    <row r="263" spans="1:12" ht="22.95" customHeight="1" x14ac:dyDescent="0.2">
      <c r="A263" s="21" t="s">
        <v>9</v>
      </c>
      <c r="B263" s="25" t="s">
        <v>49</v>
      </c>
      <c r="C263" s="198" t="s">
        <v>73</v>
      </c>
      <c r="D263" s="199"/>
      <c r="E263" s="198" t="s">
        <v>156</v>
      </c>
      <c r="F263" s="199"/>
      <c r="G263" s="198" t="s">
        <v>156</v>
      </c>
      <c r="H263" s="199"/>
      <c r="I263" s="198"/>
      <c r="J263" s="199"/>
      <c r="K263" s="198"/>
      <c r="L263" s="199"/>
    </row>
    <row r="264" spans="1:12" ht="22.95" customHeight="1" x14ac:dyDescent="0.2">
      <c r="A264" s="21" t="s">
        <v>10</v>
      </c>
      <c r="B264" s="23" t="s">
        <v>50</v>
      </c>
      <c r="C264" s="198" t="s">
        <v>167</v>
      </c>
      <c r="D264" s="199"/>
      <c r="E264" s="198" t="s">
        <v>150</v>
      </c>
      <c r="F264" s="199"/>
      <c r="G264" s="198" t="s">
        <v>75</v>
      </c>
      <c r="H264" s="199"/>
      <c r="I264" s="198"/>
      <c r="J264" s="199"/>
      <c r="K264" s="198"/>
      <c r="L264" s="199"/>
    </row>
    <row r="265" spans="1:12" ht="22.95" customHeight="1" x14ac:dyDescent="0.2">
      <c r="A265" s="21" t="s">
        <v>11</v>
      </c>
      <c r="B265" s="23" t="s">
        <v>51</v>
      </c>
      <c r="C265" s="198" t="s">
        <v>79</v>
      </c>
      <c r="D265" s="199"/>
      <c r="E265" s="198" t="s">
        <v>79</v>
      </c>
      <c r="F265" s="199"/>
      <c r="G265" s="198" t="s">
        <v>79</v>
      </c>
      <c r="H265" s="199"/>
      <c r="I265" s="198"/>
      <c r="J265" s="199"/>
      <c r="K265" s="198"/>
      <c r="L265" s="199"/>
    </row>
    <row r="266" spans="1:12" ht="22.95" customHeight="1" x14ac:dyDescent="0.2">
      <c r="A266" s="21" t="s">
        <v>12</v>
      </c>
      <c r="B266" s="23" t="s">
        <v>52</v>
      </c>
      <c r="C266" s="198" t="s">
        <v>144</v>
      </c>
      <c r="D266" s="199"/>
      <c r="E266" s="198" t="s">
        <v>78</v>
      </c>
      <c r="F266" s="199"/>
      <c r="G266" s="198" t="s">
        <v>75</v>
      </c>
      <c r="H266" s="199"/>
      <c r="I266" s="198"/>
      <c r="J266" s="199"/>
      <c r="K266" s="198"/>
      <c r="L266" s="199"/>
    </row>
    <row r="267" spans="1:12" ht="22.95" customHeight="1" x14ac:dyDescent="0.2">
      <c r="A267" s="21" t="s">
        <v>14</v>
      </c>
      <c r="B267" s="23" t="s">
        <v>46</v>
      </c>
      <c r="C267" s="198" t="s">
        <v>144</v>
      </c>
      <c r="D267" s="199"/>
      <c r="E267" s="198" t="s">
        <v>78</v>
      </c>
      <c r="F267" s="199"/>
      <c r="G267" s="198" t="s">
        <v>75</v>
      </c>
      <c r="H267" s="199"/>
      <c r="I267" s="198"/>
      <c r="J267" s="199"/>
      <c r="K267" s="198"/>
      <c r="L267" s="199"/>
    </row>
    <row r="268" spans="1:12" ht="22.95" customHeight="1" x14ac:dyDescent="0.2">
      <c r="A268" s="21" t="s">
        <v>15</v>
      </c>
      <c r="B268" s="23" t="s">
        <v>47</v>
      </c>
      <c r="C268" s="198" t="s">
        <v>144</v>
      </c>
      <c r="D268" s="199"/>
      <c r="E268" s="198" t="s">
        <v>78</v>
      </c>
      <c r="F268" s="199"/>
      <c r="G268" s="198" t="s">
        <v>75</v>
      </c>
      <c r="H268" s="199"/>
      <c r="I268" s="198"/>
      <c r="J268" s="199"/>
      <c r="K268" s="198"/>
      <c r="L268" s="199"/>
    </row>
    <row r="269" spans="1:12" ht="22.95" customHeight="1" x14ac:dyDescent="0.2">
      <c r="A269" s="21" t="s">
        <v>16</v>
      </c>
      <c r="B269" s="26" t="s">
        <v>48</v>
      </c>
      <c r="C269" s="198" t="s">
        <v>144</v>
      </c>
      <c r="D269" s="199"/>
      <c r="E269" s="198" t="s">
        <v>156</v>
      </c>
      <c r="F269" s="199"/>
      <c r="G269" s="198" t="s">
        <v>75</v>
      </c>
      <c r="H269" s="199"/>
      <c r="I269" s="198"/>
      <c r="J269" s="199"/>
      <c r="K269" s="198"/>
      <c r="L269" s="199"/>
    </row>
    <row r="270" spans="1:12" ht="22.95" customHeight="1" x14ac:dyDescent="0.2">
      <c r="A270" s="21" t="s">
        <v>17</v>
      </c>
      <c r="B270" s="25" t="s">
        <v>49</v>
      </c>
      <c r="C270" s="198" t="s">
        <v>144</v>
      </c>
      <c r="D270" s="199"/>
      <c r="E270" s="198" t="s">
        <v>156</v>
      </c>
      <c r="F270" s="199"/>
      <c r="G270" s="198" t="s">
        <v>156</v>
      </c>
      <c r="H270" s="199"/>
      <c r="I270" s="198"/>
      <c r="J270" s="199"/>
      <c r="K270" s="198"/>
      <c r="L270" s="199"/>
    </row>
    <row r="271" spans="1:12" ht="22.95" customHeight="1" x14ac:dyDescent="0.2">
      <c r="A271" s="21" t="s">
        <v>18</v>
      </c>
      <c r="B271" s="25" t="s">
        <v>50</v>
      </c>
      <c r="C271" s="198" t="s">
        <v>144</v>
      </c>
      <c r="D271" s="199"/>
      <c r="E271" s="198" t="s">
        <v>156</v>
      </c>
      <c r="F271" s="199"/>
      <c r="G271" s="198" t="s">
        <v>156</v>
      </c>
      <c r="H271" s="199"/>
      <c r="I271" s="198"/>
      <c r="J271" s="199"/>
      <c r="K271" s="206" t="s">
        <v>147</v>
      </c>
      <c r="L271" s="207"/>
    </row>
    <row r="272" spans="1:12" ht="22.95" customHeight="1" x14ac:dyDescent="0.2">
      <c r="A272" s="21" t="s">
        <v>19</v>
      </c>
      <c r="B272" s="23" t="s">
        <v>51</v>
      </c>
      <c r="C272" s="198" t="s">
        <v>97</v>
      </c>
      <c r="D272" s="199"/>
      <c r="E272" s="198" t="s">
        <v>79</v>
      </c>
      <c r="F272" s="199"/>
      <c r="G272" s="198" t="s">
        <v>79</v>
      </c>
      <c r="H272" s="199"/>
      <c r="I272" s="198"/>
      <c r="J272" s="199"/>
      <c r="K272" s="198"/>
      <c r="L272" s="199"/>
    </row>
    <row r="273" spans="1:12" ht="22.95" customHeight="1" x14ac:dyDescent="0.2">
      <c r="A273" s="21" t="s">
        <v>20</v>
      </c>
      <c r="B273" s="23" t="s">
        <v>52</v>
      </c>
      <c r="C273" s="271"/>
      <c r="D273" s="272"/>
      <c r="E273" s="198" t="s">
        <v>78</v>
      </c>
      <c r="F273" s="199"/>
      <c r="G273" s="198" t="s">
        <v>75</v>
      </c>
      <c r="H273" s="199"/>
      <c r="I273" s="198"/>
      <c r="J273" s="199"/>
      <c r="K273" s="198"/>
      <c r="L273" s="199"/>
    </row>
    <row r="274" spans="1:12" ht="22.95" customHeight="1" x14ac:dyDescent="0.2">
      <c r="A274" s="21" t="s">
        <v>21</v>
      </c>
      <c r="B274" s="23" t="s">
        <v>46</v>
      </c>
      <c r="C274" s="271"/>
      <c r="D274" s="272"/>
      <c r="E274" s="198" t="s">
        <v>78</v>
      </c>
      <c r="F274" s="199"/>
      <c r="G274" s="198" t="s">
        <v>75</v>
      </c>
      <c r="H274" s="199"/>
      <c r="I274" s="198"/>
      <c r="J274" s="199"/>
      <c r="K274" s="198"/>
      <c r="L274" s="199"/>
    </row>
    <row r="275" spans="1:12" ht="22.95" customHeight="1" x14ac:dyDescent="0.2">
      <c r="A275" s="21" t="s">
        <v>22</v>
      </c>
      <c r="B275" s="23" t="s">
        <v>47</v>
      </c>
      <c r="C275" s="271"/>
      <c r="D275" s="272"/>
      <c r="E275" s="198" t="s">
        <v>78</v>
      </c>
      <c r="F275" s="199"/>
      <c r="G275" s="198" t="s">
        <v>75</v>
      </c>
      <c r="H275" s="199"/>
      <c r="I275" s="198"/>
      <c r="J275" s="199"/>
      <c r="K275" s="198"/>
      <c r="L275" s="199"/>
    </row>
    <row r="276" spans="1:12" ht="22.95" customHeight="1" x14ac:dyDescent="0.2">
      <c r="A276" s="21" t="s">
        <v>23</v>
      </c>
      <c r="B276" s="26" t="s">
        <v>48</v>
      </c>
      <c r="C276" s="271"/>
      <c r="D276" s="272"/>
      <c r="E276" s="198" t="s">
        <v>156</v>
      </c>
      <c r="F276" s="199"/>
      <c r="G276" s="198" t="s">
        <v>75</v>
      </c>
      <c r="H276" s="199"/>
      <c r="I276" s="198"/>
      <c r="J276" s="199"/>
      <c r="K276" s="198"/>
      <c r="L276" s="199"/>
    </row>
    <row r="277" spans="1:12" ht="22.95" customHeight="1" x14ac:dyDescent="0.2">
      <c r="A277" s="21" t="s">
        <v>24</v>
      </c>
      <c r="B277" s="25" t="s">
        <v>49</v>
      </c>
      <c r="C277" s="271"/>
      <c r="D277" s="272"/>
      <c r="E277" s="198" t="s">
        <v>156</v>
      </c>
      <c r="F277" s="199"/>
      <c r="G277" s="198" t="s">
        <v>156</v>
      </c>
      <c r="H277" s="199"/>
      <c r="I277" s="198"/>
      <c r="J277" s="199"/>
      <c r="K277" s="198"/>
      <c r="L277" s="199"/>
    </row>
    <row r="278" spans="1:12" ht="22.95" customHeight="1" x14ac:dyDescent="0.2">
      <c r="A278" s="21" t="s">
        <v>25</v>
      </c>
      <c r="B278" s="23" t="s">
        <v>50</v>
      </c>
      <c r="C278" s="271"/>
      <c r="D278" s="272"/>
      <c r="E278" s="198" t="s">
        <v>146</v>
      </c>
      <c r="F278" s="199"/>
      <c r="G278" s="198" t="s">
        <v>75</v>
      </c>
      <c r="H278" s="199"/>
      <c r="I278" s="198"/>
      <c r="J278" s="199"/>
      <c r="K278" s="198"/>
      <c r="L278" s="199"/>
    </row>
    <row r="279" spans="1:12" ht="22.95" customHeight="1" x14ac:dyDescent="0.2">
      <c r="A279" s="21" t="s">
        <v>26</v>
      </c>
      <c r="B279" s="23" t="s">
        <v>51</v>
      </c>
      <c r="C279" s="271"/>
      <c r="D279" s="272"/>
      <c r="E279" s="198" t="s">
        <v>79</v>
      </c>
      <c r="F279" s="199"/>
      <c r="G279" s="198" t="s">
        <v>79</v>
      </c>
      <c r="H279" s="199"/>
      <c r="I279" s="198"/>
      <c r="J279" s="199"/>
      <c r="K279" s="198"/>
      <c r="L279" s="199"/>
    </row>
    <row r="280" spans="1:12" ht="22.95" customHeight="1" x14ac:dyDescent="0.2">
      <c r="A280" s="21" t="s">
        <v>27</v>
      </c>
      <c r="B280" s="23" t="s">
        <v>52</v>
      </c>
      <c r="C280" s="271"/>
      <c r="D280" s="272"/>
      <c r="E280" s="198" t="s">
        <v>78</v>
      </c>
      <c r="F280" s="199"/>
      <c r="G280" s="198" t="s">
        <v>75</v>
      </c>
      <c r="H280" s="199"/>
      <c r="I280" s="198"/>
      <c r="J280" s="199"/>
      <c r="K280" s="198"/>
      <c r="L280" s="199"/>
    </row>
    <row r="281" spans="1:12" ht="22.95" customHeight="1" x14ac:dyDescent="0.2">
      <c r="A281" s="21" t="s">
        <v>28</v>
      </c>
      <c r="B281" s="23" t="s">
        <v>46</v>
      </c>
      <c r="C281" s="271"/>
      <c r="D281" s="272"/>
      <c r="E281" s="198" t="s">
        <v>78</v>
      </c>
      <c r="F281" s="199"/>
      <c r="G281" s="198" t="s">
        <v>75</v>
      </c>
      <c r="H281" s="199"/>
      <c r="I281" s="198"/>
      <c r="J281" s="199"/>
      <c r="K281" s="198"/>
      <c r="L281" s="199"/>
    </row>
    <row r="282" spans="1:12" ht="22.95" customHeight="1" x14ac:dyDescent="0.2">
      <c r="A282" s="21" t="s">
        <v>29</v>
      </c>
      <c r="B282" s="23" t="s">
        <v>47</v>
      </c>
      <c r="C282" s="271"/>
      <c r="D282" s="272"/>
      <c r="E282" s="198" t="s">
        <v>78</v>
      </c>
      <c r="F282" s="199"/>
      <c r="G282" s="198" t="s">
        <v>75</v>
      </c>
      <c r="H282" s="199"/>
      <c r="I282" s="198"/>
      <c r="J282" s="199"/>
      <c r="K282" s="198"/>
      <c r="L282" s="199"/>
    </row>
    <row r="283" spans="1:12" ht="22.95" customHeight="1" x14ac:dyDescent="0.2">
      <c r="A283" s="21" t="s">
        <v>30</v>
      </c>
      <c r="B283" s="26" t="s">
        <v>48</v>
      </c>
      <c r="C283" s="271"/>
      <c r="D283" s="272"/>
      <c r="E283" s="198" t="s">
        <v>156</v>
      </c>
      <c r="F283" s="199"/>
      <c r="G283" s="198" t="s">
        <v>75</v>
      </c>
      <c r="H283" s="199"/>
      <c r="I283" s="198"/>
      <c r="J283" s="199"/>
      <c r="K283" s="198"/>
      <c r="L283" s="199"/>
    </row>
    <row r="284" spans="1:12" ht="22.95" customHeight="1" x14ac:dyDescent="0.2">
      <c r="A284" s="21" t="s">
        <v>31</v>
      </c>
      <c r="B284" s="25" t="s">
        <v>49</v>
      </c>
      <c r="C284" s="271"/>
      <c r="D284" s="272"/>
      <c r="E284" s="198" t="s">
        <v>156</v>
      </c>
      <c r="F284" s="199"/>
      <c r="G284" s="198" t="s">
        <v>156</v>
      </c>
      <c r="H284" s="199"/>
      <c r="I284" s="198"/>
      <c r="J284" s="199"/>
      <c r="K284" s="198"/>
      <c r="L284" s="199"/>
    </row>
    <row r="285" spans="1:12" ht="22.95" customHeight="1" x14ac:dyDescent="0.2">
      <c r="A285" s="21" t="s">
        <v>32</v>
      </c>
      <c r="B285" s="23" t="s">
        <v>50</v>
      </c>
      <c r="C285" s="271"/>
      <c r="D285" s="272"/>
      <c r="E285" s="198" t="s">
        <v>78</v>
      </c>
      <c r="F285" s="199"/>
      <c r="G285" s="198" t="s">
        <v>75</v>
      </c>
      <c r="H285" s="199"/>
      <c r="I285" s="198"/>
      <c r="J285" s="199"/>
      <c r="K285" s="198"/>
      <c r="L285" s="199"/>
    </row>
    <row r="286" spans="1:12" ht="22.95" customHeight="1" x14ac:dyDescent="0.2">
      <c r="A286" s="21" t="s">
        <v>33</v>
      </c>
      <c r="B286" s="23" t="s">
        <v>51</v>
      </c>
      <c r="C286" s="271"/>
      <c r="D286" s="272"/>
      <c r="E286" s="198" t="s">
        <v>79</v>
      </c>
      <c r="F286" s="199"/>
      <c r="G286" s="198" t="s">
        <v>79</v>
      </c>
      <c r="H286" s="199"/>
      <c r="I286" s="198"/>
      <c r="J286" s="199"/>
      <c r="K286" s="198"/>
      <c r="L286" s="199"/>
    </row>
    <row r="287" spans="1:12" ht="22.95" customHeight="1" x14ac:dyDescent="0.2">
      <c r="A287" s="21" t="s">
        <v>34</v>
      </c>
      <c r="B287" s="23" t="s">
        <v>52</v>
      </c>
      <c r="C287" s="271"/>
      <c r="D287" s="272"/>
      <c r="E287" s="198" t="s">
        <v>78</v>
      </c>
      <c r="F287" s="199"/>
      <c r="G287" s="198" t="s">
        <v>75</v>
      </c>
      <c r="H287" s="199"/>
      <c r="I287" s="198"/>
      <c r="J287" s="199"/>
      <c r="K287" s="198"/>
      <c r="L287" s="199"/>
    </row>
    <row r="288" spans="1:12" ht="22.95" customHeight="1" thickBot="1" x14ac:dyDescent="0.25">
      <c r="A288" s="21" t="s">
        <v>35</v>
      </c>
      <c r="B288" s="23" t="s">
        <v>46</v>
      </c>
      <c r="C288" s="271"/>
      <c r="D288" s="272"/>
      <c r="E288" s="198" t="s">
        <v>78</v>
      </c>
      <c r="F288" s="199"/>
      <c r="G288" s="198" t="s">
        <v>75</v>
      </c>
      <c r="H288" s="199"/>
      <c r="I288" s="198"/>
      <c r="J288" s="199"/>
      <c r="K288" s="278"/>
      <c r="L288" s="254"/>
    </row>
    <row r="289" spans="1:12" s="1" customFormat="1" ht="22.95" customHeight="1" thickTop="1" x14ac:dyDescent="0.2">
      <c r="A289" s="275" t="s">
        <v>37</v>
      </c>
      <c r="B289" s="4" t="s">
        <v>38</v>
      </c>
      <c r="C289" s="210">
        <v>4</v>
      </c>
      <c r="D289" s="211"/>
      <c r="E289" s="227">
        <v>17</v>
      </c>
      <c r="F289" s="228"/>
      <c r="G289" s="210">
        <v>17</v>
      </c>
      <c r="H289" s="211"/>
      <c r="I289" s="210"/>
      <c r="J289" s="211"/>
      <c r="K289" s="210"/>
      <c r="L289" s="211"/>
    </row>
    <row r="290" spans="1:12" s="1" customFormat="1" ht="22.95" customHeight="1" x14ac:dyDescent="0.2">
      <c r="A290" s="276"/>
      <c r="B290" s="2" t="s">
        <v>39</v>
      </c>
      <c r="C290" s="198">
        <v>2</v>
      </c>
      <c r="D290" s="199"/>
      <c r="E290" s="198">
        <v>9</v>
      </c>
      <c r="F290" s="199"/>
      <c r="G290" s="198">
        <v>9</v>
      </c>
      <c r="H290" s="199"/>
      <c r="I290" s="198"/>
      <c r="J290" s="199"/>
      <c r="K290" s="198"/>
      <c r="L290" s="199"/>
    </row>
    <row r="291" spans="1:12" s="1" customFormat="1" ht="22.95" customHeight="1" x14ac:dyDescent="0.2">
      <c r="A291" s="276"/>
      <c r="B291" s="3" t="s">
        <v>40</v>
      </c>
      <c r="C291" s="198"/>
      <c r="D291" s="199"/>
      <c r="E291" s="198"/>
      <c r="F291" s="199"/>
      <c r="G291" s="198"/>
      <c r="H291" s="199"/>
      <c r="I291" s="198"/>
      <c r="J291" s="199"/>
      <c r="K291" s="198"/>
      <c r="L291" s="199"/>
    </row>
    <row r="292" spans="1:12" s="1" customFormat="1" ht="22.95" customHeight="1" x14ac:dyDescent="0.2">
      <c r="A292" s="277"/>
      <c r="B292" s="3" t="s">
        <v>41</v>
      </c>
      <c r="C292" s="198"/>
      <c r="D292" s="199"/>
      <c r="E292" s="198"/>
      <c r="F292" s="199"/>
      <c r="G292" s="198"/>
      <c r="H292" s="199"/>
      <c r="I292" s="198"/>
      <c r="J292" s="199"/>
      <c r="K292" s="198"/>
      <c r="L292" s="199"/>
    </row>
    <row r="293" spans="1:12" s="1" customFormat="1" ht="22.95" customHeight="1" x14ac:dyDescent="0.2">
      <c r="A293" s="217" t="s">
        <v>42</v>
      </c>
      <c r="B293" s="218"/>
      <c r="C293" s="198"/>
      <c r="D293" s="199"/>
      <c r="E293" s="198">
        <v>5</v>
      </c>
      <c r="F293" s="199"/>
      <c r="G293" s="198">
        <v>5</v>
      </c>
      <c r="H293" s="199"/>
      <c r="I293" s="198"/>
      <c r="J293" s="199"/>
      <c r="K293" s="198"/>
      <c r="L293" s="199"/>
    </row>
    <row r="295" spans="1:12" ht="22.95" customHeight="1" x14ac:dyDescent="0.2">
      <c r="A295" s="268" t="s">
        <v>13</v>
      </c>
      <c r="B295" s="268"/>
      <c r="C295" s="268"/>
      <c r="D295" s="268"/>
      <c r="E295" s="268"/>
      <c r="F295" s="268"/>
      <c r="G295" s="268"/>
      <c r="H295" s="268"/>
      <c r="I295" s="268"/>
      <c r="J295" s="268"/>
      <c r="K295" s="268"/>
      <c r="L295" s="268"/>
    </row>
    <row r="296" spans="1:12" ht="22.95" customHeight="1" x14ac:dyDescent="0.2">
      <c r="A296" s="268"/>
      <c r="B296" s="268"/>
      <c r="C296" s="268"/>
      <c r="D296" s="268"/>
      <c r="E296" s="268"/>
      <c r="F296" s="268"/>
      <c r="G296" s="268"/>
      <c r="H296" s="268"/>
      <c r="I296" s="268"/>
      <c r="J296" s="268"/>
      <c r="K296" s="268"/>
      <c r="L296" s="268"/>
    </row>
    <row r="297" spans="1:12" ht="22.95" customHeight="1" x14ac:dyDescent="0.3">
      <c r="A297" s="18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</row>
    <row r="298" spans="1:12" ht="22.95" customHeight="1" x14ac:dyDescent="0.2">
      <c r="A298" s="20" t="str">
        <f>A256</f>
        <v>平成　２５年</v>
      </c>
      <c r="B298" s="22"/>
      <c r="C298" s="19" t="s">
        <v>63</v>
      </c>
      <c r="D298" s="22"/>
    </row>
    <row r="299" spans="1:12" ht="22.95" customHeight="1" x14ac:dyDescent="0.2">
      <c r="A299" s="269"/>
      <c r="B299" s="270"/>
      <c r="C299" s="198" t="s">
        <v>1</v>
      </c>
      <c r="D299" s="199"/>
      <c r="E299" s="198" t="s">
        <v>36</v>
      </c>
      <c r="F299" s="199"/>
      <c r="G299" s="198" t="s">
        <v>0</v>
      </c>
      <c r="H299" s="199"/>
      <c r="I299" s="198" t="s">
        <v>2</v>
      </c>
      <c r="J299" s="199"/>
      <c r="K299" s="198" t="s">
        <v>3</v>
      </c>
      <c r="L299" s="199"/>
    </row>
    <row r="300" spans="1:12" ht="22.95" customHeight="1" x14ac:dyDescent="0.2">
      <c r="A300" s="21" t="s">
        <v>4</v>
      </c>
      <c r="B300" s="23" t="s">
        <v>70</v>
      </c>
      <c r="C300" s="271"/>
      <c r="D300" s="272"/>
      <c r="E300" s="198" t="s">
        <v>78</v>
      </c>
      <c r="F300" s="199"/>
      <c r="G300" s="198" t="s">
        <v>75</v>
      </c>
      <c r="H300" s="199"/>
      <c r="I300" s="198"/>
      <c r="J300" s="199"/>
      <c r="K300" s="198"/>
      <c r="L300" s="199"/>
    </row>
    <row r="301" spans="1:12" ht="22.95" customHeight="1" x14ac:dyDescent="0.2">
      <c r="A301" s="21" t="s">
        <v>5</v>
      </c>
      <c r="B301" s="26" t="s">
        <v>137</v>
      </c>
      <c r="C301" s="271"/>
      <c r="D301" s="272"/>
      <c r="E301" s="198" t="s">
        <v>157</v>
      </c>
      <c r="F301" s="199"/>
      <c r="G301" s="198" t="s">
        <v>75</v>
      </c>
      <c r="H301" s="199"/>
      <c r="I301" s="198"/>
      <c r="J301" s="199"/>
      <c r="K301" s="198"/>
      <c r="L301" s="199"/>
    </row>
    <row r="302" spans="1:12" ht="22.95" customHeight="1" x14ac:dyDescent="0.2">
      <c r="A302" s="21" t="s">
        <v>6</v>
      </c>
      <c r="B302" s="25" t="s">
        <v>49</v>
      </c>
      <c r="C302" s="271"/>
      <c r="D302" s="272"/>
      <c r="E302" s="198" t="s">
        <v>157</v>
      </c>
      <c r="F302" s="199"/>
      <c r="G302" s="198" t="s">
        <v>156</v>
      </c>
      <c r="H302" s="199"/>
      <c r="I302" s="198"/>
      <c r="J302" s="199"/>
      <c r="K302" s="198"/>
      <c r="L302" s="199"/>
    </row>
    <row r="303" spans="1:12" ht="22.95" customHeight="1" x14ac:dyDescent="0.2">
      <c r="A303" s="21" t="s">
        <v>7</v>
      </c>
      <c r="B303" s="23" t="s">
        <v>50</v>
      </c>
      <c r="C303" s="271"/>
      <c r="D303" s="272"/>
      <c r="E303" s="198" t="s">
        <v>78</v>
      </c>
      <c r="F303" s="199"/>
      <c r="G303" s="198" t="s">
        <v>75</v>
      </c>
      <c r="H303" s="199"/>
      <c r="I303" s="198"/>
      <c r="J303" s="199"/>
      <c r="K303" s="198"/>
      <c r="L303" s="199"/>
    </row>
    <row r="304" spans="1:12" ht="22.95" customHeight="1" x14ac:dyDescent="0.2">
      <c r="A304" s="21" t="s">
        <v>8</v>
      </c>
      <c r="B304" s="23" t="s">
        <v>51</v>
      </c>
      <c r="C304" s="271"/>
      <c r="D304" s="272"/>
      <c r="E304" s="198" t="s">
        <v>79</v>
      </c>
      <c r="F304" s="199"/>
      <c r="G304" s="198" t="s">
        <v>79</v>
      </c>
      <c r="H304" s="199"/>
      <c r="I304" s="198"/>
      <c r="J304" s="199"/>
      <c r="K304" s="198"/>
      <c r="L304" s="199"/>
    </row>
    <row r="305" spans="1:12" ht="22.95" customHeight="1" x14ac:dyDescent="0.2">
      <c r="A305" s="21" t="s">
        <v>9</v>
      </c>
      <c r="B305" s="23" t="s">
        <v>52</v>
      </c>
      <c r="C305" s="271"/>
      <c r="D305" s="272"/>
      <c r="E305" s="198" t="s">
        <v>78</v>
      </c>
      <c r="F305" s="199"/>
      <c r="G305" s="198" t="s">
        <v>75</v>
      </c>
      <c r="H305" s="199"/>
      <c r="I305" s="198"/>
      <c r="J305" s="199"/>
      <c r="K305" s="198"/>
      <c r="L305" s="199"/>
    </row>
    <row r="306" spans="1:12" ht="22.95" customHeight="1" x14ac:dyDescent="0.2">
      <c r="A306" s="21" t="s">
        <v>10</v>
      </c>
      <c r="B306" s="23" t="s">
        <v>46</v>
      </c>
      <c r="C306" s="271"/>
      <c r="D306" s="272"/>
      <c r="E306" s="198" t="s">
        <v>78</v>
      </c>
      <c r="F306" s="199"/>
      <c r="G306" s="198" t="s">
        <v>75</v>
      </c>
      <c r="H306" s="199"/>
      <c r="I306" s="198"/>
      <c r="J306" s="199"/>
      <c r="K306" s="198"/>
      <c r="L306" s="199"/>
    </row>
    <row r="307" spans="1:12" ht="22.95" customHeight="1" x14ac:dyDescent="0.2">
      <c r="A307" s="21" t="s">
        <v>11</v>
      </c>
      <c r="B307" s="23" t="s">
        <v>47</v>
      </c>
      <c r="C307" s="271"/>
      <c r="D307" s="272"/>
      <c r="E307" s="198" t="s">
        <v>78</v>
      </c>
      <c r="F307" s="199"/>
      <c r="G307" s="198" t="s">
        <v>75</v>
      </c>
      <c r="H307" s="199"/>
      <c r="I307" s="198"/>
      <c r="J307" s="199"/>
      <c r="K307" s="198"/>
      <c r="L307" s="199"/>
    </row>
    <row r="308" spans="1:12" ht="22.95" customHeight="1" x14ac:dyDescent="0.2">
      <c r="A308" s="21" t="s">
        <v>12</v>
      </c>
      <c r="B308" s="26" t="s">
        <v>48</v>
      </c>
      <c r="C308" s="271"/>
      <c r="D308" s="272"/>
      <c r="E308" s="198" t="s">
        <v>157</v>
      </c>
      <c r="F308" s="199"/>
      <c r="G308" s="198" t="s">
        <v>75</v>
      </c>
      <c r="H308" s="199"/>
      <c r="I308" s="198"/>
      <c r="J308" s="199"/>
      <c r="K308" s="198"/>
      <c r="L308" s="199"/>
    </row>
    <row r="309" spans="1:12" ht="22.95" customHeight="1" x14ac:dyDescent="0.2">
      <c r="A309" s="21" t="s">
        <v>14</v>
      </c>
      <c r="B309" s="25" t="s">
        <v>49</v>
      </c>
      <c r="C309" s="271"/>
      <c r="D309" s="272"/>
      <c r="E309" s="198" t="s">
        <v>157</v>
      </c>
      <c r="F309" s="199"/>
      <c r="G309" s="198" t="s">
        <v>156</v>
      </c>
      <c r="H309" s="199"/>
      <c r="I309" s="198"/>
      <c r="J309" s="199"/>
      <c r="K309" s="198"/>
      <c r="L309" s="199"/>
    </row>
    <row r="310" spans="1:12" ht="22.95" customHeight="1" x14ac:dyDescent="0.2">
      <c r="A310" s="21" t="s">
        <v>15</v>
      </c>
      <c r="B310" s="23" t="s">
        <v>50</v>
      </c>
      <c r="C310" s="271"/>
      <c r="D310" s="272"/>
      <c r="E310" s="198" t="s">
        <v>78</v>
      </c>
      <c r="F310" s="199"/>
      <c r="G310" s="198" t="s">
        <v>75</v>
      </c>
      <c r="H310" s="199"/>
      <c r="I310" s="198"/>
      <c r="J310" s="199"/>
      <c r="K310" s="198"/>
      <c r="L310" s="199"/>
    </row>
    <row r="311" spans="1:12" ht="22.95" customHeight="1" x14ac:dyDescent="0.2">
      <c r="A311" s="21" t="s">
        <v>16</v>
      </c>
      <c r="B311" s="23" t="s">
        <v>51</v>
      </c>
      <c r="C311" s="271"/>
      <c r="D311" s="272"/>
      <c r="E311" s="198" t="s">
        <v>79</v>
      </c>
      <c r="F311" s="199"/>
      <c r="G311" s="198" t="s">
        <v>79</v>
      </c>
      <c r="H311" s="199"/>
      <c r="I311" s="198"/>
      <c r="J311" s="199"/>
      <c r="K311" s="198"/>
      <c r="L311" s="199"/>
    </row>
    <row r="312" spans="1:12" ht="22.95" customHeight="1" x14ac:dyDescent="0.2">
      <c r="A312" s="21" t="s">
        <v>17</v>
      </c>
      <c r="B312" s="23" t="s">
        <v>52</v>
      </c>
      <c r="C312" s="271"/>
      <c r="D312" s="272"/>
      <c r="E312" s="198" t="s">
        <v>78</v>
      </c>
      <c r="F312" s="199"/>
      <c r="G312" s="198" t="s">
        <v>75</v>
      </c>
      <c r="H312" s="199"/>
      <c r="I312" s="198"/>
      <c r="J312" s="199"/>
      <c r="K312" s="198"/>
      <c r="L312" s="199"/>
    </row>
    <row r="313" spans="1:12" ht="22.95" customHeight="1" x14ac:dyDescent="0.2">
      <c r="A313" s="21" t="s">
        <v>18</v>
      </c>
      <c r="B313" s="23" t="s">
        <v>46</v>
      </c>
      <c r="C313" s="271"/>
      <c r="D313" s="272"/>
      <c r="E313" s="198" t="s">
        <v>78</v>
      </c>
      <c r="F313" s="199"/>
      <c r="G313" s="198" t="s">
        <v>75</v>
      </c>
      <c r="H313" s="199"/>
      <c r="I313" s="198"/>
      <c r="J313" s="199"/>
      <c r="K313" s="198"/>
      <c r="L313" s="199"/>
    </row>
    <row r="314" spans="1:12" ht="22.95" customHeight="1" x14ac:dyDescent="0.2">
      <c r="A314" s="21" t="s">
        <v>19</v>
      </c>
      <c r="B314" s="23" t="s">
        <v>47</v>
      </c>
      <c r="C314" s="271"/>
      <c r="D314" s="272"/>
      <c r="E314" s="198" t="s">
        <v>78</v>
      </c>
      <c r="F314" s="199"/>
      <c r="G314" s="198" t="s">
        <v>75</v>
      </c>
      <c r="H314" s="199"/>
      <c r="I314" s="198"/>
      <c r="J314" s="199"/>
      <c r="K314" s="198"/>
      <c r="L314" s="199"/>
    </row>
    <row r="315" spans="1:12" ht="22.95" customHeight="1" x14ac:dyDescent="0.2">
      <c r="A315" s="21" t="s">
        <v>20</v>
      </c>
      <c r="B315" s="26" t="s">
        <v>48</v>
      </c>
      <c r="C315" s="271"/>
      <c r="D315" s="272"/>
      <c r="E315" s="198" t="s">
        <v>157</v>
      </c>
      <c r="F315" s="199"/>
      <c r="G315" s="198" t="s">
        <v>75</v>
      </c>
      <c r="H315" s="199"/>
      <c r="I315" s="198" t="s">
        <v>168</v>
      </c>
      <c r="J315" s="199"/>
      <c r="K315" s="198" t="s">
        <v>151</v>
      </c>
      <c r="L315" s="199"/>
    </row>
    <row r="316" spans="1:12" ht="22.95" customHeight="1" x14ac:dyDescent="0.2">
      <c r="A316" s="21" t="s">
        <v>21</v>
      </c>
      <c r="B316" s="25" t="s">
        <v>49</v>
      </c>
      <c r="C316" s="271"/>
      <c r="D316" s="272"/>
      <c r="E316" s="198" t="s">
        <v>157</v>
      </c>
      <c r="F316" s="199"/>
      <c r="G316" s="198" t="s">
        <v>156</v>
      </c>
      <c r="H316" s="199"/>
      <c r="I316" s="198" t="s">
        <v>73</v>
      </c>
      <c r="J316" s="199"/>
      <c r="K316" s="198"/>
      <c r="L316" s="199"/>
    </row>
    <row r="317" spans="1:12" ht="22.95" customHeight="1" x14ac:dyDescent="0.2">
      <c r="A317" s="21" t="s">
        <v>22</v>
      </c>
      <c r="B317" s="23" t="s">
        <v>50</v>
      </c>
      <c r="C317" s="271"/>
      <c r="D317" s="272"/>
      <c r="E317" s="198" t="s">
        <v>78</v>
      </c>
      <c r="F317" s="199"/>
      <c r="G317" s="198" t="s">
        <v>75</v>
      </c>
      <c r="H317" s="199"/>
      <c r="I317" s="198" t="s">
        <v>145</v>
      </c>
      <c r="J317" s="199"/>
      <c r="K317" s="198"/>
      <c r="L317" s="199"/>
    </row>
    <row r="318" spans="1:12" ht="22.95" customHeight="1" x14ac:dyDescent="0.2">
      <c r="A318" s="21" t="s">
        <v>23</v>
      </c>
      <c r="B318" s="23" t="s">
        <v>51</v>
      </c>
      <c r="C318" s="271"/>
      <c r="D318" s="272"/>
      <c r="E318" s="198" t="s">
        <v>79</v>
      </c>
      <c r="F318" s="199"/>
      <c r="G318" s="198" t="s">
        <v>79</v>
      </c>
      <c r="H318" s="199"/>
      <c r="I318" s="198" t="s">
        <v>79</v>
      </c>
      <c r="J318" s="199"/>
      <c r="K318" s="198"/>
      <c r="L318" s="199"/>
    </row>
    <row r="319" spans="1:12" ht="22.95" customHeight="1" x14ac:dyDescent="0.2">
      <c r="A319" s="21" t="s">
        <v>24</v>
      </c>
      <c r="B319" s="23" t="s">
        <v>52</v>
      </c>
      <c r="C319" s="271"/>
      <c r="D319" s="272"/>
      <c r="E319" s="198" t="s">
        <v>78</v>
      </c>
      <c r="F319" s="199"/>
      <c r="G319" s="198" t="s">
        <v>75</v>
      </c>
      <c r="H319" s="199"/>
      <c r="I319" s="198" t="s">
        <v>145</v>
      </c>
      <c r="J319" s="199"/>
      <c r="K319" s="198"/>
      <c r="L319" s="199"/>
    </row>
    <row r="320" spans="1:12" ht="22.95" customHeight="1" x14ac:dyDescent="0.2">
      <c r="A320" s="21" t="s">
        <v>25</v>
      </c>
      <c r="B320" s="23" t="s">
        <v>46</v>
      </c>
      <c r="C320" s="271"/>
      <c r="D320" s="272"/>
      <c r="E320" s="198" t="s">
        <v>78</v>
      </c>
      <c r="F320" s="199"/>
      <c r="G320" s="198" t="s">
        <v>75</v>
      </c>
      <c r="H320" s="199"/>
      <c r="I320" s="198" t="s">
        <v>145</v>
      </c>
      <c r="J320" s="199"/>
      <c r="K320" s="198"/>
      <c r="L320" s="199"/>
    </row>
    <row r="321" spans="1:12" ht="22.95" customHeight="1" x14ac:dyDescent="0.2">
      <c r="A321" s="21" t="s">
        <v>26</v>
      </c>
      <c r="B321" s="23" t="s">
        <v>47</v>
      </c>
      <c r="C321" s="271"/>
      <c r="D321" s="272"/>
      <c r="E321" s="198" t="s">
        <v>78</v>
      </c>
      <c r="F321" s="199"/>
      <c r="G321" s="198" t="s">
        <v>75</v>
      </c>
      <c r="H321" s="199"/>
      <c r="I321" s="198" t="s">
        <v>145</v>
      </c>
      <c r="J321" s="199"/>
      <c r="K321" s="198"/>
      <c r="L321" s="199"/>
    </row>
    <row r="322" spans="1:12" ht="22.95" customHeight="1" x14ac:dyDescent="0.2">
      <c r="A322" s="21" t="s">
        <v>27</v>
      </c>
      <c r="B322" s="25" t="s">
        <v>48</v>
      </c>
      <c r="C322" s="271"/>
      <c r="D322" s="272"/>
      <c r="E322" s="198" t="s">
        <v>157</v>
      </c>
      <c r="F322" s="199"/>
      <c r="G322" s="198" t="s">
        <v>156</v>
      </c>
      <c r="H322" s="199"/>
      <c r="I322" s="198" t="s">
        <v>73</v>
      </c>
      <c r="J322" s="199"/>
      <c r="K322" s="198"/>
      <c r="L322" s="199"/>
    </row>
    <row r="323" spans="1:12" ht="22.95" customHeight="1" x14ac:dyDescent="0.2">
      <c r="A323" s="21" t="s">
        <v>28</v>
      </c>
      <c r="B323" s="25" t="s">
        <v>49</v>
      </c>
      <c r="C323" s="271"/>
      <c r="D323" s="272"/>
      <c r="E323" s="198" t="s">
        <v>157</v>
      </c>
      <c r="F323" s="199"/>
      <c r="G323" s="198" t="s">
        <v>156</v>
      </c>
      <c r="H323" s="199"/>
      <c r="I323" s="198" t="s">
        <v>73</v>
      </c>
      <c r="J323" s="199"/>
      <c r="K323" s="198"/>
      <c r="L323" s="199"/>
    </row>
    <row r="324" spans="1:12" ht="22.95" customHeight="1" x14ac:dyDescent="0.2">
      <c r="A324" s="21" t="s">
        <v>29</v>
      </c>
      <c r="B324" s="23" t="s">
        <v>50</v>
      </c>
      <c r="C324" s="271"/>
      <c r="D324" s="272"/>
      <c r="E324" s="198" t="s">
        <v>78</v>
      </c>
      <c r="F324" s="199"/>
      <c r="G324" s="198" t="s">
        <v>75</v>
      </c>
      <c r="H324" s="199"/>
      <c r="I324" s="198" t="s">
        <v>145</v>
      </c>
      <c r="J324" s="199"/>
      <c r="K324" s="198"/>
      <c r="L324" s="199"/>
    </row>
    <row r="325" spans="1:12" ht="22.95" customHeight="1" x14ac:dyDescent="0.2">
      <c r="A325" s="21" t="s">
        <v>30</v>
      </c>
      <c r="B325" s="23" t="s">
        <v>51</v>
      </c>
      <c r="C325" s="271"/>
      <c r="D325" s="272"/>
      <c r="E325" s="198" t="s">
        <v>79</v>
      </c>
      <c r="F325" s="199"/>
      <c r="G325" s="198" t="s">
        <v>79</v>
      </c>
      <c r="H325" s="199"/>
      <c r="I325" s="198" t="s">
        <v>79</v>
      </c>
      <c r="J325" s="199"/>
      <c r="K325" s="198"/>
      <c r="L325" s="199"/>
    </row>
    <row r="326" spans="1:12" ht="22.95" customHeight="1" x14ac:dyDescent="0.2">
      <c r="A326" s="21" t="s">
        <v>31</v>
      </c>
      <c r="B326" s="23" t="s">
        <v>52</v>
      </c>
      <c r="C326" s="271"/>
      <c r="D326" s="272"/>
      <c r="E326" s="198" t="s">
        <v>78</v>
      </c>
      <c r="F326" s="199"/>
      <c r="G326" s="198" t="s">
        <v>75</v>
      </c>
      <c r="H326" s="199"/>
      <c r="I326" s="198" t="s">
        <v>145</v>
      </c>
      <c r="J326" s="199"/>
      <c r="K326" s="198"/>
      <c r="L326" s="199"/>
    </row>
    <row r="327" spans="1:12" ht="22.95" customHeight="1" x14ac:dyDescent="0.2">
      <c r="A327" s="21" t="s">
        <v>32</v>
      </c>
      <c r="B327" s="23" t="s">
        <v>46</v>
      </c>
      <c r="C327" s="271"/>
      <c r="D327" s="272"/>
      <c r="E327" s="198" t="s">
        <v>78</v>
      </c>
      <c r="F327" s="199"/>
      <c r="G327" s="198" t="s">
        <v>75</v>
      </c>
      <c r="H327" s="199"/>
      <c r="I327" s="198" t="s">
        <v>145</v>
      </c>
      <c r="J327" s="199"/>
      <c r="K327" s="198"/>
      <c r="L327" s="199"/>
    </row>
    <row r="328" spans="1:12" ht="22.95" customHeight="1" x14ac:dyDescent="0.2">
      <c r="A328" s="21" t="s">
        <v>33</v>
      </c>
      <c r="B328" s="23" t="s">
        <v>47</v>
      </c>
      <c r="C328" s="271"/>
      <c r="D328" s="272"/>
      <c r="E328" s="198" t="s">
        <v>78</v>
      </c>
      <c r="F328" s="199"/>
      <c r="G328" s="198" t="s">
        <v>75</v>
      </c>
      <c r="H328" s="199"/>
      <c r="I328" s="198" t="s">
        <v>145</v>
      </c>
      <c r="J328" s="199"/>
      <c r="K328" s="198"/>
      <c r="L328" s="199"/>
    </row>
    <row r="329" spans="1:12" ht="22.95" customHeight="1" x14ac:dyDescent="0.2">
      <c r="A329" s="21" t="s">
        <v>34</v>
      </c>
      <c r="B329" s="26" t="s">
        <v>48</v>
      </c>
      <c r="C329" s="271"/>
      <c r="D329" s="272"/>
      <c r="E329" s="198" t="s">
        <v>157</v>
      </c>
      <c r="F329" s="199"/>
      <c r="G329" s="198" t="s">
        <v>75</v>
      </c>
      <c r="H329" s="199"/>
      <c r="I329" s="198" t="s">
        <v>165</v>
      </c>
      <c r="J329" s="199"/>
      <c r="K329" s="198"/>
      <c r="L329" s="199"/>
    </row>
    <row r="330" spans="1:12" ht="22.95" customHeight="1" thickBot="1" x14ac:dyDescent="0.25">
      <c r="A330" s="21" t="s">
        <v>35</v>
      </c>
      <c r="B330" s="24"/>
      <c r="C330" s="273"/>
      <c r="D330" s="274"/>
      <c r="E330" s="273"/>
      <c r="F330" s="274"/>
      <c r="G330" s="273"/>
      <c r="H330" s="274"/>
      <c r="I330" s="273"/>
      <c r="J330" s="274"/>
      <c r="K330" s="273"/>
      <c r="L330" s="274"/>
    </row>
    <row r="331" spans="1:12" s="1" customFormat="1" ht="22.95" customHeight="1" thickTop="1" x14ac:dyDescent="0.2">
      <c r="A331" s="275" t="s">
        <v>37</v>
      </c>
      <c r="B331" s="4" t="s">
        <v>38</v>
      </c>
      <c r="C331" s="210"/>
      <c r="D331" s="211"/>
      <c r="E331" s="227">
        <v>17</v>
      </c>
      <c r="F331" s="228"/>
      <c r="G331" s="210">
        <v>17</v>
      </c>
      <c r="H331" s="211"/>
      <c r="I331" s="210">
        <v>8</v>
      </c>
      <c r="J331" s="211"/>
      <c r="K331" s="198"/>
      <c r="L331" s="199"/>
    </row>
    <row r="332" spans="1:12" s="1" customFormat="1" ht="22.95" customHeight="1" x14ac:dyDescent="0.2">
      <c r="A332" s="276"/>
      <c r="B332" s="2" t="s">
        <v>39</v>
      </c>
      <c r="C332" s="198"/>
      <c r="D332" s="199"/>
      <c r="E332" s="198">
        <v>9</v>
      </c>
      <c r="F332" s="199"/>
      <c r="G332" s="198">
        <v>9</v>
      </c>
      <c r="H332" s="199"/>
      <c r="I332" s="198">
        <v>5</v>
      </c>
      <c r="J332" s="199"/>
      <c r="K332" s="198"/>
      <c r="L332" s="199"/>
    </row>
    <row r="333" spans="1:12" s="1" customFormat="1" ht="22.95" customHeight="1" x14ac:dyDescent="0.2">
      <c r="A333" s="276"/>
      <c r="B333" s="3" t="s">
        <v>40</v>
      </c>
      <c r="C333" s="198"/>
      <c r="D333" s="199"/>
      <c r="E333" s="198"/>
      <c r="F333" s="199"/>
      <c r="G333" s="198"/>
      <c r="H333" s="199"/>
      <c r="I333" s="198"/>
      <c r="J333" s="199"/>
      <c r="K333" s="198"/>
      <c r="L333" s="199"/>
    </row>
    <row r="334" spans="1:12" s="1" customFormat="1" ht="22.95" customHeight="1" x14ac:dyDescent="0.2">
      <c r="A334" s="277"/>
      <c r="B334" s="3" t="s">
        <v>41</v>
      </c>
      <c r="C334" s="198"/>
      <c r="D334" s="199"/>
      <c r="E334" s="198"/>
      <c r="F334" s="199"/>
      <c r="G334" s="198"/>
      <c r="H334" s="199"/>
      <c r="I334" s="198"/>
      <c r="J334" s="199"/>
      <c r="K334" s="198"/>
      <c r="L334" s="199"/>
    </row>
    <row r="335" spans="1:12" s="1" customFormat="1" ht="22.95" customHeight="1" x14ac:dyDescent="0.2">
      <c r="A335" s="217" t="s">
        <v>42</v>
      </c>
      <c r="B335" s="218"/>
      <c r="C335" s="198"/>
      <c r="D335" s="199"/>
      <c r="E335" s="198">
        <v>4</v>
      </c>
      <c r="F335" s="199"/>
      <c r="G335" s="198">
        <v>4</v>
      </c>
      <c r="H335" s="199"/>
      <c r="I335" s="198"/>
      <c r="J335" s="199"/>
      <c r="K335" s="198"/>
      <c r="L335" s="199"/>
    </row>
    <row r="337" spans="1:12" ht="22.95" customHeight="1" x14ac:dyDescent="0.2">
      <c r="A337" s="268" t="s">
        <v>13</v>
      </c>
      <c r="B337" s="268"/>
      <c r="C337" s="268"/>
      <c r="D337" s="268"/>
      <c r="E337" s="268"/>
      <c r="F337" s="268"/>
      <c r="G337" s="268"/>
      <c r="H337" s="268"/>
      <c r="I337" s="268"/>
      <c r="J337" s="268"/>
      <c r="K337" s="268"/>
      <c r="L337" s="268"/>
    </row>
    <row r="338" spans="1:12" ht="22.95" customHeight="1" x14ac:dyDescent="0.2">
      <c r="A338" s="268"/>
      <c r="B338" s="268"/>
      <c r="C338" s="268"/>
      <c r="D338" s="268"/>
      <c r="E338" s="268"/>
      <c r="F338" s="268"/>
      <c r="G338" s="268"/>
      <c r="H338" s="268"/>
      <c r="I338" s="268"/>
      <c r="J338" s="268"/>
      <c r="K338" s="268"/>
      <c r="L338" s="268"/>
    </row>
    <row r="339" spans="1:12" ht="22.95" customHeight="1" x14ac:dyDescent="0.3">
      <c r="A339" s="18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</row>
    <row r="340" spans="1:12" ht="22.95" customHeight="1" x14ac:dyDescent="0.2">
      <c r="A340" s="20" t="str">
        <f>A298</f>
        <v>平成　２５年</v>
      </c>
      <c r="B340" s="22"/>
      <c r="C340" s="19" t="s">
        <v>64</v>
      </c>
      <c r="D340" s="22"/>
    </row>
    <row r="341" spans="1:12" ht="22.95" customHeight="1" x14ac:dyDescent="0.2">
      <c r="A341" s="269"/>
      <c r="B341" s="270"/>
      <c r="C341" s="198" t="s">
        <v>1</v>
      </c>
      <c r="D341" s="199"/>
      <c r="E341" s="198" t="s">
        <v>36</v>
      </c>
      <c r="F341" s="199"/>
      <c r="G341" s="198" t="s">
        <v>0</v>
      </c>
      <c r="H341" s="199"/>
      <c r="I341" s="198" t="s">
        <v>2</v>
      </c>
      <c r="J341" s="199"/>
      <c r="K341" s="198" t="s">
        <v>3</v>
      </c>
      <c r="L341" s="199"/>
    </row>
    <row r="342" spans="1:12" ht="22.95" customHeight="1" x14ac:dyDescent="0.2">
      <c r="A342" s="21" t="s">
        <v>4</v>
      </c>
      <c r="B342" s="25" t="s">
        <v>138</v>
      </c>
      <c r="C342" s="271"/>
      <c r="D342" s="272"/>
      <c r="E342" s="198" t="s">
        <v>157</v>
      </c>
      <c r="F342" s="199"/>
      <c r="G342" s="198" t="s">
        <v>156</v>
      </c>
      <c r="H342" s="199"/>
      <c r="I342" s="198" t="s">
        <v>73</v>
      </c>
      <c r="J342" s="199"/>
      <c r="K342" s="198"/>
      <c r="L342" s="199"/>
    </row>
    <row r="343" spans="1:12" ht="22.95" customHeight="1" x14ac:dyDescent="0.2">
      <c r="A343" s="21" t="s">
        <v>5</v>
      </c>
      <c r="B343" s="23" t="s">
        <v>45</v>
      </c>
      <c r="C343" s="271"/>
      <c r="D343" s="272"/>
      <c r="E343" s="198" t="s">
        <v>158</v>
      </c>
      <c r="F343" s="199"/>
      <c r="G343" s="198" t="s">
        <v>75</v>
      </c>
      <c r="H343" s="199"/>
      <c r="I343" s="198" t="s">
        <v>145</v>
      </c>
      <c r="J343" s="199"/>
      <c r="K343" s="198"/>
      <c r="L343" s="199"/>
    </row>
    <row r="344" spans="1:12" ht="22.95" customHeight="1" x14ac:dyDescent="0.2">
      <c r="A344" s="21" t="s">
        <v>6</v>
      </c>
      <c r="B344" s="23" t="s">
        <v>51</v>
      </c>
      <c r="C344" s="271"/>
      <c r="D344" s="272"/>
      <c r="E344" s="198" t="s">
        <v>79</v>
      </c>
      <c r="F344" s="199"/>
      <c r="G344" s="198" t="s">
        <v>79</v>
      </c>
      <c r="H344" s="199"/>
      <c r="I344" s="198" t="s">
        <v>79</v>
      </c>
      <c r="J344" s="199"/>
      <c r="K344" s="198"/>
      <c r="L344" s="199"/>
    </row>
    <row r="345" spans="1:12" ht="22.95" customHeight="1" x14ac:dyDescent="0.2">
      <c r="A345" s="21" t="s">
        <v>7</v>
      </c>
      <c r="B345" s="23" t="s">
        <v>52</v>
      </c>
      <c r="C345" s="271"/>
      <c r="D345" s="272"/>
      <c r="E345" s="198" t="s">
        <v>158</v>
      </c>
      <c r="F345" s="199"/>
      <c r="G345" s="198" t="s">
        <v>75</v>
      </c>
      <c r="H345" s="199"/>
      <c r="I345" s="198" t="s">
        <v>145</v>
      </c>
      <c r="J345" s="199"/>
      <c r="K345" s="198"/>
      <c r="L345" s="199"/>
    </row>
    <row r="346" spans="1:12" ht="22.95" customHeight="1" x14ac:dyDescent="0.2">
      <c r="A346" s="21" t="s">
        <v>8</v>
      </c>
      <c r="B346" s="23" t="s">
        <v>46</v>
      </c>
      <c r="C346" s="271"/>
      <c r="D346" s="272"/>
      <c r="E346" s="198" t="s">
        <v>158</v>
      </c>
      <c r="F346" s="199"/>
      <c r="G346" s="198" t="s">
        <v>75</v>
      </c>
      <c r="H346" s="199"/>
      <c r="I346" s="198" t="s">
        <v>145</v>
      </c>
      <c r="J346" s="199"/>
      <c r="K346" s="198"/>
      <c r="L346" s="199"/>
    </row>
    <row r="347" spans="1:12" ht="22.95" customHeight="1" x14ac:dyDescent="0.2">
      <c r="A347" s="21" t="s">
        <v>9</v>
      </c>
      <c r="B347" s="23" t="s">
        <v>47</v>
      </c>
      <c r="C347" s="271"/>
      <c r="D347" s="272"/>
      <c r="E347" s="198" t="s">
        <v>158</v>
      </c>
      <c r="F347" s="199"/>
      <c r="G347" s="198" t="s">
        <v>75</v>
      </c>
      <c r="H347" s="199"/>
      <c r="I347" s="198" t="s">
        <v>145</v>
      </c>
      <c r="J347" s="199"/>
      <c r="K347" s="198"/>
      <c r="L347" s="199"/>
    </row>
    <row r="348" spans="1:12" ht="22.95" customHeight="1" x14ac:dyDescent="0.2">
      <c r="A348" s="21" t="s">
        <v>10</v>
      </c>
      <c r="B348" s="26" t="s">
        <v>48</v>
      </c>
      <c r="C348" s="271"/>
      <c r="D348" s="272"/>
      <c r="E348" s="198" t="s">
        <v>157</v>
      </c>
      <c r="F348" s="199"/>
      <c r="G348" s="198" t="s">
        <v>75</v>
      </c>
      <c r="H348" s="199"/>
      <c r="I348" s="198" t="s">
        <v>160</v>
      </c>
      <c r="J348" s="199"/>
      <c r="K348" s="198"/>
      <c r="L348" s="199"/>
    </row>
    <row r="349" spans="1:12" ht="22.95" customHeight="1" x14ac:dyDescent="0.2">
      <c r="A349" s="21" t="s">
        <v>11</v>
      </c>
      <c r="B349" s="25" t="s">
        <v>49</v>
      </c>
      <c r="C349" s="271"/>
      <c r="D349" s="272"/>
      <c r="E349" s="198" t="s">
        <v>157</v>
      </c>
      <c r="F349" s="199"/>
      <c r="G349" s="198" t="s">
        <v>156</v>
      </c>
      <c r="H349" s="199"/>
      <c r="I349" s="198" t="s">
        <v>73</v>
      </c>
      <c r="J349" s="199"/>
      <c r="K349" s="198"/>
      <c r="L349" s="199"/>
    </row>
    <row r="350" spans="1:12" ht="22.95" customHeight="1" x14ac:dyDescent="0.2">
      <c r="A350" s="21" t="s">
        <v>12</v>
      </c>
      <c r="B350" s="23" t="s">
        <v>50</v>
      </c>
      <c r="C350" s="271"/>
      <c r="D350" s="272"/>
      <c r="E350" s="198" t="s">
        <v>78</v>
      </c>
      <c r="F350" s="199"/>
      <c r="G350" s="198" t="s">
        <v>75</v>
      </c>
      <c r="H350" s="199"/>
      <c r="I350" s="198" t="s">
        <v>152</v>
      </c>
      <c r="J350" s="199"/>
      <c r="K350" s="198"/>
      <c r="L350" s="199"/>
    </row>
    <row r="351" spans="1:12" ht="22.95" customHeight="1" x14ac:dyDescent="0.2">
      <c r="A351" s="21" t="s">
        <v>14</v>
      </c>
      <c r="B351" s="23" t="s">
        <v>51</v>
      </c>
      <c r="C351" s="271"/>
      <c r="D351" s="272"/>
      <c r="E351" s="198" t="s">
        <v>79</v>
      </c>
      <c r="F351" s="199"/>
      <c r="G351" s="198" t="s">
        <v>79</v>
      </c>
      <c r="H351" s="199"/>
      <c r="I351" s="198" t="s">
        <v>79</v>
      </c>
      <c r="J351" s="199"/>
      <c r="K351" s="198"/>
      <c r="L351" s="199"/>
    </row>
    <row r="352" spans="1:12" ht="22.95" customHeight="1" x14ac:dyDescent="0.2">
      <c r="A352" s="21" t="s">
        <v>15</v>
      </c>
      <c r="B352" s="23" t="s">
        <v>52</v>
      </c>
      <c r="C352" s="271"/>
      <c r="D352" s="272"/>
      <c r="E352" s="198" t="s">
        <v>158</v>
      </c>
      <c r="F352" s="199"/>
      <c r="G352" s="198" t="s">
        <v>75</v>
      </c>
      <c r="H352" s="199"/>
      <c r="I352" s="198" t="s">
        <v>145</v>
      </c>
      <c r="J352" s="199"/>
      <c r="K352" s="198"/>
      <c r="L352" s="199"/>
    </row>
    <row r="353" spans="1:12" ht="22.95" customHeight="1" x14ac:dyDescent="0.2">
      <c r="A353" s="21" t="s">
        <v>16</v>
      </c>
      <c r="B353" s="23" t="s">
        <v>46</v>
      </c>
      <c r="C353" s="271"/>
      <c r="D353" s="272"/>
      <c r="E353" s="198" t="s">
        <v>158</v>
      </c>
      <c r="F353" s="199"/>
      <c r="G353" s="198" t="s">
        <v>75</v>
      </c>
      <c r="H353" s="199"/>
      <c r="I353" s="198" t="s">
        <v>145</v>
      </c>
      <c r="J353" s="199"/>
      <c r="K353" s="198"/>
      <c r="L353" s="199"/>
    </row>
    <row r="354" spans="1:12" ht="22.95" customHeight="1" x14ac:dyDescent="0.2">
      <c r="A354" s="21" t="s">
        <v>17</v>
      </c>
      <c r="B354" s="23" t="s">
        <v>47</v>
      </c>
      <c r="C354" s="271"/>
      <c r="D354" s="272"/>
      <c r="E354" s="198" t="s">
        <v>158</v>
      </c>
      <c r="F354" s="199"/>
      <c r="G354" s="198" t="s">
        <v>75</v>
      </c>
      <c r="H354" s="199"/>
      <c r="I354" s="198" t="s">
        <v>145</v>
      </c>
      <c r="J354" s="199"/>
      <c r="K354" s="198"/>
      <c r="L354" s="199"/>
    </row>
    <row r="355" spans="1:12" ht="22.95" customHeight="1" x14ac:dyDescent="0.2">
      <c r="A355" s="21" t="s">
        <v>18</v>
      </c>
      <c r="B355" s="26" t="s">
        <v>48</v>
      </c>
      <c r="C355" s="271"/>
      <c r="D355" s="272"/>
      <c r="E355" s="198" t="s">
        <v>157</v>
      </c>
      <c r="F355" s="199"/>
      <c r="G355" s="198" t="s">
        <v>75</v>
      </c>
      <c r="H355" s="199"/>
      <c r="I355" s="198" t="s">
        <v>73</v>
      </c>
      <c r="J355" s="199"/>
      <c r="K355" s="198"/>
      <c r="L355" s="199"/>
    </row>
    <row r="356" spans="1:12" ht="22.95" customHeight="1" x14ac:dyDescent="0.2">
      <c r="A356" s="21" t="s">
        <v>19</v>
      </c>
      <c r="B356" s="25" t="s">
        <v>49</v>
      </c>
      <c r="C356" s="271"/>
      <c r="D356" s="272"/>
      <c r="E356" s="198" t="s">
        <v>157</v>
      </c>
      <c r="F356" s="199"/>
      <c r="G356" s="198" t="s">
        <v>156</v>
      </c>
      <c r="H356" s="199"/>
      <c r="I356" s="198" t="s">
        <v>73</v>
      </c>
      <c r="J356" s="199"/>
      <c r="K356" s="198"/>
      <c r="L356" s="199"/>
    </row>
    <row r="357" spans="1:12" ht="22.95" customHeight="1" x14ac:dyDescent="0.2">
      <c r="A357" s="21" t="s">
        <v>20</v>
      </c>
      <c r="B357" s="23" t="s">
        <v>50</v>
      </c>
      <c r="C357" s="271"/>
      <c r="D357" s="272"/>
      <c r="E357" s="198" t="s">
        <v>78</v>
      </c>
      <c r="F357" s="199"/>
      <c r="G357" s="198" t="s">
        <v>75</v>
      </c>
      <c r="H357" s="199"/>
      <c r="I357" s="198" t="s">
        <v>153</v>
      </c>
      <c r="J357" s="199"/>
      <c r="K357" s="198"/>
      <c r="L357" s="199"/>
    </row>
    <row r="358" spans="1:12" ht="22.95" customHeight="1" x14ac:dyDescent="0.2">
      <c r="A358" s="21" t="s">
        <v>21</v>
      </c>
      <c r="B358" s="23" t="s">
        <v>51</v>
      </c>
      <c r="C358" s="271"/>
      <c r="D358" s="272"/>
      <c r="E358" s="198" t="s">
        <v>79</v>
      </c>
      <c r="F358" s="199"/>
      <c r="G358" s="198" t="s">
        <v>79</v>
      </c>
      <c r="H358" s="199"/>
      <c r="I358" s="198" t="s">
        <v>79</v>
      </c>
      <c r="J358" s="199"/>
      <c r="K358" s="198"/>
      <c r="L358" s="199"/>
    </row>
    <row r="359" spans="1:12" ht="22.95" customHeight="1" x14ac:dyDescent="0.2">
      <c r="A359" s="21" t="s">
        <v>22</v>
      </c>
      <c r="B359" s="23" t="s">
        <v>52</v>
      </c>
      <c r="C359" s="271"/>
      <c r="D359" s="272"/>
      <c r="E359" s="198" t="s">
        <v>158</v>
      </c>
      <c r="F359" s="199"/>
      <c r="G359" s="198" t="s">
        <v>75</v>
      </c>
      <c r="H359" s="199"/>
      <c r="I359" s="198" t="s">
        <v>145</v>
      </c>
      <c r="J359" s="199"/>
      <c r="K359" s="198"/>
      <c r="L359" s="199"/>
    </row>
    <row r="360" spans="1:12" ht="22.95" customHeight="1" x14ac:dyDescent="0.2">
      <c r="A360" s="21" t="s">
        <v>23</v>
      </c>
      <c r="B360" s="23" t="s">
        <v>46</v>
      </c>
      <c r="C360" s="271"/>
      <c r="D360" s="272"/>
      <c r="E360" s="198" t="s">
        <v>158</v>
      </c>
      <c r="F360" s="199"/>
      <c r="G360" s="198" t="s">
        <v>75</v>
      </c>
      <c r="H360" s="199"/>
      <c r="I360" s="198" t="s">
        <v>145</v>
      </c>
      <c r="J360" s="199"/>
      <c r="K360" s="198"/>
      <c r="L360" s="199"/>
    </row>
    <row r="361" spans="1:12" ht="22.95" customHeight="1" x14ac:dyDescent="0.2">
      <c r="A361" s="21" t="s">
        <v>24</v>
      </c>
      <c r="B361" s="23" t="s">
        <v>47</v>
      </c>
      <c r="C361" s="271"/>
      <c r="D361" s="272"/>
      <c r="E361" s="198" t="s">
        <v>158</v>
      </c>
      <c r="F361" s="199"/>
      <c r="G361" s="198" t="s">
        <v>75</v>
      </c>
      <c r="H361" s="199"/>
      <c r="I361" s="198" t="s">
        <v>145</v>
      </c>
      <c r="J361" s="199"/>
      <c r="K361" s="198"/>
      <c r="L361" s="199"/>
    </row>
    <row r="362" spans="1:12" ht="22.95" customHeight="1" x14ac:dyDescent="0.2">
      <c r="A362" s="21" t="s">
        <v>25</v>
      </c>
      <c r="B362" s="26" t="s">
        <v>48</v>
      </c>
      <c r="C362" s="271"/>
      <c r="D362" s="272"/>
      <c r="E362" s="198" t="s">
        <v>157</v>
      </c>
      <c r="F362" s="199"/>
      <c r="G362" s="198" t="s">
        <v>75</v>
      </c>
      <c r="H362" s="199"/>
      <c r="I362" s="198" t="s">
        <v>73</v>
      </c>
      <c r="J362" s="199"/>
      <c r="K362" s="198"/>
      <c r="L362" s="199"/>
    </row>
    <row r="363" spans="1:12" ht="22.95" customHeight="1" x14ac:dyDescent="0.2">
      <c r="A363" s="21" t="s">
        <v>26</v>
      </c>
      <c r="B363" s="25" t="s">
        <v>49</v>
      </c>
      <c r="C363" s="271"/>
      <c r="D363" s="272"/>
      <c r="E363" s="198" t="s">
        <v>157</v>
      </c>
      <c r="F363" s="199"/>
      <c r="G363" s="198" t="s">
        <v>156</v>
      </c>
      <c r="H363" s="199"/>
      <c r="I363" s="198" t="s">
        <v>73</v>
      </c>
      <c r="J363" s="199"/>
      <c r="K363" s="198"/>
      <c r="L363" s="199"/>
    </row>
    <row r="364" spans="1:12" ht="22.95" customHeight="1" x14ac:dyDescent="0.2">
      <c r="A364" s="21" t="s">
        <v>27</v>
      </c>
      <c r="B364" s="25" t="s">
        <v>50</v>
      </c>
      <c r="C364" s="271"/>
      <c r="D364" s="272"/>
      <c r="E364" s="198" t="s">
        <v>157</v>
      </c>
      <c r="F364" s="199"/>
      <c r="G364" s="198" t="s">
        <v>156</v>
      </c>
      <c r="H364" s="199"/>
      <c r="I364" s="198" t="s">
        <v>73</v>
      </c>
      <c r="J364" s="199"/>
      <c r="K364" s="198"/>
      <c r="L364" s="199"/>
    </row>
    <row r="365" spans="1:12" ht="22.95" customHeight="1" x14ac:dyDescent="0.2">
      <c r="A365" s="21" t="s">
        <v>28</v>
      </c>
      <c r="B365" s="23" t="s">
        <v>51</v>
      </c>
      <c r="C365" s="271"/>
      <c r="D365" s="272"/>
      <c r="E365" s="198" t="s">
        <v>79</v>
      </c>
      <c r="F365" s="199"/>
      <c r="G365" s="198" t="s">
        <v>79</v>
      </c>
      <c r="H365" s="199"/>
      <c r="I365" s="198" t="s">
        <v>79</v>
      </c>
      <c r="J365" s="199"/>
      <c r="K365" s="198"/>
      <c r="L365" s="199"/>
    </row>
    <row r="366" spans="1:12" ht="22.95" customHeight="1" x14ac:dyDescent="0.2">
      <c r="A366" s="21" t="s">
        <v>29</v>
      </c>
      <c r="B366" s="23" t="s">
        <v>52</v>
      </c>
      <c r="C366" s="271"/>
      <c r="D366" s="272"/>
      <c r="E366" s="198" t="s">
        <v>169</v>
      </c>
      <c r="F366" s="199"/>
      <c r="G366" s="198" t="s">
        <v>75</v>
      </c>
      <c r="H366" s="199"/>
      <c r="I366" s="198" t="s">
        <v>140</v>
      </c>
      <c r="J366" s="199"/>
      <c r="K366" s="198" t="s">
        <v>105</v>
      </c>
      <c r="L366" s="199"/>
    </row>
    <row r="367" spans="1:12" ht="22.95" customHeight="1" x14ac:dyDescent="0.2">
      <c r="A367" s="21" t="s">
        <v>30</v>
      </c>
      <c r="B367" s="23" t="s">
        <v>46</v>
      </c>
      <c r="C367" s="271"/>
      <c r="D367" s="272"/>
      <c r="E367" s="198" t="s">
        <v>169</v>
      </c>
      <c r="F367" s="199"/>
      <c r="G367" s="198" t="s">
        <v>75</v>
      </c>
      <c r="H367" s="199"/>
      <c r="I367" s="198" t="s">
        <v>140</v>
      </c>
      <c r="J367" s="199"/>
      <c r="K367" s="198"/>
      <c r="L367" s="199"/>
    </row>
    <row r="368" spans="1:12" ht="22.95" customHeight="1" x14ac:dyDescent="0.2">
      <c r="A368" s="21" t="s">
        <v>31</v>
      </c>
      <c r="B368" s="23" t="s">
        <v>47</v>
      </c>
      <c r="C368" s="271"/>
      <c r="D368" s="272"/>
      <c r="E368" s="198" t="s">
        <v>169</v>
      </c>
      <c r="F368" s="199"/>
      <c r="G368" s="198" t="s">
        <v>75</v>
      </c>
      <c r="H368" s="199"/>
      <c r="I368" s="198" t="s">
        <v>140</v>
      </c>
      <c r="J368" s="199"/>
      <c r="K368" s="198"/>
      <c r="L368" s="199"/>
    </row>
    <row r="369" spans="1:12" ht="22.95" customHeight="1" x14ac:dyDescent="0.2">
      <c r="A369" s="21" t="s">
        <v>32</v>
      </c>
      <c r="B369" s="26" t="s">
        <v>48</v>
      </c>
      <c r="C369" s="271"/>
      <c r="D369" s="272"/>
      <c r="E369" s="198" t="s">
        <v>157</v>
      </c>
      <c r="F369" s="199"/>
      <c r="G369" s="198" t="s">
        <v>75</v>
      </c>
      <c r="H369" s="199"/>
      <c r="I369" s="198" t="s">
        <v>140</v>
      </c>
      <c r="J369" s="199"/>
      <c r="K369" s="198"/>
      <c r="L369" s="199"/>
    </row>
    <row r="370" spans="1:12" ht="22.95" customHeight="1" x14ac:dyDescent="0.2">
      <c r="A370" s="21" t="s">
        <v>33</v>
      </c>
      <c r="B370" s="25" t="s">
        <v>49</v>
      </c>
      <c r="C370" s="271"/>
      <c r="D370" s="272"/>
      <c r="E370" s="198" t="s">
        <v>157</v>
      </c>
      <c r="F370" s="199"/>
      <c r="G370" s="198" t="s">
        <v>140</v>
      </c>
      <c r="H370" s="199"/>
      <c r="I370" s="198" t="s">
        <v>140</v>
      </c>
      <c r="J370" s="199"/>
      <c r="K370" s="198"/>
      <c r="L370" s="199"/>
    </row>
    <row r="371" spans="1:12" ht="22.95" customHeight="1" x14ac:dyDescent="0.2">
      <c r="A371" s="21" t="s">
        <v>34</v>
      </c>
      <c r="B371" s="23" t="s">
        <v>50</v>
      </c>
      <c r="C371" s="271"/>
      <c r="D371" s="272"/>
      <c r="E371" s="198" t="s">
        <v>166</v>
      </c>
      <c r="F371" s="199"/>
      <c r="G371" s="198" t="s">
        <v>140</v>
      </c>
      <c r="H371" s="199"/>
      <c r="I371" s="198" t="s">
        <v>140</v>
      </c>
      <c r="J371" s="199"/>
      <c r="K371" s="198"/>
      <c r="L371" s="199"/>
    </row>
    <row r="372" spans="1:12" ht="22.95" customHeight="1" thickBot="1" x14ac:dyDescent="0.25">
      <c r="A372" s="21" t="s">
        <v>35</v>
      </c>
      <c r="B372" s="23" t="s">
        <v>51</v>
      </c>
      <c r="C372" s="271"/>
      <c r="D372" s="272"/>
      <c r="E372" s="198" t="s">
        <v>79</v>
      </c>
      <c r="F372" s="199"/>
      <c r="G372" s="198" t="s">
        <v>79</v>
      </c>
      <c r="H372" s="199"/>
      <c r="I372" s="198" t="s">
        <v>79</v>
      </c>
      <c r="J372" s="199"/>
      <c r="K372" s="278"/>
      <c r="L372" s="254"/>
    </row>
    <row r="373" spans="1:12" s="1" customFormat="1" ht="22.95" customHeight="1" thickTop="1" x14ac:dyDescent="0.2">
      <c r="A373" s="275" t="s">
        <v>37</v>
      </c>
      <c r="B373" s="4" t="s">
        <v>38</v>
      </c>
      <c r="C373" s="210"/>
      <c r="D373" s="211"/>
      <c r="E373" s="227">
        <v>16</v>
      </c>
      <c r="F373" s="228"/>
      <c r="G373" s="210">
        <v>16</v>
      </c>
      <c r="H373" s="211"/>
      <c r="I373" s="210">
        <v>12</v>
      </c>
      <c r="J373" s="211"/>
      <c r="K373" s="210"/>
      <c r="L373" s="211"/>
    </row>
    <row r="374" spans="1:12" s="1" customFormat="1" ht="22.95" customHeight="1" x14ac:dyDescent="0.2">
      <c r="A374" s="276"/>
      <c r="B374" s="2" t="s">
        <v>39</v>
      </c>
      <c r="C374" s="198"/>
      <c r="D374" s="199"/>
      <c r="E374" s="198">
        <v>10</v>
      </c>
      <c r="F374" s="199"/>
      <c r="G374" s="198">
        <v>10</v>
      </c>
      <c r="H374" s="199"/>
      <c r="I374" s="198">
        <v>10</v>
      </c>
      <c r="J374" s="199"/>
      <c r="K374" s="198"/>
      <c r="L374" s="199"/>
    </row>
    <row r="375" spans="1:12" s="1" customFormat="1" ht="22.95" customHeight="1" x14ac:dyDescent="0.2">
      <c r="A375" s="276"/>
      <c r="B375" s="3" t="s">
        <v>40</v>
      </c>
      <c r="C375" s="198"/>
      <c r="D375" s="199"/>
      <c r="E375" s="198"/>
      <c r="F375" s="199"/>
      <c r="G375" s="198"/>
      <c r="H375" s="199"/>
      <c r="I375" s="198"/>
      <c r="J375" s="199"/>
      <c r="K375" s="198"/>
      <c r="L375" s="199"/>
    </row>
    <row r="376" spans="1:12" s="1" customFormat="1" ht="22.95" customHeight="1" x14ac:dyDescent="0.2">
      <c r="A376" s="277"/>
      <c r="B376" s="3" t="s">
        <v>41</v>
      </c>
      <c r="C376" s="198"/>
      <c r="D376" s="199"/>
      <c r="E376" s="198"/>
      <c r="F376" s="199"/>
      <c r="G376" s="198"/>
      <c r="H376" s="199"/>
      <c r="I376" s="198">
        <v>4</v>
      </c>
      <c r="J376" s="199"/>
      <c r="K376" s="198"/>
      <c r="L376" s="199"/>
    </row>
    <row r="377" spans="1:12" s="1" customFormat="1" ht="22.95" customHeight="1" x14ac:dyDescent="0.2">
      <c r="A377" s="217" t="s">
        <v>42</v>
      </c>
      <c r="B377" s="218"/>
      <c r="C377" s="198"/>
      <c r="D377" s="199"/>
      <c r="E377" s="198">
        <v>5</v>
      </c>
      <c r="F377" s="199"/>
      <c r="G377" s="198">
        <v>5</v>
      </c>
      <c r="H377" s="199"/>
      <c r="I377" s="198">
        <v>5</v>
      </c>
      <c r="J377" s="199"/>
      <c r="K377" s="198"/>
      <c r="L377" s="199"/>
    </row>
    <row r="379" spans="1:12" ht="22.95" customHeight="1" x14ac:dyDescent="0.2">
      <c r="A379" s="268" t="s">
        <v>13</v>
      </c>
      <c r="B379" s="268"/>
      <c r="C379" s="268"/>
      <c r="D379" s="268"/>
      <c r="E379" s="268"/>
      <c r="F379" s="268"/>
      <c r="G379" s="268"/>
      <c r="H379" s="268"/>
      <c r="I379" s="268"/>
      <c r="J379" s="268"/>
      <c r="K379" s="268"/>
      <c r="L379" s="268"/>
    </row>
    <row r="380" spans="1:12" ht="22.95" customHeight="1" x14ac:dyDescent="0.2">
      <c r="A380" s="268"/>
      <c r="B380" s="268"/>
      <c r="C380" s="268"/>
      <c r="D380" s="268"/>
      <c r="E380" s="268"/>
      <c r="F380" s="268"/>
      <c r="G380" s="268"/>
      <c r="H380" s="268"/>
      <c r="I380" s="268"/>
      <c r="J380" s="268"/>
      <c r="K380" s="268"/>
      <c r="L380" s="268"/>
    </row>
    <row r="381" spans="1:12" ht="22.95" customHeight="1" x14ac:dyDescent="0.3">
      <c r="A381" s="18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</row>
    <row r="382" spans="1:12" ht="22.95" customHeight="1" x14ac:dyDescent="0.2">
      <c r="A382" s="20" t="s">
        <v>136</v>
      </c>
      <c r="B382" s="22"/>
      <c r="C382" s="19" t="s">
        <v>65</v>
      </c>
      <c r="D382" s="22"/>
    </row>
    <row r="383" spans="1:12" ht="22.95" customHeight="1" x14ac:dyDescent="0.2">
      <c r="A383" s="269"/>
      <c r="B383" s="270"/>
      <c r="C383" s="198" t="s">
        <v>1</v>
      </c>
      <c r="D383" s="199"/>
      <c r="E383" s="198" t="s">
        <v>36</v>
      </c>
      <c r="F383" s="199"/>
      <c r="G383" s="198" t="s">
        <v>0</v>
      </c>
      <c r="H383" s="199"/>
      <c r="I383" s="198" t="s">
        <v>2</v>
      </c>
      <c r="J383" s="199"/>
      <c r="K383" s="198" t="s">
        <v>3</v>
      </c>
      <c r="L383" s="199"/>
    </row>
    <row r="384" spans="1:12" ht="22.95" customHeight="1" x14ac:dyDescent="0.2">
      <c r="A384" s="21" t="s">
        <v>4</v>
      </c>
      <c r="B384" s="25" t="s">
        <v>69</v>
      </c>
      <c r="C384" s="271"/>
      <c r="D384" s="272"/>
      <c r="E384" s="198" t="s">
        <v>79</v>
      </c>
      <c r="F384" s="199"/>
      <c r="G384" s="198" t="s">
        <v>79</v>
      </c>
      <c r="H384" s="199"/>
      <c r="I384" s="198" t="s">
        <v>79</v>
      </c>
      <c r="J384" s="199"/>
      <c r="K384" s="198"/>
      <c r="L384" s="199"/>
    </row>
    <row r="385" spans="1:12" ht="22.95" customHeight="1" x14ac:dyDescent="0.2">
      <c r="A385" s="21" t="s">
        <v>5</v>
      </c>
      <c r="B385" s="23" t="s">
        <v>72</v>
      </c>
      <c r="C385" s="271"/>
      <c r="D385" s="272"/>
      <c r="E385" s="198" t="s">
        <v>166</v>
      </c>
      <c r="F385" s="199"/>
      <c r="G385" s="198" t="s">
        <v>140</v>
      </c>
      <c r="H385" s="199"/>
      <c r="I385" s="198" t="s">
        <v>140</v>
      </c>
      <c r="J385" s="199"/>
      <c r="K385" s="198" t="s">
        <v>105</v>
      </c>
      <c r="L385" s="199"/>
    </row>
    <row r="386" spans="1:12" ht="22.95" customHeight="1" x14ac:dyDescent="0.2">
      <c r="A386" s="21" t="s">
        <v>6</v>
      </c>
      <c r="B386" s="23" t="s">
        <v>47</v>
      </c>
      <c r="C386" s="271"/>
      <c r="D386" s="272"/>
      <c r="E386" s="198" t="s">
        <v>166</v>
      </c>
      <c r="F386" s="199"/>
      <c r="G386" s="198" t="s">
        <v>140</v>
      </c>
      <c r="H386" s="199"/>
      <c r="I386" s="198" t="s">
        <v>140</v>
      </c>
      <c r="J386" s="199"/>
      <c r="K386" s="198"/>
      <c r="L386" s="199"/>
    </row>
    <row r="387" spans="1:12" ht="22.95" customHeight="1" x14ac:dyDescent="0.2">
      <c r="A387" s="21" t="s">
        <v>7</v>
      </c>
      <c r="B387" s="26" t="s">
        <v>48</v>
      </c>
      <c r="C387" s="271"/>
      <c r="D387" s="272"/>
      <c r="E387" s="198" t="s">
        <v>157</v>
      </c>
      <c r="F387" s="199"/>
      <c r="G387" s="198" t="s">
        <v>75</v>
      </c>
      <c r="H387" s="199"/>
      <c r="I387" s="198" t="s">
        <v>140</v>
      </c>
      <c r="J387" s="199"/>
      <c r="K387" s="198"/>
      <c r="L387" s="199"/>
    </row>
    <row r="388" spans="1:12" ht="22.95" customHeight="1" x14ac:dyDescent="0.2">
      <c r="A388" s="21" t="s">
        <v>8</v>
      </c>
      <c r="B388" s="25" t="s">
        <v>49</v>
      </c>
      <c r="C388" s="271"/>
      <c r="D388" s="272"/>
      <c r="E388" s="198" t="s">
        <v>157</v>
      </c>
      <c r="F388" s="199"/>
      <c r="G388" s="198" t="s">
        <v>140</v>
      </c>
      <c r="H388" s="199"/>
      <c r="I388" s="198" t="s">
        <v>140</v>
      </c>
      <c r="J388" s="199"/>
      <c r="K388" s="198"/>
      <c r="L388" s="199"/>
    </row>
    <row r="389" spans="1:12" ht="22.95" customHeight="1" x14ac:dyDescent="0.2">
      <c r="A389" s="21" t="s">
        <v>9</v>
      </c>
      <c r="B389" s="23" t="s">
        <v>50</v>
      </c>
      <c r="C389" s="271"/>
      <c r="D389" s="272"/>
      <c r="E389" s="198" t="s">
        <v>166</v>
      </c>
      <c r="F389" s="199"/>
      <c r="G389" s="198" t="s">
        <v>75</v>
      </c>
      <c r="H389" s="199"/>
      <c r="I389" s="198" t="s">
        <v>140</v>
      </c>
      <c r="J389" s="199"/>
      <c r="K389" s="198"/>
      <c r="L389" s="199"/>
    </row>
    <row r="390" spans="1:12" ht="22.95" customHeight="1" x14ac:dyDescent="0.2">
      <c r="A390" s="21" t="s">
        <v>10</v>
      </c>
      <c r="B390" s="23" t="s">
        <v>51</v>
      </c>
      <c r="C390" s="271"/>
      <c r="D390" s="272"/>
      <c r="E390" s="198" t="s">
        <v>166</v>
      </c>
      <c r="F390" s="199"/>
      <c r="G390" s="198" t="s">
        <v>75</v>
      </c>
      <c r="H390" s="199"/>
      <c r="I390" s="198" t="s">
        <v>140</v>
      </c>
      <c r="J390" s="199"/>
      <c r="K390" s="198"/>
      <c r="L390" s="199"/>
    </row>
    <row r="391" spans="1:12" ht="22.95" customHeight="1" x14ac:dyDescent="0.2">
      <c r="A391" s="21" t="s">
        <v>11</v>
      </c>
      <c r="B391" s="23" t="s">
        <v>52</v>
      </c>
      <c r="C391" s="271"/>
      <c r="D391" s="272"/>
      <c r="E391" s="198"/>
      <c r="F391" s="199"/>
      <c r="G391" s="198" t="s">
        <v>75</v>
      </c>
      <c r="H391" s="199"/>
      <c r="I391" s="198" t="s">
        <v>164</v>
      </c>
      <c r="J391" s="199"/>
      <c r="K391" s="198"/>
      <c r="L391" s="199"/>
    </row>
    <row r="392" spans="1:12" ht="22.95" customHeight="1" x14ac:dyDescent="0.2">
      <c r="A392" s="21" t="s">
        <v>12</v>
      </c>
      <c r="B392" s="23" t="s">
        <v>46</v>
      </c>
      <c r="C392" s="271"/>
      <c r="D392" s="272"/>
      <c r="E392" s="198"/>
      <c r="F392" s="199"/>
      <c r="G392" s="198" t="s">
        <v>75</v>
      </c>
      <c r="H392" s="199"/>
      <c r="I392" s="198" t="s">
        <v>164</v>
      </c>
      <c r="J392" s="199"/>
      <c r="K392" s="198"/>
      <c r="L392" s="199"/>
    </row>
    <row r="393" spans="1:12" ht="22.95" customHeight="1" x14ac:dyDescent="0.2">
      <c r="A393" s="21" t="s">
        <v>14</v>
      </c>
      <c r="B393" s="23" t="s">
        <v>47</v>
      </c>
      <c r="C393" s="271"/>
      <c r="D393" s="272"/>
      <c r="E393" s="198"/>
      <c r="F393" s="199"/>
      <c r="G393" s="198" t="s">
        <v>75</v>
      </c>
      <c r="H393" s="199"/>
      <c r="I393" s="198" t="s">
        <v>164</v>
      </c>
      <c r="J393" s="199"/>
      <c r="K393" s="198"/>
      <c r="L393" s="199"/>
    </row>
    <row r="394" spans="1:12" ht="22.95" customHeight="1" x14ac:dyDescent="0.2">
      <c r="A394" s="21" t="s">
        <v>15</v>
      </c>
      <c r="B394" s="26" t="s">
        <v>48</v>
      </c>
      <c r="C394" s="271"/>
      <c r="D394" s="272"/>
      <c r="E394" s="198"/>
      <c r="F394" s="199"/>
      <c r="G394" s="198" t="s">
        <v>75</v>
      </c>
      <c r="H394" s="199"/>
      <c r="I394" s="198" t="s">
        <v>140</v>
      </c>
      <c r="J394" s="199"/>
      <c r="K394" s="198"/>
      <c r="L394" s="199"/>
    </row>
    <row r="395" spans="1:12" ht="22.95" customHeight="1" x14ac:dyDescent="0.2">
      <c r="A395" s="21" t="s">
        <v>16</v>
      </c>
      <c r="B395" s="25" t="s">
        <v>49</v>
      </c>
      <c r="C395" s="271"/>
      <c r="D395" s="272"/>
      <c r="E395" s="198"/>
      <c r="F395" s="199"/>
      <c r="G395" s="198" t="s">
        <v>140</v>
      </c>
      <c r="H395" s="199"/>
      <c r="I395" s="198" t="s">
        <v>140</v>
      </c>
      <c r="J395" s="199"/>
      <c r="K395" s="198"/>
      <c r="L395" s="199"/>
    </row>
    <row r="396" spans="1:12" ht="22.95" customHeight="1" x14ac:dyDescent="0.2">
      <c r="A396" s="21" t="s">
        <v>17</v>
      </c>
      <c r="B396" s="25" t="s">
        <v>50</v>
      </c>
      <c r="C396" s="271"/>
      <c r="D396" s="272"/>
      <c r="E396" s="198"/>
      <c r="F396" s="199"/>
      <c r="G396" s="198" t="s">
        <v>140</v>
      </c>
      <c r="H396" s="199"/>
      <c r="I396" s="198" t="s">
        <v>140</v>
      </c>
      <c r="J396" s="199"/>
      <c r="K396" s="198"/>
      <c r="L396" s="199"/>
    </row>
    <row r="397" spans="1:12" ht="22.95" customHeight="1" x14ac:dyDescent="0.2">
      <c r="A397" s="21" t="s">
        <v>18</v>
      </c>
      <c r="B397" s="23" t="s">
        <v>51</v>
      </c>
      <c r="C397" s="271"/>
      <c r="D397" s="272"/>
      <c r="E397" s="198"/>
      <c r="F397" s="199"/>
      <c r="G397" s="198" t="s">
        <v>79</v>
      </c>
      <c r="H397" s="199"/>
      <c r="I397" s="198" t="s">
        <v>79</v>
      </c>
      <c r="J397" s="199"/>
      <c r="K397" s="198"/>
      <c r="L397" s="199"/>
    </row>
    <row r="398" spans="1:12" ht="22.95" customHeight="1" x14ac:dyDescent="0.2">
      <c r="A398" s="21" t="s">
        <v>19</v>
      </c>
      <c r="B398" s="23" t="s">
        <v>52</v>
      </c>
      <c r="C398" s="271"/>
      <c r="D398" s="272"/>
      <c r="E398" s="198"/>
      <c r="F398" s="199"/>
      <c r="G398" s="198" t="s">
        <v>75</v>
      </c>
      <c r="H398" s="199"/>
      <c r="I398" s="198" t="s">
        <v>164</v>
      </c>
      <c r="J398" s="199"/>
      <c r="K398" s="198"/>
      <c r="L398" s="199"/>
    </row>
    <row r="399" spans="1:12" ht="22.95" customHeight="1" x14ac:dyDescent="0.2">
      <c r="A399" s="21" t="s">
        <v>20</v>
      </c>
      <c r="B399" s="23" t="s">
        <v>46</v>
      </c>
      <c r="C399" s="271"/>
      <c r="D399" s="272"/>
      <c r="E399" s="198"/>
      <c r="F399" s="199"/>
      <c r="G399" s="198" t="s">
        <v>75</v>
      </c>
      <c r="H399" s="199"/>
      <c r="I399" s="198" t="s">
        <v>164</v>
      </c>
      <c r="J399" s="199"/>
      <c r="K399" s="198"/>
      <c r="L399" s="199"/>
    </row>
    <row r="400" spans="1:12" ht="22.95" customHeight="1" x14ac:dyDescent="0.2">
      <c r="A400" s="21" t="s">
        <v>21</v>
      </c>
      <c r="B400" s="23" t="s">
        <v>47</v>
      </c>
      <c r="C400" s="271"/>
      <c r="D400" s="272"/>
      <c r="E400" s="198"/>
      <c r="F400" s="199"/>
      <c r="G400" s="198" t="s">
        <v>75</v>
      </c>
      <c r="H400" s="199"/>
      <c r="I400" s="198" t="s">
        <v>164</v>
      </c>
      <c r="J400" s="199"/>
      <c r="K400" s="198"/>
      <c r="L400" s="199"/>
    </row>
    <row r="401" spans="1:12" ht="22.95" customHeight="1" x14ac:dyDescent="0.2">
      <c r="A401" s="21" t="s">
        <v>22</v>
      </c>
      <c r="B401" s="26" t="s">
        <v>48</v>
      </c>
      <c r="C401" s="271"/>
      <c r="D401" s="272"/>
      <c r="E401" s="198"/>
      <c r="F401" s="199"/>
      <c r="G401" s="198" t="s">
        <v>75</v>
      </c>
      <c r="H401" s="199"/>
      <c r="I401" s="198" t="s">
        <v>140</v>
      </c>
      <c r="J401" s="199"/>
      <c r="K401" s="198"/>
      <c r="L401" s="199"/>
    </row>
    <row r="402" spans="1:12" ht="22.95" customHeight="1" x14ac:dyDescent="0.2">
      <c r="A402" s="21" t="s">
        <v>23</v>
      </c>
      <c r="B402" s="25" t="s">
        <v>49</v>
      </c>
      <c r="C402" s="271"/>
      <c r="D402" s="272"/>
      <c r="E402" s="198"/>
      <c r="F402" s="199"/>
      <c r="G402" s="198" t="s">
        <v>140</v>
      </c>
      <c r="H402" s="199"/>
      <c r="I402" s="198" t="s">
        <v>140</v>
      </c>
      <c r="J402" s="199"/>
      <c r="K402" s="198"/>
      <c r="L402" s="199"/>
    </row>
    <row r="403" spans="1:12" ht="22.95" customHeight="1" x14ac:dyDescent="0.2">
      <c r="A403" s="21" t="s">
        <v>24</v>
      </c>
      <c r="B403" s="23" t="s">
        <v>50</v>
      </c>
      <c r="C403" s="271"/>
      <c r="D403" s="272"/>
      <c r="E403" s="198"/>
      <c r="F403" s="199"/>
      <c r="G403" s="198" t="s">
        <v>75</v>
      </c>
      <c r="H403" s="199"/>
      <c r="I403" s="198" t="s">
        <v>164</v>
      </c>
      <c r="J403" s="199"/>
      <c r="K403" s="198"/>
      <c r="L403" s="199"/>
    </row>
    <row r="404" spans="1:12" ht="22.95" customHeight="1" x14ac:dyDescent="0.2">
      <c r="A404" s="21" t="s">
        <v>25</v>
      </c>
      <c r="B404" s="23" t="s">
        <v>51</v>
      </c>
      <c r="C404" s="271"/>
      <c r="D404" s="272"/>
      <c r="E404" s="198"/>
      <c r="F404" s="199"/>
      <c r="G404" s="198" t="s">
        <v>79</v>
      </c>
      <c r="H404" s="199"/>
      <c r="I404" s="198" t="s">
        <v>79</v>
      </c>
      <c r="J404" s="199"/>
      <c r="K404" s="198"/>
      <c r="L404" s="199"/>
    </row>
    <row r="405" spans="1:12" ht="22.95" customHeight="1" x14ac:dyDescent="0.2">
      <c r="A405" s="21" t="s">
        <v>26</v>
      </c>
      <c r="B405" s="23" t="s">
        <v>52</v>
      </c>
      <c r="C405" s="271"/>
      <c r="D405" s="272"/>
      <c r="E405" s="198"/>
      <c r="F405" s="199"/>
      <c r="G405" s="198" t="s">
        <v>75</v>
      </c>
      <c r="H405" s="199"/>
      <c r="I405" s="198" t="s">
        <v>164</v>
      </c>
      <c r="J405" s="199"/>
      <c r="K405" s="198"/>
      <c r="L405" s="199"/>
    </row>
    <row r="406" spans="1:12" ht="22.95" customHeight="1" x14ac:dyDescent="0.2">
      <c r="A406" s="21" t="s">
        <v>27</v>
      </c>
      <c r="B406" s="23" t="s">
        <v>46</v>
      </c>
      <c r="C406" s="271"/>
      <c r="D406" s="272"/>
      <c r="E406" s="198"/>
      <c r="F406" s="199"/>
      <c r="G406" s="198" t="s">
        <v>75</v>
      </c>
      <c r="H406" s="199"/>
      <c r="I406" s="198" t="s">
        <v>164</v>
      </c>
      <c r="J406" s="199"/>
      <c r="K406" s="198"/>
      <c r="L406" s="199"/>
    </row>
    <row r="407" spans="1:12" ht="22.95" customHeight="1" x14ac:dyDescent="0.2">
      <c r="A407" s="21" t="s">
        <v>28</v>
      </c>
      <c r="B407" s="23" t="s">
        <v>47</v>
      </c>
      <c r="C407" s="271"/>
      <c r="D407" s="272"/>
      <c r="E407" s="198"/>
      <c r="F407" s="199"/>
      <c r="G407" s="198" t="s">
        <v>75</v>
      </c>
      <c r="H407" s="199"/>
      <c r="I407" s="198" t="s">
        <v>164</v>
      </c>
      <c r="J407" s="199"/>
      <c r="K407" s="198"/>
      <c r="L407" s="199"/>
    </row>
    <row r="408" spans="1:12" ht="22.95" customHeight="1" x14ac:dyDescent="0.2">
      <c r="A408" s="21" t="s">
        <v>29</v>
      </c>
      <c r="B408" s="26" t="s">
        <v>48</v>
      </c>
      <c r="C408" s="271"/>
      <c r="D408" s="272"/>
      <c r="E408" s="198"/>
      <c r="F408" s="199"/>
      <c r="G408" s="198" t="s">
        <v>75</v>
      </c>
      <c r="H408" s="199"/>
      <c r="I408" s="198" t="s">
        <v>140</v>
      </c>
      <c r="J408" s="199"/>
      <c r="K408" s="198"/>
      <c r="L408" s="199"/>
    </row>
    <row r="409" spans="1:12" ht="22.95" customHeight="1" x14ac:dyDescent="0.2">
      <c r="A409" s="21" t="s">
        <v>30</v>
      </c>
      <c r="B409" s="25" t="s">
        <v>49</v>
      </c>
      <c r="C409" s="271"/>
      <c r="D409" s="272"/>
      <c r="E409" s="198"/>
      <c r="F409" s="199"/>
      <c r="G409" s="198" t="s">
        <v>140</v>
      </c>
      <c r="H409" s="199"/>
      <c r="I409" s="198" t="s">
        <v>140</v>
      </c>
      <c r="J409" s="199"/>
      <c r="K409" s="198"/>
      <c r="L409" s="199"/>
    </row>
    <row r="410" spans="1:12" ht="22.95" customHeight="1" x14ac:dyDescent="0.2">
      <c r="A410" s="21" t="s">
        <v>31</v>
      </c>
      <c r="B410" s="23" t="s">
        <v>50</v>
      </c>
      <c r="C410" s="271"/>
      <c r="D410" s="272"/>
      <c r="E410" s="198"/>
      <c r="F410" s="199"/>
      <c r="G410" s="198" t="s">
        <v>75</v>
      </c>
      <c r="H410" s="199"/>
      <c r="I410" s="198" t="s">
        <v>164</v>
      </c>
      <c r="J410" s="199"/>
      <c r="K410" s="198"/>
      <c r="L410" s="199"/>
    </row>
    <row r="411" spans="1:12" ht="22.95" customHeight="1" x14ac:dyDescent="0.2">
      <c r="A411" s="21" t="s">
        <v>32</v>
      </c>
      <c r="B411" s="23" t="s">
        <v>51</v>
      </c>
      <c r="C411" s="271"/>
      <c r="D411" s="272"/>
      <c r="E411" s="198"/>
      <c r="F411" s="199"/>
      <c r="G411" s="198" t="s">
        <v>79</v>
      </c>
      <c r="H411" s="199"/>
      <c r="I411" s="198" t="s">
        <v>79</v>
      </c>
      <c r="J411" s="199"/>
      <c r="K411" s="198"/>
      <c r="L411" s="199"/>
    </row>
    <row r="412" spans="1:12" ht="22.95" customHeight="1" x14ac:dyDescent="0.2">
      <c r="A412" s="21" t="s">
        <v>33</v>
      </c>
      <c r="B412" s="23" t="s">
        <v>52</v>
      </c>
      <c r="C412" s="271"/>
      <c r="D412" s="272"/>
      <c r="E412" s="198"/>
      <c r="F412" s="199"/>
      <c r="G412" s="198" t="s">
        <v>75</v>
      </c>
      <c r="H412" s="199"/>
      <c r="I412" s="198" t="s">
        <v>164</v>
      </c>
      <c r="J412" s="199"/>
      <c r="K412" s="198"/>
      <c r="L412" s="199"/>
    </row>
    <row r="413" spans="1:12" ht="22.95" customHeight="1" x14ac:dyDescent="0.2">
      <c r="A413" s="21" t="s">
        <v>34</v>
      </c>
      <c r="B413" s="23" t="s">
        <v>46</v>
      </c>
      <c r="C413" s="271"/>
      <c r="D413" s="272"/>
      <c r="E413" s="198"/>
      <c r="F413" s="199"/>
      <c r="G413" s="198" t="s">
        <v>75</v>
      </c>
      <c r="H413" s="199"/>
      <c r="I413" s="198" t="s">
        <v>164</v>
      </c>
      <c r="J413" s="199"/>
      <c r="K413" s="198"/>
      <c r="L413" s="199"/>
    </row>
    <row r="414" spans="1:12" ht="22.95" customHeight="1" thickBot="1" x14ac:dyDescent="0.25">
      <c r="A414" s="21" t="s">
        <v>35</v>
      </c>
      <c r="B414" s="23" t="s">
        <v>47</v>
      </c>
      <c r="C414" s="271"/>
      <c r="D414" s="272"/>
      <c r="E414" s="198"/>
      <c r="F414" s="199"/>
      <c r="G414" s="198" t="s">
        <v>75</v>
      </c>
      <c r="H414" s="199"/>
      <c r="I414" s="198" t="s">
        <v>164</v>
      </c>
      <c r="J414" s="199"/>
      <c r="K414" s="278"/>
      <c r="L414" s="254"/>
    </row>
    <row r="415" spans="1:12" s="1" customFormat="1" ht="22.95" customHeight="1" thickTop="1" x14ac:dyDescent="0.2">
      <c r="A415" s="275" t="s">
        <v>37</v>
      </c>
      <c r="B415" s="4" t="s">
        <v>38</v>
      </c>
      <c r="C415" s="210"/>
      <c r="D415" s="211"/>
      <c r="E415" s="227">
        <v>4</v>
      </c>
      <c r="F415" s="228"/>
      <c r="G415" s="210">
        <v>18</v>
      </c>
      <c r="H415" s="211"/>
      <c r="I415" s="210">
        <v>14</v>
      </c>
      <c r="J415" s="211"/>
      <c r="K415" s="210"/>
      <c r="L415" s="211"/>
    </row>
    <row r="416" spans="1:12" s="1" customFormat="1" ht="22.95" customHeight="1" x14ac:dyDescent="0.2">
      <c r="A416" s="276"/>
      <c r="B416" s="2" t="s">
        <v>39</v>
      </c>
      <c r="C416" s="198"/>
      <c r="D416" s="199"/>
      <c r="E416" s="198">
        <v>2</v>
      </c>
      <c r="F416" s="199"/>
      <c r="G416" s="198">
        <v>9</v>
      </c>
      <c r="H416" s="199"/>
      <c r="I416" s="198">
        <v>9</v>
      </c>
      <c r="J416" s="199"/>
      <c r="K416" s="198"/>
      <c r="L416" s="199"/>
    </row>
    <row r="417" spans="1:12" s="1" customFormat="1" ht="22.95" customHeight="1" x14ac:dyDescent="0.2">
      <c r="A417" s="276"/>
      <c r="B417" s="3" t="s">
        <v>40</v>
      </c>
      <c r="C417" s="198"/>
      <c r="D417" s="199"/>
      <c r="E417" s="198"/>
      <c r="F417" s="199"/>
      <c r="G417" s="198"/>
      <c r="H417" s="199"/>
      <c r="I417" s="198"/>
      <c r="J417" s="199"/>
      <c r="K417" s="198"/>
      <c r="L417" s="199"/>
    </row>
    <row r="418" spans="1:12" s="1" customFormat="1" ht="22.95" customHeight="1" x14ac:dyDescent="0.2">
      <c r="A418" s="277"/>
      <c r="B418" s="3" t="s">
        <v>41</v>
      </c>
      <c r="C418" s="198"/>
      <c r="D418" s="199"/>
      <c r="E418" s="198"/>
      <c r="F418" s="199"/>
      <c r="G418" s="198"/>
      <c r="H418" s="199"/>
      <c r="I418" s="198">
        <v>4</v>
      </c>
      <c r="J418" s="199"/>
      <c r="K418" s="198"/>
      <c r="L418" s="199"/>
    </row>
    <row r="419" spans="1:12" s="1" customFormat="1" ht="22.95" customHeight="1" x14ac:dyDescent="0.2">
      <c r="A419" s="217" t="s">
        <v>42</v>
      </c>
      <c r="B419" s="218"/>
      <c r="C419" s="198"/>
      <c r="D419" s="199"/>
      <c r="E419" s="198"/>
      <c r="F419" s="199"/>
      <c r="G419" s="198">
        <v>4</v>
      </c>
      <c r="H419" s="199"/>
      <c r="I419" s="198">
        <v>4</v>
      </c>
      <c r="J419" s="199"/>
      <c r="K419" s="198"/>
      <c r="L419" s="199"/>
    </row>
    <row r="421" spans="1:12" ht="22.95" customHeight="1" x14ac:dyDescent="0.2">
      <c r="A421" s="268" t="s">
        <v>13</v>
      </c>
      <c r="B421" s="268"/>
      <c r="C421" s="268"/>
      <c r="D421" s="268"/>
      <c r="E421" s="268"/>
      <c r="F421" s="268"/>
      <c r="G421" s="268"/>
      <c r="H421" s="268"/>
      <c r="I421" s="268"/>
      <c r="J421" s="268"/>
      <c r="K421" s="268"/>
      <c r="L421" s="268"/>
    </row>
    <row r="422" spans="1:12" ht="22.95" customHeight="1" x14ac:dyDescent="0.2">
      <c r="A422" s="268"/>
      <c r="B422" s="268"/>
      <c r="C422" s="268"/>
      <c r="D422" s="268"/>
      <c r="E422" s="268"/>
      <c r="F422" s="268"/>
      <c r="G422" s="268"/>
      <c r="H422" s="268"/>
      <c r="I422" s="268"/>
      <c r="J422" s="268"/>
      <c r="K422" s="268"/>
      <c r="L422" s="268"/>
    </row>
    <row r="423" spans="1:12" ht="22.95" customHeight="1" x14ac:dyDescent="0.3">
      <c r="A423" s="18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</row>
    <row r="424" spans="1:12" ht="22.95" customHeight="1" x14ac:dyDescent="0.2">
      <c r="A424" s="20" t="str">
        <f>A382</f>
        <v>平成２６年</v>
      </c>
      <c r="B424" s="22"/>
      <c r="C424" s="19" t="s">
        <v>66</v>
      </c>
      <c r="D424" s="22"/>
    </row>
    <row r="425" spans="1:12" ht="22.95" customHeight="1" x14ac:dyDescent="0.2">
      <c r="A425" s="269"/>
      <c r="B425" s="270"/>
      <c r="C425" s="198" t="s">
        <v>1</v>
      </c>
      <c r="D425" s="199"/>
      <c r="E425" s="198" t="s">
        <v>36</v>
      </c>
      <c r="F425" s="199"/>
      <c r="G425" s="198" t="s">
        <v>0</v>
      </c>
      <c r="H425" s="199"/>
      <c r="I425" s="198" t="s">
        <v>2</v>
      </c>
      <c r="J425" s="199"/>
      <c r="K425" s="198" t="s">
        <v>3</v>
      </c>
      <c r="L425" s="199"/>
    </row>
    <row r="426" spans="1:12" ht="22.95" customHeight="1" x14ac:dyDescent="0.2">
      <c r="A426" s="21" t="s">
        <v>4</v>
      </c>
      <c r="B426" s="26" t="s">
        <v>137</v>
      </c>
      <c r="C426" s="271"/>
      <c r="D426" s="272"/>
      <c r="E426" s="198"/>
      <c r="F426" s="199"/>
      <c r="G426" s="198" t="s">
        <v>75</v>
      </c>
      <c r="H426" s="199"/>
      <c r="I426" s="198" t="s">
        <v>140</v>
      </c>
      <c r="J426" s="199"/>
      <c r="K426" s="198"/>
      <c r="L426" s="199"/>
    </row>
    <row r="427" spans="1:12" ht="22.95" customHeight="1" x14ac:dyDescent="0.2">
      <c r="A427" s="21" t="s">
        <v>5</v>
      </c>
      <c r="B427" s="25" t="s">
        <v>138</v>
      </c>
      <c r="C427" s="271"/>
      <c r="D427" s="272"/>
      <c r="E427" s="198"/>
      <c r="F427" s="199"/>
      <c r="G427" s="198" t="s">
        <v>140</v>
      </c>
      <c r="H427" s="199"/>
      <c r="I427" s="198" t="s">
        <v>140</v>
      </c>
      <c r="J427" s="199"/>
      <c r="K427" s="198"/>
      <c r="L427" s="199"/>
    </row>
    <row r="428" spans="1:12" ht="22.95" customHeight="1" x14ac:dyDescent="0.2">
      <c r="A428" s="21" t="s">
        <v>6</v>
      </c>
      <c r="B428" s="23" t="s">
        <v>50</v>
      </c>
      <c r="C428" s="271"/>
      <c r="D428" s="272"/>
      <c r="E428" s="198"/>
      <c r="F428" s="199"/>
      <c r="G428" s="198" t="s">
        <v>75</v>
      </c>
      <c r="H428" s="199"/>
      <c r="I428" s="198" t="s">
        <v>164</v>
      </c>
      <c r="J428" s="199"/>
      <c r="K428" s="198"/>
      <c r="L428" s="199"/>
    </row>
    <row r="429" spans="1:12" ht="22.95" customHeight="1" x14ac:dyDescent="0.2">
      <c r="A429" s="21" t="s">
        <v>7</v>
      </c>
      <c r="B429" s="23" t="s">
        <v>51</v>
      </c>
      <c r="C429" s="271"/>
      <c r="D429" s="272"/>
      <c r="E429" s="198"/>
      <c r="F429" s="199"/>
      <c r="G429" s="198" t="s">
        <v>79</v>
      </c>
      <c r="H429" s="199"/>
      <c r="I429" s="198" t="s">
        <v>79</v>
      </c>
      <c r="J429" s="199"/>
      <c r="K429" s="198"/>
      <c r="L429" s="199"/>
    </row>
    <row r="430" spans="1:12" ht="22.95" customHeight="1" x14ac:dyDescent="0.2">
      <c r="A430" s="21" t="s">
        <v>8</v>
      </c>
      <c r="B430" s="23" t="s">
        <v>52</v>
      </c>
      <c r="C430" s="271"/>
      <c r="D430" s="272"/>
      <c r="E430" s="198"/>
      <c r="F430" s="199"/>
      <c r="G430" s="198" t="s">
        <v>75</v>
      </c>
      <c r="H430" s="199"/>
      <c r="I430" s="198" t="s">
        <v>164</v>
      </c>
      <c r="J430" s="199"/>
      <c r="K430" s="198"/>
      <c r="L430" s="199"/>
    </row>
    <row r="431" spans="1:12" ht="22.95" customHeight="1" x14ac:dyDescent="0.2">
      <c r="A431" s="21" t="s">
        <v>9</v>
      </c>
      <c r="B431" s="23" t="s">
        <v>46</v>
      </c>
      <c r="C431" s="271"/>
      <c r="D431" s="272"/>
      <c r="E431" s="198"/>
      <c r="F431" s="199"/>
      <c r="G431" s="198" t="s">
        <v>75</v>
      </c>
      <c r="H431" s="199"/>
      <c r="I431" s="198" t="s">
        <v>164</v>
      </c>
      <c r="J431" s="199"/>
      <c r="K431" s="198"/>
      <c r="L431" s="199"/>
    </row>
    <row r="432" spans="1:12" ht="22.95" customHeight="1" x14ac:dyDescent="0.2">
      <c r="A432" s="21" t="s">
        <v>10</v>
      </c>
      <c r="B432" s="23" t="s">
        <v>47</v>
      </c>
      <c r="C432" s="271"/>
      <c r="D432" s="272"/>
      <c r="E432" s="198"/>
      <c r="F432" s="199"/>
      <c r="G432" s="198" t="s">
        <v>75</v>
      </c>
      <c r="H432" s="199"/>
      <c r="I432" s="198" t="s">
        <v>164</v>
      </c>
      <c r="J432" s="199"/>
      <c r="K432" s="198"/>
      <c r="L432" s="199"/>
    </row>
    <row r="433" spans="1:12" ht="22.95" customHeight="1" x14ac:dyDescent="0.2">
      <c r="A433" s="21" t="s">
        <v>11</v>
      </c>
      <c r="B433" s="26" t="s">
        <v>48</v>
      </c>
      <c r="C433" s="271"/>
      <c r="D433" s="272"/>
      <c r="E433" s="198" t="s">
        <v>157</v>
      </c>
      <c r="F433" s="199"/>
      <c r="G433" s="198" t="s">
        <v>75</v>
      </c>
      <c r="H433" s="199"/>
      <c r="I433" s="198" t="s">
        <v>73</v>
      </c>
      <c r="J433" s="199"/>
      <c r="K433" s="198"/>
      <c r="L433" s="199"/>
    </row>
    <row r="434" spans="1:12" ht="22.95" customHeight="1" x14ac:dyDescent="0.2">
      <c r="A434" s="21" t="s">
        <v>12</v>
      </c>
      <c r="B434" s="25" t="s">
        <v>49</v>
      </c>
      <c r="C434" s="271"/>
      <c r="D434" s="272"/>
      <c r="E434" s="198" t="s">
        <v>157</v>
      </c>
      <c r="F434" s="199"/>
      <c r="G434" s="198" t="s">
        <v>140</v>
      </c>
      <c r="H434" s="199"/>
      <c r="I434" s="198" t="s">
        <v>73</v>
      </c>
      <c r="J434" s="199"/>
      <c r="K434" s="198"/>
      <c r="L434" s="199"/>
    </row>
    <row r="435" spans="1:12" ht="22.95" customHeight="1" x14ac:dyDescent="0.2">
      <c r="A435" s="21" t="s">
        <v>14</v>
      </c>
      <c r="B435" s="23" t="s">
        <v>50</v>
      </c>
      <c r="C435" s="271"/>
      <c r="D435" s="272"/>
      <c r="E435" s="198" t="s">
        <v>158</v>
      </c>
      <c r="F435" s="199"/>
      <c r="G435" s="198" t="s">
        <v>75</v>
      </c>
      <c r="H435" s="199"/>
      <c r="I435" s="198" t="s">
        <v>164</v>
      </c>
      <c r="J435" s="199"/>
      <c r="K435" s="198"/>
      <c r="L435" s="199"/>
    </row>
    <row r="436" spans="1:12" ht="22.95" customHeight="1" x14ac:dyDescent="0.2">
      <c r="A436" s="21" t="s">
        <v>15</v>
      </c>
      <c r="B436" s="25" t="s">
        <v>51</v>
      </c>
      <c r="C436" s="271"/>
      <c r="D436" s="272"/>
      <c r="E436" s="198" t="s">
        <v>157</v>
      </c>
      <c r="F436" s="199"/>
      <c r="G436" s="198" t="s">
        <v>140</v>
      </c>
      <c r="H436" s="199"/>
      <c r="I436" s="198" t="s">
        <v>73</v>
      </c>
      <c r="J436" s="199"/>
      <c r="K436" s="198"/>
      <c r="L436" s="199"/>
    </row>
    <row r="437" spans="1:12" ht="22.95" customHeight="1" x14ac:dyDescent="0.2">
      <c r="A437" s="21" t="s">
        <v>16</v>
      </c>
      <c r="B437" s="23" t="s">
        <v>52</v>
      </c>
      <c r="C437" s="271"/>
      <c r="D437" s="272"/>
      <c r="E437" s="198" t="s">
        <v>79</v>
      </c>
      <c r="F437" s="199"/>
      <c r="G437" s="198" t="s">
        <v>79</v>
      </c>
      <c r="H437" s="199"/>
      <c r="I437" s="198" t="s">
        <v>79</v>
      </c>
      <c r="J437" s="199"/>
      <c r="K437" s="198"/>
      <c r="L437" s="199"/>
    </row>
    <row r="438" spans="1:12" ht="22.95" customHeight="1" x14ac:dyDescent="0.2">
      <c r="A438" s="21" t="s">
        <v>17</v>
      </c>
      <c r="B438" s="23" t="s">
        <v>46</v>
      </c>
      <c r="C438" s="271"/>
      <c r="D438" s="272"/>
      <c r="E438" s="198" t="s">
        <v>78</v>
      </c>
      <c r="F438" s="199"/>
      <c r="G438" s="198" t="s">
        <v>75</v>
      </c>
      <c r="H438" s="199"/>
      <c r="I438" s="198" t="s">
        <v>164</v>
      </c>
      <c r="J438" s="199"/>
      <c r="K438" s="198"/>
      <c r="L438" s="199"/>
    </row>
    <row r="439" spans="1:12" ht="22.95" customHeight="1" x14ac:dyDescent="0.2">
      <c r="A439" s="21" t="s">
        <v>18</v>
      </c>
      <c r="B439" s="23" t="s">
        <v>47</v>
      </c>
      <c r="C439" s="271"/>
      <c r="D439" s="272"/>
      <c r="E439" s="198" t="s">
        <v>78</v>
      </c>
      <c r="F439" s="199"/>
      <c r="G439" s="198" t="s">
        <v>75</v>
      </c>
      <c r="H439" s="199"/>
      <c r="I439" s="198" t="s">
        <v>164</v>
      </c>
      <c r="J439" s="199"/>
      <c r="K439" s="198"/>
      <c r="L439" s="199"/>
    </row>
    <row r="440" spans="1:12" ht="22.95" customHeight="1" x14ac:dyDescent="0.2">
      <c r="A440" s="21" t="s">
        <v>19</v>
      </c>
      <c r="B440" s="26" t="s">
        <v>48</v>
      </c>
      <c r="C440" s="271"/>
      <c r="D440" s="272"/>
      <c r="E440" s="198" t="s">
        <v>157</v>
      </c>
      <c r="F440" s="199"/>
      <c r="G440" s="198" t="s">
        <v>75</v>
      </c>
      <c r="H440" s="199"/>
      <c r="I440" s="198" t="s">
        <v>73</v>
      </c>
      <c r="J440" s="199"/>
      <c r="K440" s="198"/>
      <c r="L440" s="199"/>
    </row>
    <row r="441" spans="1:12" ht="22.95" customHeight="1" x14ac:dyDescent="0.2">
      <c r="A441" s="21" t="s">
        <v>20</v>
      </c>
      <c r="B441" s="25" t="s">
        <v>49</v>
      </c>
      <c r="C441" s="271"/>
      <c r="D441" s="272"/>
      <c r="E441" s="198" t="s">
        <v>157</v>
      </c>
      <c r="F441" s="199"/>
      <c r="G441" s="198" t="s">
        <v>140</v>
      </c>
      <c r="H441" s="199"/>
      <c r="I441" s="198" t="s">
        <v>73</v>
      </c>
      <c r="J441" s="199"/>
      <c r="K441" s="198"/>
      <c r="L441" s="199"/>
    </row>
    <row r="442" spans="1:12" ht="22.95" customHeight="1" x14ac:dyDescent="0.2">
      <c r="A442" s="21" t="s">
        <v>21</v>
      </c>
      <c r="B442" s="23" t="s">
        <v>50</v>
      </c>
      <c r="C442" s="271"/>
      <c r="D442" s="272"/>
      <c r="E442" s="198" t="s">
        <v>158</v>
      </c>
      <c r="F442" s="199"/>
      <c r="G442" s="198" t="s">
        <v>75</v>
      </c>
      <c r="H442" s="199"/>
      <c r="I442" s="198" t="s">
        <v>164</v>
      </c>
      <c r="J442" s="199"/>
      <c r="K442" s="198"/>
      <c r="L442" s="199"/>
    </row>
    <row r="443" spans="1:12" ht="22.95" customHeight="1" x14ac:dyDescent="0.2">
      <c r="A443" s="21" t="s">
        <v>22</v>
      </c>
      <c r="B443" s="23" t="s">
        <v>51</v>
      </c>
      <c r="C443" s="271"/>
      <c r="D443" s="272"/>
      <c r="E443" s="198" t="s">
        <v>79</v>
      </c>
      <c r="F443" s="199"/>
      <c r="G443" s="198" t="s">
        <v>79</v>
      </c>
      <c r="H443" s="199"/>
      <c r="I443" s="198" t="s">
        <v>79</v>
      </c>
      <c r="J443" s="199"/>
      <c r="K443" s="198"/>
      <c r="L443" s="199"/>
    </row>
    <row r="444" spans="1:12" ht="22.95" customHeight="1" x14ac:dyDescent="0.2">
      <c r="A444" s="21" t="s">
        <v>23</v>
      </c>
      <c r="B444" s="23" t="s">
        <v>52</v>
      </c>
      <c r="C444" s="271"/>
      <c r="D444" s="272"/>
      <c r="E444" s="198" t="s">
        <v>158</v>
      </c>
      <c r="F444" s="199"/>
      <c r="G444" s="198" t="s">
        <v>75</v>
      </c>
      <c r="H444" s="199"/>
      <c r="I444" s="198" t="s">
        <v>164</v>
      </c>
      <c r="J444" s="199"/>
      <c r="K444" s="198"/>
      <c r="L444" s="199"/>
    </row>
    <row r="445" spans="1:12" ht="22.95" customHeight="1" x14ac:dyDescent="0.2">
      <c r="A445" s="21" t="s">
        <v>24</v>
      </c>
      <c r="B445" s="23" t="s">
        <v>46</v>
      </c>
      <c r="C445" s="271"/>
      <c r="D445" s="272"/>
      <c r="E445" s="198" t="s">
        <v>158</v>
      </c>
      <c r="F445" s="199"/>
      <c r="G445" s="198" t="s">
        <v>75</v>
      </c>
      <c r="H445" s="199"/>
      <c r="I445" s="198" t="s">
        <v>164</v>
      </c>
      <c r="J445" s="199"/>
      <c r="K445" s="198"/>
      <c r="L445" s="199"/>
    </row>
    <row r="446" spans="1:12" ht="22.95" customHeight="1" x14ac:dyDescent="0.2">
      <c r="A446" s="21" t="s">
        <v>25</v>
      </c>
      <c r="B446" s="23" t="s">
        <v>47</v>
      </c>
      <c r="C446" s="271"/>
      <c r="D446" s="272"/>
      <c r="E446" s="198" t="s">
        <v>158</v>
      </c>
      <c r="F446" s="199"/>
      <c r="G446" s="198" t="s">
        <v>75</v>
      </c>
      <c r="H446" s="199"/>
      <c r="I446" s="198" t="s">
        <v>164</v>
      </c>
      <c r="J446" s="199"/>
      <c r="K446" s="198"/>
      <c r="L446" s="199"/>
    </row>
    <row r="447" spans="1:12" ht="22.95" customHeight="1" x14ac:dyDescent="0.2">
      <c r="A447" s="21" t="s">
        <v>26</v>
      </c>
      <c r="B447" s="26" t="s">
        <v>48</v>
      </c>
      <c r="C447" s="271"/>
      <c r="D447" s="272"/>
      <c r="E447" s="198" t="s">
        <v>157</v>
      </c>
      <c r="F447" s="199"/>
      <c r="G447" s="198" t="s">
        <v>75</v>
      </c>
      <c r="H447" s="199"/>
      <c r="I447" s="198" t="s">
        <v>73</v>
      </c>
      <c r="J447" s="199"/>
      <c r="K447" s="198"/>
      <c r="L447" s="199"/>
    </row>
    <row r="448" spans="1:12" ht="22.95" customHeight="1" x14ac:dyDescent="0.2">
      <c r="A448" s="21" t="s">
        <v>27</v>
      </c>
      <c r="B448" s="25" t="s">
        <v>49</v>
      </c>
      <c r="C448" s="271"/>
      <c r="D448" s="272"/>
      <c r="E448" s="198" t="s">
        <v>157</v>
      </c>
      <c r="F448" s="199"/>
      <c r="G448" s="198" t="s">
        <v>140</v>
      </c>
      <c r="H448" s="199"/>
      <c r="I448" s="198" t="s">
        <v>73</v>
      </c>
      <c r="J448" s="199"/>
      <c r="K448" s="198"/>
      <c r="L448" s="199"/>
    </row>
    <row r="449" spans="1:12" ht="22.95" customHeight="1" x14ac:dyDescent="0.2">
      <c r="A449" s="21" t="s">
        <v>28</v>
      </c>
      <c r="B449" s="23" t="s">
        <v>50</v>
      </c>
      <c r="C449" s="271"/>
      <c r="D449" s="272"/>
      <c r="E449" s="198" t="s">
        <v>158</v>
      </c>
      <c r="F449" s="199"/>
      <c r="G449" s="198" t="s">
        <v>75</v>
      </c>
      <c r="H449" s="199"/>
      <c r="I449" s="198" t="s">
        <v>164</v>
      </c>
      <c r="J449" s="199"/>
      <c r="K449" s="198"/>
      <c r="L449" s="199"/>
    </row>
    <row r="450" spans="1:12" ht="22.95" customHeight="1" x14ac:dyDescent="0.2">
      <c r="A450" s="21" t="s">
        <v>29</v>
      </c>
      <c r="B450" s="23" t="s">
        <v>51</v>
      </c>
      <c r="C450" s="271"/>
      <c r="D450" s="272"/>
      <c r="E450" s="198" t="s">
        <v>79</v>
      </c>
      <c r="F450" s="199"/>
      <c r="G450" s="198" t="s">
        <v>79</v>
      </c>
      <c r="H450" s="199"/>
      <c r="I450" s="198" t="s">
        <v>79</v>
      </c>
      <c r="J450" s="199"/>
      <c r="K450" s="198"/>
      <c r="L450" s="199"/>
    </row>
    <row r="451" spans="1:12" ht="22.95" customHeight="1" x14ac:dyDescent="0.2">
      <c r="A451" s="21" t="s">
        <v>30</v>
      </c>
      <c r="B451" s="23" t="s">
        <v>52</v>
      </c>
      <c r="C451" s="271"/>
      <c r="D451" s="272"/>
      <c r="E451" s="198" t="s">
        <v>158</v>
      </c>
      <c r="F451" s="199"/>
      <c r="G451" s="198" t="s">
        <v>75</v>
      </c>
      <c r="H451" s="199"/>
      <c r="I451" s="198" t="s">
        <v>164</v>
      </c>
      <c r="J451" s="199"/>
      <c r="K451" s="198"/>
      <c r="L451" s="199"/>
    </row>
    <row r="452" spans="1:12" ht="22.95" customHeight="1" x14ac:dyDescent="0.2">
      <c r="A452" s="21" t="s">
        <v>31</v>
      </c>
      <c r="B452" s="23" t="s">
        <v>46</v>
      </c>
      <c r="C452" s="271"/>
      <c r="D452" s="272"/>
      <c r="E452" s="198" t="s">
        <v>158</v>
      </c>
      <c r="F452" s="199"/>
      <c r="G452" s="198" t="s">
        <v>75</v>
      </c>
      <c r="H452" s="199"/>
      <c r="I452" s="198" t="s">
        <v>164</v>
      </c>
      <c r="J452" s="199"/>
      <c r="K452" s="198"/>
      <c r="L452" s="199"/>
    </row>
    <row r="453" spans="1:12" ht="22.95" customHeight="1" x14ac:dyDescent="0.2">
      <c r="A453" s="21" t="s">
        <v>32</v>
      </c>
      <c r="B453" s="23" t="s">
        <v>47</v>
      </c>
      <c r="C453" s="271"/>
      <c r="D453" s="272"/>
      <c r="E453" s="198" t="s">
        <v>158</v>
      </c>
      <c r="F453" s="199"/>
      <c r="G453" s="198" t="s">
        <v>75</v>
      </c>
      <c r="H453" s="199"/>
      <c r="I453" s="198" t="s">
        <v>164</v>
      </c>
      <c r="J453" s="199"/>
      <c r="K453" s="198"/>
      <c r="L453" s="199"/>
    </row>
    <row r="454" spans="1:12" ht="22.95" customHeight="1" thickBot="1" x14ac:dyDescent="0.25">
      <c r="A454" s="21" t="s">
        <v>33</v>
      </c>
      <c r="B454" s="24"/>
      <c r="C454" s="273"/>
      <c r="D454" s="274"/>
      <c r="E454" s="273"/>
      <c r="F454" s="274"/>
      <c r="G454" s="273"/>
      <c r="H454" s="274"/>
      <c r="I454" s="273"/>
      <c r="J454" s="274"/>
      <c r="K454" s="273"/>
      <c r="L454" s="274"/>
    </row>
    <row r="455" spans="1:12" ht="22.95" customHeight="1" thickTop="1" x14ac:dyDescent="0.2">
      <c r="A455" s="21" t="s">
        <v>34</v>
      </c>
      <c r="B455" s="21"/>
      <c r="C455" s="271"/>
      <c r="D455" s="272"/>
      <c r="E455" s="198"/>
      <c r="F455" s="199"/>
      <c r="G455" s="198"/>
      <c r="H455" s="199"/>
      <c r="I455" s="198"/>
      <c r="J455" s="199"/>
      <c r="K455" s="198"/>
      <c r="L455" s="199"/>
    </row>
    <row r="456" spans="1:12" ht="22.95" customHeight="1" thickBot="1" x14ac:dyDescent="0.25">
      <c r="A456" s="21" t="s">
        <v>35</v>
      </c>
      <c r="B456" s="21"/>
      <c r="C456" s="271"/>
      <c r="D456" s="272"/>
      <c r="E456" s="278"/>
      <c r="F456" s="254"/>
      <c r="G456" s="198"/>
      <c r="H456" s="199"/>
      <c r="I456" s="198"/>
      <c r="J456" s="199"/>
      <c r="K456" s="278"/>
      <c r="L456" s="254"/>
    </row>
    <row r="457" spans="1:12" s="1" customFormat="1" ht="22.95" customHeight="1" thickTop="1" x14ac:dyDescent="0.2">
      <c r="A457" s="275" t="s">
        <v>37</v>
      </c>
      <c r="B457" s="4" t="s">
        <v>38</v>
      </c>
      <c r="C457" s="210"/>
      <c r="D457" s="211"/>
      <c r="E457" s="210">
        <v>11</v>
      </c>
      <c r="F457" s="211"/>
      <c r="G457" s="210">
        <v>15</v>
      </c>
      <c r="H457" s="211"/>
      <c r="I457" s="210">
        <v>15</v>
      </c>
      <c r="J457" s="211"/>
      <c r="K457" s="210"/>
      <c r="L457" s="211"/>
    </row>
    <row r="458" spans="1:12" s="1" customFormat="1" ht="22.95" customHeight="1" x14ac:dyDescent="0.2">
      <c r="A458" s="276"/>
      <c r="B458" s="2" t="s">
        <v>39</v>
      </c>
      <c r="C458" s="198"/>
      <c r="D458" s="199"/>
      <c r="E458" s="229">
        <v>7</v>
      </c>
      <c r="F458" s="230"/>
      <c r="G458" s="198">
        <v>9</v>
      </c>
      <c r="H458" s="199"/>
      <c r="I458" s="198">
        <v>9</v>
      </c>
      <c r="J458" s="199"/>
      <c r="K458" s="198"/>
      <c r="L458" s="199"/>
    </row>
    <row r="459" spans="1:12" s="1" customFormat="1" ht="22.95" customHeight="1" x14ac:dyDescent="0.2">
      <c r="A459" s="276"/>
      <c r="B459" s="3" t="s">
        <v>40</v>
      </c>
      <c r="C459" s="198"/>
      <c r="D459" s="199"/>
      <c r="E459" s="198"/>
      <c r="F459" s="199"/>
      <c r="G459" s="198"/>
      <c r="H459" s="199"/>
      <c r="I459" s="198"/>
      <c r="J459" s="199"/>
      <c r="K459" s="198"/>
      <c r="L459" s="199"/>
    </row>
    <row r="460" spans="1:12" s="1" customFormat="1" ht="22.95" customHeight="1" x14ac:dyDescent="0.2">
      <c r="A460" s="277"/>
      <c r="B460" s="3" t="s">
        <v>41</v>
      </c>
      <c r="C460" s="198"/>
      <c r="D460" s="199"/>
      <c r="E460" s="198"/>
      <c r="F460" s="199"/>
      <c r="G460" s="198"/>
      <c r="H460" s="199"/>
      <c r="I460" s="198"/>
      <c r="J460" s="199"/>
      <c r="K460" s="198"/>
      <c r="L460" s="199"/>
    </row>
    <row r="461" spans="1:12" s="1" customFormat="1" ht="22.95" customHeight="1" x14ac:dyDescent="0.2">
      <c r="A461" s="217" t="s">
        <v>42</v>
      </c>
      <c r="B461" s="218"/>
      <c r="C461" s="198"/>
      <c r="D461" s="199"/>
      <c r="E461" s="198"/>
      <c r="F461" s="199"/>
      <c r="G461" s="198">
        <v>4</v>
      </c>
      <c r="H461" s="199"/>
      <c r="I461" s="198">
        <v>4</v>
      </c>
      <c r="J461" s="199"/>
      <c r="K461" s="198"/>
      <c r="L461" s="199"/>
    </row>
    <row r="463" spans="1:12" ht="22.95" customHeight="1" x14ac:dyDescent="0.2">
      <c r="A463" s="268" t="s">
        <v>13</v>
      </c>
      <c r="B463" s="268"/>
      <c r="C463" s="268"/>
      <c r="D463" s="268"/>
      <c r="E463" s="268"/>
      <c r="F463" s="268"/>
      <c r="G463" s="268"/>
      <c r="H463" s="268"/>
      <c r="I463" s="268"/>
      <c r="J463" s="268"/>
      <c r="K463" s="268"/>
      <c r="L463" s="268"/>
    </row>
    <row r="464" spans="1:12" ht="22.95" customHeight="1" x14ac:dyDescent="0.2">
      <c r="A464" s="268"/>
      <c r="B464" s="268"/>
      <c r="C464" s="268"/>
      <c r="D464" s="268"/>
      <c r="E464" s="268"/>
      <c r="F464" s="268"/>
      <c r="G464" s="268"/>
      <c r="H464" s="268"/>
      <c r="I464" s="268"/>
      <c r="J464" s="268"/>
      <c r="K464" s="268"/>
      <c r="L464" s="268"/>
    </row>
    <row r="465" spans="1:12" ht="22.95" customHeight="1" x14ac:dyDescent="0.3">
      <c r="A465" s="18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</row>
    <row r="466" spans="1:12" ht="22.95" customHeight="1" x14ac:dyDescent="0.2">
      <c r="A466" s="20" t="str">
        <f>A424</f>
        <v>平成２６年</v>
      </c>
      <c r="B466" s="22"/>
      <c r="C466" s="19" t="s">
        <v>67</v>
      </c>
      <c r="D466" s="22"/>
    </row>
    <row r="467" spans="1:12" ht="22.95" customHeight="1" x14ac:dyDescent="0.2">
      <c r="A467" s="269"/>
      <c r="B467" s="270"/>
      <c r="C467" s="198" t="s">
        <v>1</v>
      </c>
      <c r="D467" s="199"/>
      <c r="E467" s="198" t="s">
        <v>36</v>
      </c>
      <c r="F467" s="199"/>
      <c r="G467" s="198" t="s">
        <v>0</v>
      </c>
      <c r="H467" s="199"/>
      <c r="I467" s="198" t="s">
        <v>2</v>
      </c>
      <c r="J467" s="199"/>
      <c r="K467" s="198" t="s">
        <v>43</v>
      </c>
      <c r="L467" s="199"/>
    </row>
    <row r="468" spans="1:12" ht="22.95" customHeight="1" x14ac:dyDescent="0.2">
      <c r="A468" s="21" t="s">
        <v>4</v>
      </c>
      <c r="B468" s="26" t="s">
        <v>137</v>
      </c>
      <c r="C468" s="271"/>
      <c r="D468" s="272"/>
      <c r="E468" s="198" t="s">
        <v>157</v>
      </c>
      <c r="F468" s="199"/>
      <c r="G468" s="198" t="s">
        <v>75</v>
      </c>
      <c r="H468" s="199"/>
      <c r="I468" s="198" t="s">
        <v>140</v>
      </c>
      <c r="J468" s="199"/>
      <c r="K468" s="198"/>
      <c r="L468" s="199"/>
    </row>
    <row r="469" spans="1:12" ht="22.95" customHeight="1" x14ac:dyDescent="0.2">
      <c r="A469" s="21" t="s">
        <v>5</v>
      </c>
      <c r="B469" s="25" t="s">
        <v>138</v>
      </c>
      <c r="C469" s="271"/>
      <c r="D469" s="272"/>
      <c r="E469" s="198" t="s">
        <v>157</v>
      </c>
      <c r="F469" s="199"/>
      <c r="G469" s="198" t="s">
        <v>140</v>
      </c>
      <c r="H469" s="199"/>
      <c r="I469" s="198" t="s">
        <v>140</v>
      </c>
      <c r="J469" s="199"/>
      <c r="K469" s="198" t="s">
        <v>108</v>
      </c>
      <c r="L469" s="199"/>
    </row>
    <row r="470" spans="1:12" ht="22.95" customHeight="1" x14ac:dyDescent="0.2">
      <c r="A470" s="21" t="s">
        <v>6</v>
      </c>
      <c r="B470" s="23" t="s">
        <v>50</v>
      </c>
      <c r="C470" s="271"/>
      <c r="D470" s="272"/>
      <c r="E470" s="198" t="s">
        <v>158</v>
      </c>
      <c r="F470" s="199"/>
      <c r="G470" s="198" t="s">
        <v>75</v>
      </c>
      <c r="H470" s="199"/>
      <c r="I470" s="198"/>
      <c r="J470" s="199"/>
      <c r="K470" s="198"/>
      <c r="L470" s="199"/>
    </row>
    <row r="471" spans="1:12" ht="22.95" customHeight="1" x14ac:dyDescent="0.2">
      <c r="A471" s="21" t="s">
        <v>7</v>
      </c>
      <c r="B471" s="23" t="s">
        <v>51</v>
      </c>
      <c r="C471" s="271"/>
      <c r="D471" s="272"/>
      <c r="E471" s="198" t="s">
        <v>79</v>
      </c>
      <c r="F471" s="199"/>
      <c r="G471" s="198" t="s">
        <v>79</v>
      </c>
      <c r="H471" s="199"/>
      <c r="I471" s="198"/>
      <c r="J471" s="199"/>
      <c r="K471" s="198"/>
      <c r="L471" s="199"/>
    </row>
    <row r="472" spans="1:12" ht="22.95" customHeight="1" x14ac:dyDescent="0.2">
      <c r="A472" s="21" t="s">
        <v>8</v>
      </c>
      <c r="B472" s="23" t="s">
        <v>52</v>
      </c>
      <c r="C472" s="271"/>
      <c r="D472" s="272"/>
      <c r="E472" s="198" t="s">
        <v>158</v>
      </c>
      <c r="F472" s="199"/>
      <c r="G472" s="198" t="s">
        <v>75</v>
      </c>
      <c r="H472" s="199"/>
      <c r="I472" s="198"/>
      <c r="J472" s="199"/>
      <c r="K472" s="198"/>
      <c r="L472" s="199"/>
    </row>
    <row r="473" spans="1:12" ht="22.95" customHeight="1" x14ac:dyDescent="0.2">
      <c r="A473" s="21" t="s">
        <v>9</v>
      </c>
      <c r="B473" s="23" t="s">
        <v>46</v>
      </c>
      <c r="C473" s="271"/>
      <c r="D473" s="272"/>
      <c r="E473" s="198" t="s">
        <v>158</v>
      </c>
      <c r="F473" s="199"/>
      <c r="G473" s="198" t="s">
        <v>75</v>
      </c>
      <c r="H473" s="199"/>
      <c r="I473" s="198"/>
      <c r="J473" s="199"/>
      <c r="K473" s="198"/>
      <c r="L473" s="199"/>
    </row>
    <row r="474" spans="1:12" ht="22.95" customHeight="1" x14ac:dyDescent="0.2">
      <c r="A474" s="21" t="s">
        <v>10</v>
      </c>
      <c r="B474" s="23" t="s">
        <v>47</v>
      </c>
      <c r="C474" s="271"/>
      <c r="D474" s="272"/>
      <c r="E474" s="198" t="s">
        <v>158</v>
      </c>
      <c r="F474" s="199"/>
      <c r="G474" s="198" t="s">
        <v>75</v>
      </c>
      <c r="H474" s="199"/>
      <c r="I474" s="198"/>
      <c r="J474" s="199"/>
      <c r="K474" s="198"/>
      <c r="L474" s="199"/>
    </row>
    <row r="475" spans="1:12" ht="22.95" customHeight="1" x14ac:dyDescent="0.2">
      <c r="A475" s="21" t="s">
        <v>11</v>
      </c>
      <c r="B475" s="26" t="s">
        <v>48</v>
      </c>
      <c r="C475" s="271"/>
      <c r="D475" s="272"/>
      <c r="E475" s="198" t="s">
        <v>157</v>
      </c>
      <c r="F475" s="199"/>
      <c r="G475" s="198" t="s">
        <v>75</v>
      </c>
      <c r="H475" s="199"/>
      <c r="I475" s="198"/>
      <c r="J475" s="199"/>
      <c r="K475" s="198"/>
      <c r="L475" s="199"/>
    </row>
    <row r="476" spans="1:12" ht="22.95" customHeight="1" x14ac:dyDescent="0.2">
      <c r="A476" s="21" t="s">
        <v>12</v>
      </c>
      <c r="B476" s="25" t="s">
        <v>49</v>
      </c>
      <c r="C476" s="271"/>
      <c r="D476" s="272"/>
      <c r="E476" s="198" t="s">
        <v>157</v>
      </c>
      <c r="F476" s="199"/>
      <c r="G476" s="198" t="s">
        <v>140</v>
      </c>
      <c r="H476" s="199"/>
      <c r="I476" s="198"/>
      <c r="J476" s="199"/>
      <c r="K476" s="198"/>
      <c r="L476" s="199"/>
    </row>
    <row r="477" spans="1:12" ht="22.95" customHeight="1" x14ac:dyDescent="0.2">
      <c r="A477" s="21" t="s">
        <v>14</v>
      </c>
      <c r="B477" s="23" t="s">
        <v>50</v>
      </c>
      <c r="C477" s="271"/>
      <c r="D477" s="272"/>
      <c r="E477" s="198" t="s">
        <v>158</v>
      </c>
      <c r="F477" s="199"/>
      <c r="G477" s="198" t="s">
        <v>75</v>
      </c>
      <c r="H477" s="199"/>
      <c r="I477" s="198"/>
      <c r="J477" s="199"/>
      <c r="K477" s="198"/>
      <c r="L477" s="199"/>
    </row>
    <row r="478" spans="1:12" ht="22.95" customHeight="1" x14ac:dyDescent="0.2">
      <c r="A478" s="21" t="s">
        <v>15</v>
      </c>
      <c r="B478" s="23" t="s">
        <v>51</v>
      </c>
      <c r="C478" s="271"/>
      <c r="D478" s="272"/>
      <c r="E478" s="198" t="s">
        <v>79</v>
      </c>
      <c r="F478" s="199"/>
      <c r="G478" s="198" t="s">
        <v>79</v>
      </c>
      <c r="H478" s="199"/>
      <c r="I478" s="198"/>
      <c r="J478" s="199"/>
      <c r="K478" s="198"/>
      <c r="L478" s="199"/>
    </row>
    <row r="479" spans="1:12" ht="22.95" customHeight="1" x14ac:dyDescent="0.2">
      <c r="A479" s="21" t="s">
        <v>16</v>
      </c>
      <c r="B479" s="23" t="s">
        <v>52</v>
      </c>
      <c r="C479" s="271"/>
      <c r="D479" s="272"/>
      <c r="E479" s="198" t="s">
        <v>158</v>
      </c>
      <c r="F479" s="199"/>
      <c r="G479" s="198" t="s">
        <v>75</v>
      </c>
      <c r="H479" s="199"/>
      <c r="I479" s="198"/>
      <c r="J479" s="199"/>
      <c r="K479" s="198"/>
      <c r="L479" s="199"/>
    </row>
    <row r="480" spans="1:12" ht="22.95" customHeight="1" x14ac:dyDescent="0.2">
      <c r="A480" s="21" t="s">
        <v>17</v>
      </c>
      <c r="B480" s="23" t="s">
        <v>46</v>
      </c>
      <c r="C480" s="271"/>
      <c r="D480" s="272"/>
      <c r="E480" s="198" t="s">
        <v>158</v>
      </c>
      <c r="F480" s="199"/>
      <c r="G480" s="198" t="s">
        <v>75</v>
      </c>
      <c r="H480" s="199"/>
      <c r="I480" s="198"/>
      <c r="J480" s="199"/>
      <c r="K480" s="198"/>
      <c r="L480" s="199"/>
    </row>
    <row r="481" spans="1:12" ht="22.95" customHeight="1" x14ac:dyDescent="0.2">
      <c r="A481" s="21" t="s">
        <v>18</v>
      </c>
      <c r="B481" s="23" t="s">
        <v>47</v>
      </c>
      <c r="C481" s="271"/>
      <c r="D481" s="272"/>
      <c r="E481" s="198" t="s">
        <v>158</v>
      </c>
      <c r="F481" s="199"/>
      <c r="G481" s="198" t="s">
        <v>75</v>
      </c>
      <c r="H481" s="199"/>
      <c r="I481" s="198"/>
      <c r="J481" s="199"/>
      <c r="K481" s="198"/>
      <c r="L481" s="199"/>
    </row>
    <row r="482" spans="1:12" ht="22.95" customHeight="1" x14ac:dyDescent="0.2">
      <c r="A482" s="21" t="s">
        <v>19</v>
      </c>
      <c r="B482" s="26" t="s">
        <v>48</v>
      </c>
      <c r="C482" s="271"/>
      <c r="D482" s="272"/>
      <c r="E482" s="198" t="s">
        <v>157</v>
      </c>
      <c r="F482" s="199"/>
      <c r="G482" s="198" t="s">
        <v>75</v>
      </c>
      <c r="H482" s="199"/>
      <c r="I482" s="198"/>
      <c r="J482" s="199"/>
      <c r="K482" s="198"/>
      <c r="L482" s="199"/>
    </row>
    <row r="483" spans="1:12" ht="22.95" customHeight="1" x14ac:dyDescent="0.2">
      <c r="A483" s="21" t="s">
        <v>20</v>
      </c>
      <c r="B483" s="25" t="s">
        <v>49</v>
      </c>
      <c r="C483" s="271"/>
      <c r="D483" s="272"/>
      <c r="E483" s="198" t="s">
        <v>157</v>
      </c>
      <c r="F483" s="199"/>
      <c r="G483" s="198" t="s">
        <v>140</v>
      </c>
      <c r="H483" s="199"/>
      <c r="I483" s="198"/>
      <c r="J483" s="199"/>
      <c r="K483" s="198"/>
      <c r="L483" s="199"/>
    </row>
    <row r="484" spans="1:12" ht="22.95" customHeight="1" x14ac:dyDescent="0.2">
      <c r="A484" s="21" t="s">
        <v>21</v>
      </c>
      <c r="B484" s="23" t="s">
        <v>50</v>
      </c>
      <c r="C484" s="271"/>
      <c r="D484" s="272"/>
      <c r="E484" s="198" t="s">
        <v>158</v>
      </c>
      <c r="F484" s="199"/>
      <c r="G484" s="198" t="s">
        <v>75</v>
      </c>
      <c r="H484" s="199"/>
      <c r="I484" s="198"/>
      <c r="J484" s="199"/>
      <c r="K484" s="198"/>
      <c r="L484" s="199"/>
    </row>
    <row r="485" spans="1:12" ht="22.95" customHeight="1" x14ac:dyDescent="0.2">
      <c r="A485" s="21" t="s">
        <v>22</v>
      </c>
      <c r="B485" s="23" t="s">
        <v>51</v>
      </c>
      <c r="C485" s="271"/>
      <c r="D485" s="272"/>
      <c r="E485" s="198" t="s">
        <v>79</v>
      </c>
      <c r="F485" s="199"/>
      <c r="G485" s="198" t="s">
        <v>79</v>
      </c>
      <c r="H485" s="199"/>
      <c r="I485" s="198"/>
      <c r="J485" s="199"/>
      <c r="K485" s="198"/>
      <c r="L485" s="199"/>
    </row>
    <row r="486" spans="1:12" ht="22.95" customHeight="1" x14ac:dyDescent="0.2">
      <c r="A486" s="21" t="s">
        <v>23</v>
      </c>
      <c r="B486" s="23" t="s">
        <v>52</v>
      </c>
      <c r="C486" s="271"/>
      <c r="D486" s="272"/>
      <c r="E486" s="198" t="s">
        <v>158</v>
      </c>
      <c r="F486" s="199"/>
      <c r="G486" s="198" t="s">
        <v>75</v>
      </c>
      <c r="H486" s="199"/>
      <c r="I486" s="198"/>
      <c r="J486" s="199"/>
      <c r="K486" s="198"/>
      <c r="L486" s="199"/>
    </row>
    <row r="487" spans="1:12" ht="22.95" customHeight="1" x14ac:dyDescent="0.2">
      <c r="A487" s="21" t="s">
        <v>24</v>
      </c>
      <c r="B487" s="23" t="s">
        <v>46</v>
      </c>
      <c r="C487" s="271"/>
      <c r="D487" s="272"/>
      <c r="E487" s="198" t="s">
        <v>158</v>
      </c>
      <c r="F487" s="199"/>
      <c r="G487" s="198" t="s">
        <v>75</v>
      </c>
      <c r="H487" s="199"/>
      <c r="I487" s="198"/>
      <c r="J487" s="199"/>
      <c r="K487" s="198"/>
      <c r="L487" s="199"/>
    </row>
    <row r="488" spans="1:12" ht="22.95" customHeight="1" x14ac:dyDescent="0.2">
      <c r="A488" s="21" t="s">
        <v>25</v>
      </c>
      <c r="B488" s="25" t="s">
        <v>47</v>
      </c>
      <c r="C488" s="271"/>
      <c r="D488" s="272"/>
      <c r="E488" s="198" t="s">
        <v>159</v>
      </c>
      <c r="F488" s="199"/>
      <c r="G488" s="198" t="s">
        <v>160</v>
      </c>
      <c r="H488" s="199"/>
      <c r="I488" s="198"/>
      <c r="J488" s="199"/>
      <c r="K488" s="198"/>
      <c r="L488" s="199"/>
    </row>
    <row r="489" spans="1:12" ht="22.95" customHeight="1" x14ac:dyDescent="0.2">
      <c r="A489" s="21" t="s">
        <v>26</v>
      </c>
      <c r="B489" s="26" t="s">
        <v>48</v>
      </c>
      <c r="C489" s="271"/>
      <c r="D489" s="272"/>
      <c r="E489" s="198" t="s">
        <v>157</v>
      </c>
      <c r="F489" s="199"/>
      <c r="G489" s="198" t="s">
        <v>75</v>
      </c>
      <c r="H489" s="199"/>
      <c r="I489" s="198"/>
      <c r="J489" s="199"/>
      <c r="K489" s="198"/>
      <c r="L489" s="199"/>
    </row>
    <row r="490" spans="1:12" ht="22.95" customHeight="1" x14ac:dyDescent="0.2">
      <c r="A490" s="21" t="s">
        <v>27</v>
      </c>
      <c r="B490" s="25" t="s">
        <v>49</v>
      </c>
      <c r="C490" s="271"/>
      <c r="D490" s="272"/>
      <c r="E490" s="198" t="s">
        <v>157</v>
      </c>
      <c r="F490" s="199"/>
      <c r="G490" s="198" t="s">
        <v>73</v>
      </c>
      <c r="H490" s="199"/>
      <c r="I490" s="198"/>
      <c r="J490" s="199"/>
      <c r="K490" s="198"/>
      <c r="L490" s="199"/>
    </row>
    <row r="491" spans="1:12" ht="22.95" customHeight="1" x14ac:dyDescent="0.2">
      <c r="A491" s="21" t="s">
        <v>28</v>
      </c>
      <c r="B491" s="23" t="s">
        <v>50</v>
      </c>
      <c r="C491" s="198" t="s">
        <v>162</v>
      </c>
      <c r="D491" s="199"/>
      <c r="E491" s="198" t="s">
        <v>158</v>
      </c>
      <c r="F491" s="199"/>
      <c r="G491" s="198" t="s">
        <v>75</v>
      </c>
      <c r="H491" s="199"/>
      <c r="I491" s="198"/>
      <c r="J491" s="199"/>
      <c r="K491" s="198" t="s">
        <v>161</v>
      </c>
      <c r="L491" s="199"/>
    </row>
    <row r="492" spans="1:12" ht="22.95" customHeight="1" x14ac:dyDescent="0.2">
      <c r="A492" s="21" t="s">
        <v>29</v>
      </c>
      <c r="B492" s="23" t="s">
        <v>51</v>
      </c>
      <c r="C492" s="198" t="s">
        <v>79</v>
      </c>
      <c r="D492" s="199"/>
      <c r="E492" s="198" t="s">
        <v>79</v>
      </c>
      <c r="F492" s="199"/>
      <c r="G492" s="198" t="s">
        <v>79</v>
      </c>
      <c r="H492" s="199"/>
      <c r="I492" s="198"/>
      <c r="J492" s="199"/>
      <c r="K492" s="198"/>
      <c r="L492" s="199"/>
    </row>
    <row r="493" spans="1:12" ht="22.95" customHeight="1" x14ac:dyDescent="0.2">
      <c r="A493" s="21" t="s">
        <v>30</v>
      </c>
      <c r="B493" s="23" t="s">
        <v>52</v>
      </c>
      <c r="C493" s="198" t="s">
        <v>162</v>
      </c>
      <c r="D493" s="199"/>
      <c r="E493" s="198" t="s">
        <v>157</v>
      </c>
      <c r="F493" s="199"/>
      <c r="G493" s="198" t="s">
        <v>75</v>
      </c>
      <c r="H493" s="199"/>
      <c r="I493" s="198"/>
      <c r="J493" s="199"/>
      <c r="K493" s="198" t="s">
        <v>84</v>
      </c>
      <c r="L493" s="199"/>
    </row>
    <row r="494" spans="1:12" ht="22.95" customHeight="1" x14ac:dyDescent="0.2">
      <c r="A494" s="21" t="s">
        <v>31</v>
      </c>
      <c r="B494" s="23" t="s">
        <v>46</v>
      </c>
      <c r="C494" s="198" t="s">
        <v>162</v>
      </c>
      <c r="D494" s="199"/>
      <c r="E494" s="198" t="s">
        <v>157</v>
      </c>
      <c r="F494" s="199"/>
      <c r="G494" s="198" t="s">
        <v>75</v>
      </c>
      <c r="H494" s="199"/>
      <c r="I494" s="198"/>
      <c r="J494" s="199"/>
      <c r="K494" s="198"/>
      <c r="L494" s="199"/>
    </row>
    <row r="495" spans="1:12" ht="22.95" customHeight="1" x14ac:dyDescent="0.2">
      <c r="A495" s="21" t="s">
        <v>32</v>
      </c>
      <c r="B495" s="23" t="s">
        <v>47</v>
      </c>
      <c r="C495" s="198" t="s">
        <v>162</v>
      </c>
      <c r="D495" s="199"/>
      <c r="E495" s="198" t="s">
        <v>157</v>
      </c>
      <c r="F495" s="199"/>
      <c r="G495" s="198" t="s">
        <v>75</v>
      </c>
      <c r="H495" s="199"/>
      <c r="I495" s="198"/>
      <c r="J495" s="199"/>
      <c r="K495" s="198"/>
      <c r="L495" s="199"/>
    </row>
    <row r="496" spans="1:12" ht="22.95" customHeight="1" x14ac:dyDescent="0.2">
      <c r="A496" s="21" t="s">
        <v>33</v>
      </c>
      <c r="B496" s="26" t="s">
        <v>48</v>
      </c>
      <c r="C496" s="198" t="s">
        <v>75</v>
      </c>
      <c r="D496" s="199"/>
      <c r="E496" s="198" t="s">
        <v>157</v>
      </c>
      <c r="F496" s="199"/>
      <c r="G496" s="198" t="s">
        <v>75</v>
      </c>
      <c r="H496" s="199"/>
      <c r="I496" s="198"/>
      <c r="J496" s="199"/>
      <c r="K496" s="198"/>
      <c r="L496" s="199"/>
    </row>
    <row r="497" spans="1:12" ht="22.95" customHeight="1" x14ac:dyDescent="0.2">
      <c r="A497" s="21" t="s">
        <v>34</v>
      </c>
      <c r="B497" s="25" t="s">
        <v>49</v>
      </c>
      <c r="C497" s="198" t="s">
        <v>168</v>
      </c>
      <c r="D497" s="199"/>
      <c r="E497" s="198" t="s">
        <v>157</v>
      </c>
      <c r="F497" s="199"/>
      <c r="G497" s="198" t="s">
        <v>73</v>
      </c>
      <c r="H497" s="199"/>
      <c r="I497" s="198"/>
      <c r="J497" s="199"/>
      <c r="K497" s="198"/>
      <c r="L497" s="199"/>
    </row>
    <row r="498" spans="1:12" ht="22.95" customHeight="1" thickBot="1" x14ac:dyDescent="0.25">
      <c r="A498" s="21" t="s">
        <v>35</v>
      </c>
      <c r="B498" s="23" t="s">
        <v>50</v>
      </c>
      <c r="C498" s="198" t="s">
        <v>162</v>
      </c>
      <c r="D498" s="199"/>
      <c r="E498" s="198" t="s">
        <v>157</v>
      </c>
      <c r="F498" s="199"/>
      <c r="G498" s="198" t="s">
        <v>75</v>
      </c>
      <c r="H498" s="199"/>
      <c r="I498" s="198"/>
      <c r="J498" s="199"/>
      <c r="K498" s="278"/>
      <c r="L498" s="254"/>
    </row>
    <row r="499" spans="1:12" s="1" customFormat="1" ht="22.95" customHeight="1" thickTop="1" x14ac:dyDescent="0.2">
      <c r="A499" s="275" t="s">
        <v>37</v>
      </c>
      <c r="B499" s="4" t="s">
        <v>38</v>
      </c>
      <c r="C499" s="210">
        <v>5</v>
      </c>
      <c r="D499" s="211"/>
      <c r="E499" s="227">
        <v>13</v>
      </c>
      <c r="F499" s="228"/>
      <c r="G499" s="210">
        <v>17</v>
      </c>
      <c r="H499" s="211"/>
      <c r="I499" s="210"/>
      <c r="J499" s="211"/>
      <c r="K499" s="210"/>
      <c r="L499" s="211"/>
    </row>
    <row r="500" spans="1:12" s="1" customFormat="1" ht="22.95" customHeight="1" x14ac:dyDescent="0.2">
      <c r="A500" s="276"/>
      <c r="B500" s="2" t="s">
        <v>39</v>
      </c>
      <c r="C500" s="198">
        <v>2</v>
      </c>
      <c r="D500" s="199"/>
      <c r="E500" s="198">
        <v>10</v>
      </c>
      <c r="F500" s="199"/>
      <c r="G500" s="198">
        <v>10</v>
      </c>
      <c r="H500" s="199"/>
      <c r="I500" s="198">
        <v>2</v>
      </c>
      <c r="J500" s="199"/>
      <c r="K500" s="198"/>
      <c r="L500" s="199"/>
    </row>
    <row r="501" spans="1:12" s="1" customFormat="1" ht="22.95" customHeight="1" x14ac:dyDescent="0.2">
      <c r="A501" s="276"/>
      <c r="B501" s="3" t="s">
        <v>40</v>
      </c>
      <c r="C501" s="198"/>
      <c r="D501" s="199"/>
      <c r="E501" s="198"/>
      <c r="F501" s="199"/>
      <c r="G501" s="198"/>
      <c r="H501" s="199"/>
      <c r="I501" s="198"/>
      <c r="J501" s="199"/>
      <c r="K501" s="198"/>
      <c r="L501" s="199"/>
    </row>
    <row r="502" spans="1:12" s="1" customFormat="1" ht="22.95" customHeight="1" x14ac:dyDescent="0.2">
      <c r="A502" s="277"/>
      <c r="B502" s="3" t="s">
        <v>41</v>
      </c>
      <c r="C502" s="198"/>
      <c r="D502" s="199"/>
      <c r="E502" s="198">
        <v>4</v>
      </c>
      <c r="F502" s="199"/>
      <c r="G502" s="198"/>
      <c r="H502" s="199"/>
      <c r="I502" s="198"/>
      <c r="J502" s="199"/>
      <c r="K502" s="198"/>
      <c r="L502" s="199"/>
    </row>
    <row r="503" spans="1:12" s="1" customFormat="1" ht="22.95" customHeight="1" x14ac:dyDescent="0.2">
      <c r="A503" s="217" t="s">
        <v>42</v>
      </c>
      <c r="B503" s="218"/>
      <c r="C503" s="198"/>
      <c r="D503" s="199"/>
      <c r="E503" s="198">
        <v>4</v>
      </c>
      <c r="F503" s="199"/>
      <c r="G503" s="198">
        <v>4</v>
      </c>
      <c r="H503" s="199"/>
      <c r="I503" s="198"/>
      <c r="J503" s="199"/>
      <c r="K503" s="198"/>
      <c r="L503" s="199"/>
    </row>
  </sheetData>
  <mergeCells count="2270">
    <mergeCell ref="A503:B503"/>
    <mergeCell ref="C503:D503"/>
    <mergeCell ref="E503:F503"/>
    <mergeCell ref="G503:H503"/>
    <mergeCell ref="I503:J503"/>
    <mergeCell ref="K499:L499"/>
    <mergeCell ref="C500:D500"/>
    <mergeCell ref="G500:H500"/>
    <mergeCell ref="I500:J500"/>
    <mergeCell ref="K500:L500"/>
    <mergeCell ref="K503:L503"/>
    <mergeCell ref="C502:D502"/>
    <mergeCell ref="E502:F502"/>
    <mergeCell ref="G502:H502"/>
    <mergeCell ref="I502:J502"/>
    <mergeCell ref="K502:L502"/>
    <mergeCell ref="E37:F37"/>
    <mergeCell ref="E38:F38"/>
    <mergeCell ref="E79:F79"/>
    <mergeCell ref="E80:F80"/>
    <mergeCell ref="E121:F121"/>
    <mergeCell ref="E122:F122"/>
    <mergeCell ref="A43:L44"/>
    <mergeCell ref="A46:B46"/>
    <mergeCell ref="A47:B47"/>
    <mergeCell ref="C47:D47"/>
    <mergeCell ref="E163:F163"/>
    <mergeCell ref="E164:F164"/>
    <mergeCell ref="E205:F205"/>
    <mergeCell ref="E206:F206"/>
    <mergeCell ref="E247:F247"/>
    <mergeCell ref="E248:F248"/>
    <mergeCell ref="A499:A502"/>
    <mergeCell ref="C499:D499"/>
    <mergeCell ref="G499:H499"/>
    <mergeCell ref="I499:J499"/>
    <mergeCell ref="C496:D496"/>
    <mergeCell ref="E496:F496"/>
    <mergeCell ref="G496:H496"/>
    <mergeCell ref="I496:J496"/>
    <mergeCell ref="C501:D501"/>
    <mergeCell ref="E501:F501"/>
    <mergeCell ref="G501:H501"/>
    <mergeCell ref="I501:J501"/>
    <mergeCell ref="K501:L501"/>
    <mergeCell ref="C498:D498"/>
    <mergeCell ref="E498:F498"/>
    <mergeCell ref="G498:H498"/>
    <mergeCell ref="I498:J498"/>
    <mergeCell ref="K498:L498"/>
    <mergeCell ref="E500:F500"/>
    <mergeCell ref="E499:F499"/>
    <mergeCell ref="C493:D493"/>
    <mergeCell ref="E493:F493"/>
    <mergeCell ref="G493:H493"/>
    <mergeCell ref="I493:J493"/>
    <mergeCell ref="K493:L493"/>
    <mergeCell ref="C494:D494"/>
    <mergeCell ref="E494:F494"/>
    <mergeCell ref="G494:H494"/>
    <mergeCell ref="I494:J494"/>
    <mergeCell ref="K494:L494"/>
    <mergeCell ref="C495:D495"/>
    <mergeCell ref="E495:F495"/>
    <mergeCell ref="G495:H495"/>
    <mergeCell ref="I495:J495"/>
    <mergeCell ref="K495:L495"/>
    <mergeCell ref="K496:L496"/>
    <mergeCell ref="C497:D497"/>
    <mergeCell ref="E497:F497"/>
    <mergeCell ref="G497:H497"/>
    <mergeCell ref="I497:J497"/>
    <mergeCell ref="K497:L497"/>
    <mergeCell ref="C489:D489"/>
    <mergeCell ref="E489:F489"/>
    <mergeCell ref="G489:H489"/>
    <mergeCell ref="I489:J489"/>
    <mergeCell ref="K489:L489"/>
    <mergeCell ref="C490:D490"/>
    <mergeCell ref="E490:F490"/>
    <mergeCell ref="G490:H490"/>
    <mergeCell ref="I490:J490"/>
    <mergeCell ref="K490:L490"/>
    <mergeCell ref="C491:D491"/>
    <mergeCell ref="E491:F491"/>
    <mergeCell ref="G491:H491"/>
    <mergeCell ref="I491:J491"/>
    <mergeCell ref="K491:L491"/>
    <mergeCell ref="C492:D492"/>
    <mergeCell ref="E492:F492"/>
    <mergeCell ref="G492:H492"/>
    <mergeCell ref="I492:J492"/>
    <mergeCell ref="K492:L492"/>
    <mergeCell ref="C485:D485"/>
    <mergeCell ref="E485:F485"/>
    <mergeCell ref="G485:H485"/>
    <mergeCell ref="I485:J485"/>
    <mergeCell ref="K485:L485"/>
    <mergeCell ref="C486:D486"/>
    <mergeCell ref="E486:F486"/>
    <mergeCell ref="G486:H486"/>
    <mergeCell ref="I486:J486"/>
    <mergeCell ref="K486:L486"/>
    <mergeCell ref="C487:D487"/>
    <mergeCell ref="E487:F487"/>
    <mergeCell ref="G487:H487"/>
    <mergeCell ref="I487:J487"/>
    <mergeCell ref="K487:L487"/>
    <mergeCell ref="C488:D488"/>
    <mergeCell ref="E488:F488"/>
    <mergeCell ref="G488:H488"/>
    <mergeCell ref="I488:J488"/>
    <mergeCell ref="K488:L488"/>
    <mergeCell ref="C481:D481"/>
    <mergeCell ref="E481:F481"/>
    <mergeCell ref="G481:H481"/>
    <mergeCell ref="I481:J481"/>
    <mergeCell ref="K481:L481"/>
    <mergeCell ref="C482:D482"/>
    <mergeCell ref="E482:F482"/>
    <mergeCell ref="G482:H482"/>
    <mergeCell ref="I482:J482"/>
    <mergeCell ref="K482:L482"/>
    <mergeCell ref="C483:D483"/>
    <mergeCell ref="E483:F483"/>
    <mergeCell ref="G483:H483"/>
    <mergeCell ref="I483:J483"/>
    <mergeCell ref="K483:L483"/>
    <mergeCell ref="C484:D484"/>
    <mergeCell ref="E484:F484"/>
    <mergeCell ref="G484:H484"/>
    <mergeCell ref="I484:J484"/>
    <mergeCell ref="K484:L484"/>
    <mergeCell ref="C477:D477"/>
    <mergeCell ref="E477:F477"/>
    <mergeCell ref="G477:H477"/>
    <mergeCell ref="I477:J477"/>
    <mergeCell ref="K477:L477"/>
    <mergeCell ref="C478:D478"/>
    <mergeCell ref="E478:F478"/>
    <mergeCell ref="G478:H478"/>
    <mergeCell ref="I478:J478"/>
    <mergeCell ref="K478:L478"/>
    <mergeCell ref="C479:D479"/>
    <mergeCell ref="E479:F479"/>
    <mergeCell ref="G479:H479"/>
    <mergeCell ref="I479:J479"/>
    <mergeCell ref="K479:L479"/>
    <mergeCell ref="C480:D480"/>
    <mergeCell ref="E480:F480"/>
    <mergeCell ref="G480:H480"/>
    <mergeCell ref="I480:J480"/>
    <mergeCell ref="K480:L480"/>
    <mergeCell ref="C473:D473"/>
    <mergeCell ref="E473:F473"/>
    <mergeCell ref="G473:H473"/>
    <mergeCell ref="I473:J473"/>
    <mergeCell ref="K473:L473"/>
    <mergeCell ref="C474:D474"/>
    <mergeCell ref="E474:F474"/>
    <mergeCell ref="G474:H474"/>
    <mergeCell ref="I474:J474"/>
    <mergeCell ref="K474:L474"/>
    <mergeCell ref="C475:D475"/>
    <mergeCell ref="E475:F475"/>
    <mergeCell ref="G475:H475"/>
    <mergeCell ref="I475:J475"/>
    <mergeCell ref="K475:L475"/>
    <mergeCell ref="C476:D476"/>
    <mergeCell ref="E476:F476"/>
    <mergeCell ref="G476:H476"/>
    <mergeCell ref="I476:J476"/>
    <mergeCell ref="K476:L476"/>
    <mergeCell ref="C469:D469"/>
    <mergeCell ref="E469:F469"/>
    <mergeCell ref="G469:H469"/>
    <mergeCell ref="I469:J469"/>
    <mergeCell ref="K469:L469"/>
    <mergeCell ref="C470:D470"/>
    <mergeCell ref="E470:F470"/>
    <mergeCell ref="G470:H470"/>
    <mergeCell ref="I470:J470"/>
    <mergeCell ref="K470:L470"/>
    <mergeCell ref="C471:D471"/>
    <mergeCell ref="E471:F471"/>
    <mergeCell ref="G471:H471"/>
    <mergeCell ref="I471:J471"/>
    <mergeCell ref="K471:L471"/>
    <mergeCell ref="C472:D472"/>
    <mergeCell ref="E472:F472"/>
    <mergeCell ref="G472:H472"/>
    <mergeCell ref="I472:J472"/>
    <mergeCell ref="K472:L472"/>
    <mergeCell ref="A461:B461"/>
    <mergeCell ref="C461:D461"/>
    <mergeCell ref="E461:F461"/>
    <mergeCell ref="G461:H461"/>
    <mergeCell ref="I461:J461"/>
    <mergeCell ref="K461:L461"/>
    <mergeCell ref="A463:L464"/>
    <mergeCell ref="A467:B467"/>
    <mergeCell ref="C467:D467"/>
    <mergeCell ref="E467:F467"/>
    <mergeCell ref="G467:H467"/>
    <mergeCell ref="I467:J467"/>
    <mergeCell ref="K467:L467"/>
    <mergeCell ref="C468:D468"/>
    <mergeCell ref="E468:F468"/>
    <mergeCell ref="G468:H468"/>
    <mergeCell ref="I468:J468"/>
    <mergeCell ref="K468:L468"/>
    <mergeCell ref="C455:D455"/>
    <mergeCell ref="E455:F455"/>
    <mergeCell ref="G455:H455"/>
    <mergeCell ref="I455:J455"/>
    <mergeCell ref="K455:L455"/>
    <mergeCell ref="C456:D456"/>
    <mergeCell ref="E456:F456"/>
    <mergeCell ref="G456:H456"/>
    <mergeCell ref="I456:J456"/>
    <mergeCell ref="K456:L456"/>
    <mergeCell ref="A457:A460"/>
    <mergeCell ref="C457:D457"/>
    <mergeCell ref="G457:H457"/>
    <mergeCell ref="I457:J457"/>
    <mergeCell ref="K457:L457"/>
    <mergeCell ref="C458:D458"/>
    <mergeCell ref="G458:H458"/>
    <mergeCell ref="I458:J458"/>
    <mergeCell ref="K458:L458"/>
    <mergeCell ref="C459:D459"/>
    <mergeCell ref="E459:F459"/>
    <mergeCell ref="G459:H459"/>
    <mergeCell ref="I459:J459"/>
    <mergeCell ref="K459:L459"/>
    <mergeCell ref="C460:D460"/>
    <mergeCell ref="E460:F460"/>
    <mergeCell ref="G460:H460"/>
    <mergeCell ref="I460:J460"/>
    <mergeCell ref="K460:L460"/>
    <mergeCell ref="E458:F458"/>
    <mergeCell ref="E457:F457"/>
    <mergeCell ref="C451:D451"/>
    <mergeCell ref="E451:F451"/>
    <mergeCell ref="G451:H451"/>
    <mergeCell ref="I451:J451"/>
    <mergeCell ref="K451:L451"/>
    <mergeCell ref="C452:D452"/>
    <mergeCell ref="E452:F452"/>
    <mergeCell ref="G452:H452"/>
    <mergeCell ref="I452:J452"/>
    <mergeCell ref="K452:L452"/>
    <mergeCell ref="C453:D453"/>
    <mergeCell ref="E453:F453"/>
    <mergeCell ref="G453:H453"/>
    <mergeCell ref="I453:J453"/>
    <mergeCell ref="K453:L453"/>
    <mergeCell ref="C454:D454"/>
    <mergeCell ref="E454:F454"/>
    <mergeCell ref="G454:H454"/>
    <mergeCell ref="I454:J454"/>
    <mergeCell ref="K454:L454"/>
    <mergeCell ref="C447:D447"/>
    <mergeCell ref="E447:F447"/>
    <mergeCell ref="G447:H447"/>
    <mergeCell ref="I447:J447"/>
    <mergeCell ref="K447:L447"/>
    <mergeCell ref="C448:D448"/>
    <mergeCell ref="E448:F448"/>
    <mergeCell ref="G448:H448"/>
    <mergeCell ref="I448:J448"/>
    <mergeCell ref="K448:L448"/>
    <mergeCell ref="C449:D449"/>
    <mergeCell ref="E449:F449"/>
    <mergeCell ref="G449:H449"/>
    <mergeCell ref="I449:J449"/>
    <mergeCell ref="K449:L449"/>
    <mergeCell ref="C450:D450"/>
    <mergeCell ref="E450:F450"/>
    <mergeCell ref="G450:H450"/>
    <mergeCell ref="I450:J450"/>
    <mergeCell ref="K450:L450"/>
    <mergeCell ref="C443:D443"/>
    <mergeCell ref="E443:F443"/>
    <mergeCell ref="G443:H443"/>
    <mergeCell ref="I443:J443"/>
    <mergeCell ref="K443:L443"/>
    <mergeCell ref="C444:D444"/>
    <mergeCell ref="E444:F444"/>
    <mergeCell ref="G444:H444"/>
    <mergeCell ref="I444:J444"/>
    <mergeCell ref="K444:L444"/>
    <mergeCell ref="C445:D445"/>
    <mergeCell ref="E445:F445"/>
    <mergeCell ref="G445:H445"/>
    <mergeCell ref="I445:J445"/>
    <mergeCell ref="K445:L445"/>
    <mergeCell ref="C446:D446"/>
    <mergeCell ref="E446:F446"/>
    <mergeCell ref="G446:H446"/>
    <mergeCell ref="I446:J446"/>
    <mergeCell ref="K446:L446"/>
    <mergeCell ref="C439:D439"/>
    <mergeCell ref="E439:F439"/>
    <mergeCell ref="G439:H439"/>
    <mergeCell ref="I439:J439"/>
    <mergeCell ref="K439:L439"/>
    <mergeCell ref="C440:D440"/>
    <mergeCell ref="E440:F440"/>
    <mergeCell ref="G440:H440"/>
    <mergeCell ref="I440:J440"/>
    <mergeCell ref="K440:L440"/>
    <mergeCell ref="C441:D441"/>
    <mergeCell ref="E441:F441"/>
    <mergeCell ref="G441:H441"/>
    <mergeCell ref="I441:J441"/>
    <mergeCell ref="K441:L441"/>
    <mergeCell ref="C442:D442"/>
    <mergeCell ref="E442:F442"/>
    <mergeCell ref="G442:H442"/>
    <mergeCell ref="I442:J442"/>
    <mergeCell ref="K442:L442"/>
    <mergeCell ref="C435:D435"/>
    <mergeCell ref="E435:F435"/>
    <mergeCell ref="G435:H435"/>
    <mergeCell ref="I435:J435"/>
    <mergeCell ref="K435:L435"/>
    <mergeCell ref="C436:D436"/>
    <mergeCell ref="E436:F436"/>
    <mergeCell ref="G436:H436"/>
    <mergeCell ref="I436:J436"/>
    <mergeCell ref="K436:L436"/>
    <mergeCell ref="C437:D437"/>
    <mergeCell ref="E437:F437"/>
    <mergeCell ref="G437:H437"/>
    <mergeCell ref="I437:J437"/>
    <mergeCell ref="K437:L437"/>
    <mergeCell ref="C438:D438"/>
    <mergeCell ref="E438:F438"/>
    <mergeCell ref="G438:H438"/>
    <mergeCell ref="I438:J438"/>
    <mergeCell ref="K438:L438"/>
    <mergeCell ref="C431:D431"/>
    <mergeCell ref="E431:F431"/>
    <mergeCell ref="G431:H431"/>
    <mergeCell ref="I431:J431"/>
    <mergeCell ref="K431:L431"/>
    <mergeCell ref="C432:D432"/>
    <mergeCell ref="E432:F432"/>
    <mergeCell ref="G432:H432"/>
    <mergeCell ref="I432:J432"/>
    <mergeCell ref="K432:L432"/>
    <mergeCell ref="C433:D433"/>
    <mergeCell ref="E433:F433"/>
    <mergeCell ref="G433:H433"/>
    <mergeCell ref="I433:J433"/>
    <mergeCell ref="K433:L433"/>
    <mergeCell ref="C434:D434"/>
    <mergeCell ref="E434:F434"/>
    <mergeCell ref="G434:H434"/>
    <mergeCell ref="I434:J434"/>
    <mergeCell ref="K434:L434"/>
    <mergeCell ref="C427:D427"/>
    <mergeCell ref="E427:F427"/>
    <mergeCell ref="G427:H427"/>
    <mergeCell ref="I427:J427"/>
    <mergeCell ref="K427:L427"/>
    <mergeCell ref="C428:D428"/>
    <mergeCell ref="E428:F428"/>
    <mergeCell ref="G428:H428"/>
    <mergeCell ref="I428:J428"/>
    <mergeCell ref="K428:L428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A419:B419"/>
    <mergeCell ref="C419:D419"/>
    <mergeCell ref="E419:F419"/>
    <mergeCell ref="G419:H419"/>
    <mergeCell ref="I419:J419"/>
    <mergeCell ref="K419:L419"/>
    <mergeCell ref="A421:L422"/>
    <mergeCell ref="A425:B425"/>
    <mergeCell ref="C425:D425"/>
    <mergeCell ref="E425:F425"/>
    <mergeCell ref="G425:H425"/>
    <mergeCell ref="I425:J425"/>
    <mergeCell ref="K425:L425"/>
    <mergeCell ref="C426:D426"/>
    <mergeCell ref="E426:F426"/>
    <mergeCell ref="G426:H426"/>
    <mergeCell ref="I426:J426"/>
    <mergeCell ref="K426:L426"/>
    <mergeCell ref="C413:D413"/>
    <mergeCell ref="E413:F413"/>
    <mergeCell ref="G413:H413"/>
    <mergeCell ref="I413:J413"/>
    <mergeCell ref="K413:L413"/>
    <mergeCell ref="C414:D414"/>
    <mergeCell ref="E414:F414"/>
    <mergeCell ref="G414:H414"/>
    <mergeCell ref="I414:J414"/>
    <mergeCell ref="K414:L414"/>
    <mergeCell ref="A415:A418"/>
    <mergeCell ref="C415:D415"/>
    <mergeCell ref="G415:H415"/>
    <mergeCell ref="I415:J415"/>
    <mergeCell ref="K415:L415"/>
    <mergeCell ref="C416:D416"/>
    <mergeCell ref="G416:H416"/>
    <mergeCell ref="I416:J416"/>
    <mergeCell ref="K416:L416"/>
    <mergeCell ref="C417:D417"/>
    <mergeCell ref="E417:F417"/>
    <mergeCell ref="G417:H417"/>
    <mergeCell ref="I417:J417"/>
    <mergeCell ref="K417:L417"/>
    <mergeCell ref="C418:D418"/>
    <mergeCell ref="E418:F418"/>
    <mergeCell ref="G418:H418"/>
    <mergeCell ref="I418:J418"/>
    <mergeCell ref="K418:L418"/>
    <mergeCell ref="E415:F415"/>
    <mergeCell ref="E416:F416"/>
    <mergeCell ref="C409:D409"/>
    <mergeCell ref="E409:F409"/>
    <mergeCell ref="G409:H409"/>
    <mergeCell ref="I409:J409"/>
    <mergeCell ref="K409:L409"/>
    <mergeCell ref="C410:D410"/>
    <mergeCell ref="E410:F410"/>
    <mergeCell ref="G410:H410"/>
    <mergeCell ref="I410:J410"/>
    <mergeCell ref="K410:L410"/>
    <mergeCell ref="C411:D411"/>
    <mergeCell ref="E411:F411"/>
    <mergeCell ref="G411:H411"/>
    <mergeCell ref="I411:J411"/>
    <mergeCell ref="K411:L411"/>
    <mergeCell ref="C412:D412"/>
    <mergeCell ref="E412:F412"/>
    <mergeCell ref="G412:H412"/>
    <mergeCell ref="I412:J412"/>
    <mergeCell ref="K412:L412"/>
    <mergeCell ref="C405:D405"/>
    <mergeCell ref="E405:F405"/>
    <mergeCell ref="G405:H405"/>
    <mergeCell ref="I405:J405"/>
    <mergeCell ref="K405:L405"/>
    <mergeCell ref="C406:D406"/>
    <mergeCell ref="E406:F406"/>
    <mergeCell ref="G406:H406"/>
    <mergeCell ref="I406:J406"/>
    <mergeCell ref="K406:L406"/>
    <mergeCell ref="C407:D407"/>
    <mergeCell ref="E407:F407"/>
    <mergeCell ref="G407:H407"/>
    <mergeCell ref="I407:J407"/>
    <mergeCell ref="K407:L407"/>
    <mergeCell ref="C408:D408"/>
    <mergeCell ref="E408:F408"/>
    <mergeCell ref="G408:H408"/>
    <mergeCell ref="I408:J408"/>
    <mergeCell ref="K408:L408"/>
    <mergeCell ref="C401:D401"/>
    <mergeCell ref="E401:F401"/>
    <mergeCell ref="G401:H401"/>
    <mergeCell ref="I401:J401"/>
    <mergeCell ref="K401:L401"/>
    <mergeCell ref="C402:D402"/>
    <mergeCell ref="E402:F402"/>
    <mergeCell ref="G402:H402"/>
    <mergeCell ref="I402:J402"/>
    <mergeCell ref="K402:L402"/>
    <mergeCell ref="C403:D403"/>
    <mergeCell ref="E403:F403"/>
    <mergeCell ref="G403:H403"/>
    <mergeCell ref="I403:J403"/>
    <mergeCell ref="K403:L403"/>
    <mergeCell ref="C404:D404"/>
    <mergeCell ref="E404:F404"/>
    <mergeCell ref="G404:H404"/>
    <mergeCell ref="I404:J404"/>
    <mergeCell ref="K404:L404"/>
    <mergeCell ref="C397:D397"/>
    <mergeCell ref="E397:F397"/>
    <mergeCell ref="G397:H397"/>
    <mergeCell ref="I397:J397"/>
    <mergeCell ref="K397:L397"/>
    <mergeCell ref="C398:D398"/>
    <mergeCell ref="E398:F398"/>
    <mergeCell ref="G398:H398"/>
    <mergeCell ref="I398:J398"/>
    <mergeCell ref="K398:L398"/>
    <mergeCell ref="C399:D399"/>
    <mergeCell ref="E399:F399"/>
    <mergeCell ref="G399:H399"/>
    <mergeCell ref="I399:J399"/>
    <mergeCell ref="K399:L399"/>
    <mergeCell ref="C400:D400"/>
    <mergeCell ref="E400:F400"/>
    <mergeCell ref="G400:H400"/>
    <mergeCell ref="I400:J400"/>
    <mergeCell ref="K400:L400"/>
    <mergeCell ref="C393:D393"/>
    <mergeCell ref="E393:F393"/>
    <mergeCell ref="G393:H393"/>
    <mergeCell ref="I393:J393"/>
    <mergeCell ref="K393:L393"/>
    <mergeCell ref="C394:D394"/>
    <mergeCell ref="E394:F394"/>
    <mergeCell ref="G394:H394"/>
    <mergeCell ref="I394:J394"/>
    <mergeCell ref="K394:L394"/>
    <mergeCell ref="C395:D395"/>
    <mergeCell ref="E395:F395"/>
    <mergeCell ref="G395:H395"/>
    <mergeCell ref="I395:J395"/>
    <mergeCell ref="K395:L395"/>
    <mergeCell ref="C396:D396"/>
    <mergeCell ref="E396:F396"/>
    <mergeCell ref="G396:H396"/>
    <mergeCell ref="I396:J396"/>
    <mergeCell ref="K396:L396"/>
    <mergeCell ref="C389:D389"/>
    <mergeCell ref="E389:F389"/>
    <mergeCell ref="G389:H389"/>
    <mergeCell ref="I389:J389"/>
    <mergeCell ref="K389:L389"/>
    <mergeCell ref="C390:D390"/>
    <mergeCell ref="E390:F390"/>
    <mergeCell ref="G390:H390"/>
    <mergeCell ref="I390:J390"/>
    <mergeCell ref="K390:L390"/>
    <mergeCell ref="C391:D391"/>
    <mergeCell ref="E391:F391"/>
    <mergeCell ref="G391:H391"/>
    <mergeCell ref="I391:J391"/>
    <mergeCell ref="K391:L391"/>
    <mergeCell ref="C392:D392"/>
    <mergeCell ref="E392:F392"/>
    <mergeCell ref="G392:H392"/>
    <mergeCell ref="I392:J392"/>
    <mergeCell ref="K392:L392"/>
    <mergeCell ref="C385:D385"/>
    <mergeCell ref="E385:F385"/>
    <mergeCell ref="G385:H385"/>
    <mergeCell ref="I385:J385"/>
    <mergeCell ref="K385:L385"/>
    <mergeCell ref="C386:D386"/>
    <mergeCell ref="E386:F386"/>
    <mergeCell ref="G386:H386"/>
    <mergeCell ref="I386:J386"/>
    <mergeCell ref="K386:L386"/>
    <mergeCell ref="C387:D387"/>
    <mergeCell ref="E387:F387"/>
    <mergeCell ref="G387:H387"/>
    <mergeCell ref="I387:J387"/>
    <mergeCell ref="K387:L387"/>
    <mergeCell ref="C388:D388"/>
    <mergeCell ref="E388:F388"/>
    <mergeCell ref="G388:H388"/>
    <mergeCell ref="I388:J388"/>
    <mergeCell ref="K388:L388"/>
    <mergeCell ref="A377:B377"/>
    <mergeCell ref="C377:D377"/>
    <mergeCell ref="E377:F377"/>
    <mergeCell ref="G377:H377"/>
    <mergeCell ref="I377:J377"/>
    <mergeCell ref="K377:L377"/>
    <mergeCell ref="A379:L380"/>
    <mergeCell ref="A383:B383"/>
    <mergeCell ref="C383:D383"/>
    <mergeCell ref="E383:F383"/>
    <mergeCell ref="G383:H383"/>
    <mergeCell ref="I383:J383"/>
    <mergeCell ref="K383:L383"/>
    <mergeCell ref="C384:D384"/>
    <mergeCell ref="E384:F384"/>
    <mergeCell ref="G384:H384"/>
    <mergeCell ref="I384:J384"/>
    <mergeCell ref="K384:L384"/>
    <mergeCell ref="C371:D371"/>
    <mergeCell ref="E371:F371"/>
    <mergeCell ref="G371:H371"/>
    <mergeCell ref="I371:J371"/>
    <mergeCell ref="K371:L371"/>
    <mergeCell ref="C372:D372"/>
    <mergeCell ref="E372:F372"/>
    <mergeCell ref="G372:H372"/>
    <mergeCell ref="I372:J372"/>
    <mergeCell ref="K372:L372"/>
    <mergeCell ref="A373:A376"/>
    <mergeCell ref="C373:D373"/>
    <mergeCell ref="G373:H373"/>
    <mergeCell ref="I373:J373"/>
    <mergeCell ref="K373:L373"/>
    <mergeCell ref="C374:D374"/>
    <mergeCell ref="G374:H374"/>
    <mergeCell ref="I374:J374"/>
    <mergeCell ref="K374:L374"/>
    <mergeCell ref="C375:D375"/>
    <mergeCell ref="E375:F375"/>
    <mergeCell ref="G375:H375"/>
    <mergeCell ref="I375:J375"/>
    <mergeCell ref="K375:L375"/>
    <mergeCell ref="C376:D376"/>
    <mergeCell ref="E376:F376"/>
    <mergeCell ref="G376:H376"/>
    <mergeCell ref="I376:J376"/>
    <mergeCell ref="K376:L376"/>
    <mergeCell ref="E373:F373"/>
    <mergeCell ref="E374:F374"/>
    <mergeCell ref="C367:D367"/>
    <mergeCell ref="E367:F367"/>
    <mergeCell ref="G367:H367"/>
    <mergeCell ref="I367:J367"/>
    <mergeCell ref="K367:L367"/>
    <mergeCell ref="C368:D368"/>
    <mergeCell ref="E368:F368"/>
    <mergeCell ref="G368:H368"/>
    <mergeCell ref="I368:J368"/>
    <mergeCell ref="K368:L368"/>
    <mergeCell ref="C369:D369"/>
    <mergeCell ref="E369:F369"/>
    <mergeCell ref="G369:H369"/>
    <mergeCell ref="I369:J369"/>
    <mergeCell ref="K369:L369"/>
    <mergeCell ref="C370:D370"/>
    <mergeCell ref="E370:F370"/>
    <mergeCell ref="G370:H370"/>
    <mergeCell ref="I370:J370"/>
    <mergeCell ref="K370:L370"/>
    <mergeCell ref="C363:D363"/>
    <mergeCell ref="E363:F363"/>
    <mergeCell ref="G363:H363"/>
    <mergeCell ref="I363:J363"/>
    <mergeCell ref="K363:L363"/>
    <mergeCell ref="C364:D364"/>
    <mergeCell ref="E364:F364"/>
    <mergeCell ref="G364:H364"/>
    <mergeCell ref="I364:J364"/>
    <mergeCell ref="K364:L364"/>
    <mergeCell ref="C365:D365"/>
    <mergeCell ref="E365:F365"/>
    <mergeCell ref="G365:H365"/>
    <mergeCell ref="I365:J365"/>
    <mergeCell ref="K365:L365"/>
    <mergeCell ref="C366:D366"/>
    <mergeCell ref="E366:F366"/>
    <mergeCell ref="G366:H366"/>
    <mergeCell ref="I366:J366"/>
    <mergeCell ref="K366:L366"/>
    <mergeCell ref="C359:D359"/>
    <mergeCell ref="E359:F359"/>
    <mergeCell ref="G359:H359"/>
    <mergeCell ref="I359:J359"/>
    <mergeCell ref="K359:L359"/>
    <mergeCell ref="C360:D360"/>
    <mergeCell ref="E360:F360"/>
    <mergeCell ref="G360:H360"/>
    <mergeCell ref="I360:J360"/>
    <mergeCell ref="K360:L360"/>
    <mergeCell ref="C361:D361"/>
    <mergeCell ref="E361:F361"/>
    <mergeCell ref="G361:H361"/>
    <mergeCell ref="I361:J361"/>
    <mergeCell ref="K361:L361"/>
    <mergeCell ref="C362:D362"/>
    <mergeCell ref="E362:F362"/>
    <mergeCell ref="G362:H362"/>
    <mergeCell ref="I362:J362"/>
    <mergeCell ref="K362:L362"/>
    <mergeCell ref="C355:D355"/>
    <mergeCell ref="E355:F355"/>
    <mergeCell ref="G355:H355"/>
    <mergeCell ref="I355:J355"/>
    <mergeCell ref="K355:L355"/>
    <mergeCell ref="C356:D356"/>
    <mergeCell ref="E356:F356"/>
    <mergeCell ref="G356:H356"/>
    <mergeCell ref="I356:J356"/>
    <mergeCell ref="K356:L356"/>
    <mergeCell ref="C357:D357"/>
    <mergeCell ref="E357:F357"/>
    <mergeCell ref="G357:H357"/>
    <mergeCell ref="I357:J357"/>
    <mergeCell ref="K357:L357"/>
    <mergeCell ref="C358:D358"/>
    <mergeCell ref="E358:F358"/>
    <mergeCell ref="G358:H358"/>
    <mergeCell ref="I358:J358"/>
    <mergeCell ref="K358:L358"/>
    <mergeCell ref="C351:D351"/>
    <mergeCell ref="E351:F351"/>
    <mergeCell ref="G351:H351"/>
    <mergeCell ref="I351:J351"/>
    <mergeCell ref="K351:L351"/>
    <mergeCell ref="C352:D352"/>
    <mergeCell ref="E352:F352"/>
    <mergeCell ref="G352:H352"/>
    <mergeCell ref="I352:J352"/>
    <mergeCell ref="K352:L352"/>
    <mergeCell ref="C353:D353"/>
    <mergeCell ref="E353:F353"/>
    <mergeCell ref="G353:H353"/>
    <mergeCell ref="I353:J353"/>
    <mergeCell ref="K353:L353"/>
    <mergeCell ref="C354:D354"/>
    <mergeCell ref="E354:F354"/>
    <mergeCell ref="G354:H354"/>
    <mergeCell ref="I354:J354"/>
    <mergeCell ref="K354:L354"/>
    <mergeCell ref="C347:D347"/>
    <mergeCell ref="E347:F347"/>
    <mergeCell ref="G347:H347"/>
    <mergeCell ref="I347:J347"/>
    <mergeCell ref="K347:L347"/>
    <mergeCell ref="C348:D348"/>
    <mergeCell ref="E348:F348"/>
    <mergeCell ref="G348:H348"/>
    <mergeCell ref="I348:J348"/>
    <mergeCell ref="K348:L348"/>
    <mergeCell ref="C349:D349"/>
    <mergeCell ref="E349:F349"/>
    <mergeCell ref="G349:H349"/>
    <mergeCell ref="I349:J349"/>
    <mergeCell ref="K349:L349"/>
    <mergeCell ref="C350:D350"/>
    <mergeCell ref="E350:F350"/>
    <mergeCell ref="G350:H350"/>
    <mergeCell ref="I350:J350"/>
    <mergeCell ref="K350:L350"/>
    <mergeCell ref="C343:D343"/>
    <mergeCell ref="E343:F343"/>
    <mergeCell ref="G343:H343"/>
    <mergeCell ref="I343:J343"/>
    <mergeCell ref="K343:L343"/>
    <mergeCell ref="C344:D344"/>
    <mergeCell ref="E344:F344"/>
    <mergeCell ref="G344:H344"/>
    <mergeCell ref="I344:J344"/>
    <mergeCell ref="K344:L344"/>
    <mergeCell ref="C345:D345"/>
    <mergeCell ref="E345:F345"/>
    <mergeCell ref="G345:H345"/>
    <mergeCell ref="I345:J345"/>
    <mergeCell ref="K345:L345"/>
    <mergeCell ref="C346:D346"/>
    <mergeCell ref="E346:F346"/>
    <mergeCell ref="G346:H346"/>
    <mergeCell ref="I346:J346"/>
    <mergeCell ref="K346:L346"/>
    <mergeCell ref="A335:B335"/>
    <mergeCell ref="C335:D335"/>
    <mergeCell ref="E335:F335"/>
    <mergeCell ref="G335:H335"/>
    <mergeCell ref="I335:J335"/>
    <mergeCell ref="K335:L335"/>
    <mergeCell ref="A337:L338"/>
    <mergeCell ref="A341:B341"/>
    <mergeCell ref="C341:D341"/>
    <mergeCell ref="E341:F341"/>
    <mergeCell ref="G341:H341"/>
    <mergeCell ref="I341:J341"/>
    <mergeCell ref="K341:L341"/>
    <mergeCell ref="C342:D342"/>
    <mergeCell ref="E342:F342"/>
    <mergeCell ref="G342:H342"/>
    <mergeCell ref="I342:J342"/>
    <mergeCell ref="K342:L342"/>
    <mergeCell ref="C329:D329"/>
    <mergeCell ref="E329:F329"/>
    <mergeCell ref="G329:H329"/>
    <mergeCell ref="I329:J329"/>
    <mergeCell ref="K329:L329"/>
    <mergeCell ref="C330:D330"/>
    <mergeCell ref="E330:F330"/>
    <mergeCell ref="G330:H330"/>
    <mergeCell ref="I330:J330"/>
    <mergeCell ref="K330:L330"/>
    <mergeCell ref="A331:A334"/>
    <mergeCell ref="C331:D331"/>
    <mergeCell ref="G331:H331"/>
    <mergeCell ref="I331:J331"/>
    <mergeCell ref="K331:L331"/>
    <mergeCell ref="C332:D332"/>
    <mergeCell ref="G332:H332"/>
    <mergeCell ref="I332:J332"/>
    <mergeCell ref="K332:L332"/>
    <mergeCell ref="C333:D333"/>
    <mergeCell ref="E333:F333"/>
    <mergeCell ref="G333:H333"/>
    <mergeCell ref="I333:J333"/>
    <mergeCell ref="K333:L333"/>
    <mergeCell ref="C334:D334"/>
    <mergeCell ref="E334:F334"/>
    <mergeCell ref="G334:H334"/>
    <mergeCell ref="I334:J334"/>
    <mergeCell ref="K334:L334"/>
    <mergeCell ref="E331:F331"/>
    <mergeCell ref="E332:F332"/>
    <mergeCell ref="C325:D325"/>
    <mergeCell ref="E325:F325"/>
    <mergeCell ref="G325:H325"/>
    <mergeCell ref="I325:J325"/>
    <mergeCell ref="K325:L325"/>
    <mergeCell ref="C326:D326"/>
    <mergeCell ref="E326:F326"/>
    <mergeCell ref="G326:H326"/>
    <mergeCell ref="I326:J326"/>
    <mergeCell ref="K326:L326"/>
    <mergeCell ref="C327:D327"/>
    <mergeCell ref="E327:F327"/>
    <mergeCell ref="G327:H327"/>
    <mergeCell ref="I327:J327"/>
    <mergeCell ref="K327:L327"/>
    <mergeCell ref="C328:D328"/>
    <mergeCell ref="E328:F328"/>
    <mergeCell ref="G328:H328"/>
    <mergeCell ref="I328:J328"/>
    <mergeCell ref="K328:L328"/>
    <mergeCell ref="C321:D321"/>
    <mergeCell ref="E321:F321"/>
    <mergeCell ref="G321:H321"/>
    <mergeCell ref="I321:J321"/>
    <mergeCell ref="K321:L321"/>
    <mergeCell ref="C322:D322"/>
    <mergeCell ref="E322:F322"/>
    <mergeCell ref="G322:H322"/>
    <mergeCell ref="I322:J322"/>
    <mergeCell ref="K322:L322"/>
    <mergeCell ref="C323:D323"/>
    <mergeCell ref="E323:F323"/>
    <mergeCell ref="G323:H323"/>
    <mergeCell ref="I323:J323"/>
    <mergeCell ref="K323:L323"/>
    <mergeCell ref="C324:D324"/>
    <mergeCell ref="E324:F324"/>
    <mergeCell ref="G324:H324"/>
    <mergeCell ref="I324:J324"/>
    <mergeCell ref="K324:L324"/>
    <mergeCell ref="C317:D317"/>
    <mergeCell ref="E317:F317"/>
    <mergeCell ref="G317:H317"/>
    <mergeCell ref="I317:J317"/>
    <mergeCell ref="K317:L317"/>
    <mergeCell ref="C318:D318"/>
    <mergeCell ref="E318:F318"/>
    <mergeCell ref="G318:H318"/>
    <mergeCell ref="I318:J318"/>
    <mergeCell ref="K318:L318"/>
    <mergeCell ref="C319:D319"/>
    <mergeCell ref="E319:F319"/>
    <mergeCell ref="G319:H319"/>
    <mergeCell ref="I319:J319"/>
    <mergeCell ref="K319:L319"/>
    <mergeCell ref="C320:D320"/>
    <mergeCell ref="E320:F320"/>
    <mergeCell ref="G320:H320"/>
    <mergeCell ref="I320:J320"/>
    <mergeCell ref="K320:L320"/>
    <mergeCell ref="C313:D313"/>
    <mergeCell ref="E313:F313"/>
    <mergeCell ref="G313:H313"/>
    <mergeCell ref="I313:J313"/>
    <mergeCell ref="K313:L313"/>
    <mergeCell ref="C314:D314"/>
    <mergeCell ref="E314:F314"/>
    <mergeCell ref="G314:H314"/>
    <mergeCell ref="I314:J314"/>
    <mergeCell ref="K314:L314"/>
    <mergeCell ref="C315:D315"/>
    <mergeCell ref="E315:F315"/>
    <mergeCell ref="G315:H315"/>
    <mergeCell ref="I315:J315"/>
    <mergeCell ref="K315:L315"/>
    <mergeCell ref="C316:D316"/>
    <mergeCell ref="E316:F316"/>
    <mergeCell ref="G316:H316"/>
    <mergeCell ref="I316:J316"/>
    <mergeCell ref="K316:L316"/>
    <mergeCell ref="C309:D309"/>
    <mergeCell ref="E309:F309"/>
    <mergeCell ref="G309:H309"/>
    <mergeCell ref="I309:J309"/>
    <mergeCell ref="K309:L309"/>
    <mergeCell ref="C310:D310"/>
    <mergeCell ref="E310:F310"/>
    <mergeCell ref="G310:H310"/>
    <mergeCell ref="I310:J310"/>
    <mergeCell ref="K310:L310"/>
    <mergeCell ref="C311:D311"/>
    <mergeCell ref="E311:F311"/>
    <mergeCell ref="G311:H311"/>
    <mergeCell ref="I311:J311"/>
    <mergeCell ref="K311:L311"/>
    <mergeCell ref="C312:D312"/>
    <mergeCell ref="E312:F312"/>
    <mergeCell ref="G312:H312"/>
    <mergeCell ref="I312:J312"/>
    <mergeCell ref="K312:L312"/>
    <mergeCell ref="C305:D305"/>
    <mergeCell ref="E305:F305"/>
    <mergeCell ref="G305:H305"/>
    <mergeCell ref="I305:J305"/>
    <mergeCell ref="K305:L305"/>
    <mergeCell ref="C306:D306"/>
    <mergeCell ref="E306:F306"/>
    <mergeCell ref="G306:H306"/>
    <mergeCell ref="I306:J306"/>
    <mergeCell ref="K306:L306"/>
    <mergeCell ref="C307:D307"/>
    <mergeCell ref="E307:F307"/>
    <mergeCell ref="G307:H307"/>
    <mergeCell ref="I307:J307"/>
    <mergeCell ref="K307:L307"/>
    <mergeCell ref="C308:D308"/>
    <mergeCell ref="E308:F308"/>
    <mergeCell ref="G308:H308"/>
    <mergeCell ref="I308:J308"/>
    <mergeCell ref="K308:L308"/>
    <mergeCell ref="C301:D301"/>
    <mergeCell ref="E301:F301"/>
    <mergeCell ref="G301:H301"/>
    <mergeCell ref="I301:J301"/>
    <mergeCell ref="K301:L301"/>
    <mergeCell ref="C302:D302"/>
    <mergeCell ref="E302:F302"/>
    <mergeCell ref="G302:H302"/>
    <mergeCell ref="I302:J302"/>
    <mergeCell ref="K302:L302"/>
    <mergeCell ref="C303:D303"/>
    <mergeCell ref="E303:F303"/>
    <mergeCell ref="G303:H303"/>
    <mergeCell ref="I303:J303"/>
    <mergeCell ref="K303:L303"/>
    <mergeCell ref="C304:D304"/>
    <mergeCell ref="E304:F304"/>
    <mergeCell ref="G304:H304"/>
    <mergeCell ref="I304:J304"/>
    <mergeCell ref="K304:L304"/>
    <mergeCell ref="A293:B293"/>
    <mergeCell ref="C293:D293"/>
    <mergeCell ref="E293:F293"/>
    <mergeCell ref="G293:H293"/>
    <mergeCell ref="I293:J293"/>
    <mergeCell ref="K293:L293"/>
    <mergeCell ref="A295:L296"/>
    <mergeCell ref="A299:B299"/>
    <mergeCell ref="C299:D299"/>
    <mergeCell ref="E299:F299"/>
    <mergeCell ref="G299:H299"/>
    <mergeCell ref="I299:J299"/>
    <mergeCell ref="K299:L299"/>
    <mergeCell ref="C300:D300"/>
    <mergeCell ref="E300:F300"/>
    <mergeCell ref="G300:H300"/>
    <mergeCell ref="I300:J300"/>
    <mergeCell ref="K300:L300"/>
    <mergeCell ref="C287:D287"/>
    <mergeCell ref="E287:F287"/>
    <mergeCell ref="G287:H287"/>
    <mergeCell ref="I287:J287"/>
    <mergeCell ref="K287:L287"/>
    <mergeCell ref="C288:D288"/>
    <mergeCell ref="E288:F288"/>
    <mergeCell ref="G288:H288"/>
    <mergeCell ref="I288:J288"/>
    <mergeCell ref="K288:L288"/>
    <mergeCell ref="A289:A292"/>
    <mergeCell ref="C289:D289"/>
    <mergeCell ref="G289:H289"/>
    <mergeCell ref="I289:J289"/>
    <mergeCell ref="K289:L289"/>
    <mergeCell ref="C290:D290"/>
    <mergeCell ref="G290:H290"/>
    <mergeCell ref="I290:J290"/>
    <mergeCell ref="K290:L290"/>
    <mergeCell ref="C291:D291"/>
    <mergeCell ref="E291:F291"/>
    <mergeCell ref="G291:H291"/>
    <mergeCell ref="I291:J291"/>
    <mergeCell ref="K291:L291"/>
    <mergeCell ref="C292:D292"/>
    <mergeCell ref="E292:F292"/>
    <mergeCell ref="G292:H292"/>
    <mergeCell ref="I292:J292"/>
    <mergeCell ref="K292:L292"/>
    <mergeCell ref="E289:F289"/>
    <mergeCell ref="E290:F290"/>
    <mergeCell ref="C283:D283"/>
    <mergeCell ref="E283:F283"/>
    <mergeCell ref="G283:H283"/>
    <mergeCell ref="I283:J283"/>
    <mergeCell ref="K283:L283"/>
    <mergeCell ref="C284:D284"/>
    <mergeCell ref="E284:F284"/>
    <mergeCell ref="G284:H284"/>
    <mergeCell ref="I284:J284"/>
    <mergeCell ref="K284:L284"/>
    <mergeCell ref="C285:D285"/>
    <mergeCell ref="E285:F285"/>
    <mergeCell ref="G285:H285"/>
    <mergeCell ref="I285:J285"/>
    <mergeCell ref="K285:L285"/>
    <mergeCell ref="C286:D286"/>
    <mergeCell ref="E286:F286"/>
    <mergeCell ref="G286:H286"/>
    <mergeCell ref="I286:J286"/>
    <mergeCell ref="K286:L286"/>
    <mergeCell ref="C279:D279"/>
    <mergeCell ref="E279:F279"/>
    <mergeCell ref="G279:H279"/>
    <mergeCell ref="I279:J279"/>
    <mergeCell ref="K279:L279"/>
    <mergeCell ref="C280:D280"/>
    <mergeCell ref="E280:F280"/>
    <mergeCell ref="G280:H280"/>
    <mergeCell ref="I280:J280"/>
    <mergeCell ref="K280:L280"/>
    <mergeCell ref="C281:D281"/>
    <mergeCell ref="E281:F281"/>
    <mergeCell ref="G281:H281"/>
    <mergeCell ref="I281:J281"/>
    <mergeCell ref="K281:L281"/>
    <mergeCell ref="C282:D282"/>
    <mergeCell ref="E282:F282"/>
    <mergeCell ref="G282:H282"/>
    <mergeCell ref="I282:J282"/>
    <mergeCell ref="K282:L282"/>
    <mergeCell ref="C275:D275"/>
    <mergeCell ref="E275:F275"/>
    <mergeCell ref="G275:H275"/>
    <mergeCell ref="I275:J275"/>
    <mergeCell ref="K275:L275"/>
    <mergeCell ref="C276:D276"/>
    <mergeCell ref="E276:F276"/>
    <mergeCell ref="G276:H276"/>
    <mergeCell ref="I276:J276"/>
    <mergeCell ref="K276:L276"/>
    <mergeCell ref="C277:D277"/>
    <mergeCell ref="E277:F277"/>
    <mergeCell ref="G277:H277"/>
    <mergeCell ref="I277:J277"/>
    <mergeCell ref="K277:L277"/>
    <mergeCell ref="C278:D278"/>
    <mergeCell ref="E278:F278"/>
    <mergeCell ref="G278:H278"/>
    <mergeCell ref="I278:J278"/>
    <mergeCell ref="K278:L278"/>
    <mergeCell ref="C271:D271"/>
    <mergeCell ref="E271:F271"/>
    <mergeCell ref="G271:H271"/>
    <mergeCell ref="I271:J271"/>
    <mergeCell ref="K271:L271"/>
    <mergeCell ref="C272:D272"/>
    <mergeCell ref="E272:F272"/>
    <mergeCell ref="G272:H272"/>
    <mergeCell ref="I272:J272"/>
    <mergeCell ref="K272:L272"/>
    <mergeCell ref="C273:D273"/>
    <mergeCell ref="E273:F273"/>
    <mergeCell ref="G273:H273"/>
    <mergeCell ref="I273:J273"/>
    <mergeCell ref="K273:L273"/>
    <mergeCell ref="C274:D274"/>
    <mergeCell ref="E274:F274"/>
    <mergeCell ref="G274:H274"/>
    <mergeCell ref="I274:J274"/>
    <mergeCell ref="K274:L274"/>
    <mergeCell ref="C267:D267"/>
    <mergeCell ref="E267:F267"/>
    <mergeCell ref="G267:H267"/>
    <mergeCell ref="I267:J267"/>
    <mergeCell ref="K267:L267"/>
    <mergeCell ref="C268:D268"/>
    <mergeCell ref="E268:F268"/>
    <mergeCell ref="G268:H268"/>
    <mergeCell ref="I268:J268"/>
    <mergeCell ref="K268:L268"/>
    <mergeCell ref="C269:D269"/>
    <mergeCell ref="E269:F269"/>
    <mergeCell ref="G269:H269"/>
    <mergeCell ref="I269:J269"/>
    <mergeCell ref="K269:L269"/>
    <mergeCell ref="C270:D270"/>
    <mergeCell ref="E270:F270"/>
    <mergeCell ref="G270:H270"/>
    <mergeCell ref="I270:J270"/>
    <mergeCell ref="K270:L270"/>
    <mergeCell ref="C263:D263"/>
    <mergeCell ref="E263:F263"/>
    <mergeCell ref="G263:H263"/>
    <mergeCell ref="I263:J263"/>
    <mergeCell ref="K263:L263"/>
    <mergeCell ref="C264:D264"/>
    <mergeCell ref="E264:F264"/>
    <mergeCell ref="G264:H264"/>
    <mergeCell ref="I264:J264"/>
    <mergeCell ref="K264:L264"/>
    <mergeCell ref="C265:D265"/>
    <mergeCell ref="E265:F265"/>
    <mergeCell ref="G265:H265"/>
    <mergeCell ref="I265:J265"/>
    <mergeCell ref="K265:L265"/>
    <mergeCell ref="C266:D266"/>
    <mergeCell ref="E266:F266"/>
    <mergeCell ref="G266:H266"/>
    <mergeCell ref="I266:J266"/>
    <mergeCell ref="K266:L266"/>
    <mergeCell ref="C259:D259"/>
    <mergeCell ref="E259:F259"/>
    <mergeCell ref="G259:H259"/>
    <mergeCell ref="I259:J259"/>
    <mergeCell ref="K259:L259"/>
    <mergeCell ref="C260:D260"/>
    <mergeCell ref="E260:F260"/>
    <mergeCell ref="G260:H260"/>
    <mergeCell ref="I260:J260"/>
    <mergeCell ref="K260:L260"/>
    <mergeCell ref="C261:D261"/>
    <mergeCell ref="E261:F261"/>
    <mergeCell ref="G261:H261"/>
    <mergeCell ref="I261:J261"/>
    <mergeCell ref="K261:L261"/>
    <mergeCell ref="C262:D262"/>
    <mergeCell ref="E262:F262"/>
    <mergeCell ref="G262:H262"/>
    <mergeCell ref="I262:J262"/>
    <mergeCell ref="K262:L262"/>
    <mergeCell ref="A251:B251"/>
    <mergeCell ref="C251:D251"/>
    <mergeCell ref="E251:F251"/>
    <mergeCell ref="G251:H251"/>
    <mergeCell ref="I251:J251"/>
    <mergeCell ref="K251:L251"/>
    <mergeCell ref="A253:L254"/>
    <mergeCell ref="A257:B257"/>
    <mergeCell ref="C257:D257"/>
    <mergeCell ref="E257:F257"/>
    <mergeCell ref="G257:H257"/>
    <mergeCell ref="I257:J257"/>
    <mergeCell ref="K257:L257"/>
    <mergeCell ref="C258:D258"/>
    <mergeCell ref="E258:F258"/>
    <mergeCell ref="G258:H258"/>
    <mergeCell ref="I258:J258"/>
    <mergeCell ref="K258:L258"/>
    <mergeCell ref="C245:D245"/>
    <mergeCell ref="E245:F245"/>
    <mergeCell ref="G245:H245"/>
    <mergeCell ref="I245:J245"/>
    <mergeCell ref="K245:L245"/>
    <mergeCell ref="C246:D246"/>
    <mergeCell ref="E246:F246"/>
    <mergeCell ref="G246:H246"/>
    <mergeCell ref="I246:J246"/>
    <mergeCell ref="K246:L246"/>
    <mergeCell ref="A247:A250"/>
    <mergeCell ref="C247:D247"/>
    <mergeCell ref="G247:H247"/>
    <mergeCell ref="I247:J247"/>
    <mergeCell ref="K247:L247"/>
    <mergeCell ref="C248:D248"/>
    <mergeCell ref="G248:H248"/>
    <mergeCell ref="I248:J248"/>
    <mergeCell ref="K248:L248"/>
    <mergeCell ref="C249:D249"/>
    <mergeCell ref="E249:F249"/>
    <mergeCell ref="G249:H249"/>
    <mergeCell ref="I249:J249"/>
    <mergeCell ref="K249:L249"/>
    <mergeCell ref="C250:D250"/>
    <mergeCell ref="E250:F250"/>
    <mergeCell ref="G250:H250"/>
    <mergeCell ref="I250:J250"/>
    <mergeCell ref="K250:L250"/>
    <mergeCell ref="C241:D241"/>
    <mergeCell ref="E241:F241"/>
    <mergeCell ref="G241:H241"/>
    <mergeCell ref="I241:J241"/>
    <mergeCell ref="K241:L241"/>
    <mergeCell ref="C242:D242"/>
    <mergeCell ref="E242:F242"/>
    <mergeCell ref="G242:H242"/>
    <mergeCell ref="I242:J242"/>
    <mergeCell ref="K242:L242"/>
    <mergeCell ref="C243:D243"/>
    <mergeCell ref="E243:F243"/>
    <mergeCell ref="G243:H243"/>
    <mergeCell ref="I243:J243"/>
    <mergeCell ref="K243:L243"/>
    <mergeCell ref="C244:D244"/>
    <mergeCell ref="E244:F244"/>
    <mergeCell ref="G244:H244"/>
    <mergeCell ref="I244:J244"/>
    <mergeCell ref="K244:L244"/>
    <mergeCell ref="C237:D237"/>
    <mergeCell ref="E237:F237"/>
    <mergeCell ref="G237:H237"/>
    <mergeCell ref="I237:J237"/>
    <mergeCell ref="K237:L237"/>
    <mergeCell ref="C238:D238"/>
    <mergeCell ref="E238:F238"/>
    <mergeCell ref="G238:H238"/>
    <mergeCell ref="I238:J238"/>
    <mergeCell ref="K238:L238"/>
    <mergeCell ref="C239:D239"/>
    <mergeCell ref="E239:F239"/>
    <mergeCell ref="G239:H239"/>
    <mergeCell ref="I239:J239"/>
    <mergeCell ref="K239:L239"/>
    <mergeCell ref="C240:D240"/>
    <mergeCell ref="E240:F240"/>
    <mergeCell ref="G240:H240"/>
    <mergeCell ref="I240:J240"/>
    <mergeCell ref="K240:L240"/>
    <mergeCell ref="C233:D233"/>
    <mergeCell ref="E233:F233"/>
    <mergeCell ref="G233:H233"/>
    <mergeCell ref="I233:J233"/>
    <mergeCell ref="K233:L233"/>
    <mergeCell ref="C234:D234"/>
    <mergeCell ref="E234:F234"/>
    <mergeCell ref="G234:H234"/>
    <mergeCell ref="I234:J234"/>
    <mergeCell ref="K234:L234"/>
    <mergeCell ref="C235:D235"/>
    <mergeCell ref="E235:F235"/>
    <mergeCell ref="G235:H235"/>
    <mergeCell ref="I235:J235"/>
    <mergeCell ref="K235:L235"/>
    <mergeCell ref="C236:D236"/>
    <mergeCell ref="E236:F236"/>
    <mergeCell ref="G236:H236"/>
    <mergeCell ref="I236:J236"/>
    <mergeCell ref="K236:L236"/>
    <mergeCell ref="C229:D229"/>
    <mergeCell ref="E229:F229"/>
    <mergeCell ref="G229:H229"/>
    <mergeCell ref="I229:J229"/>
    <mergeCell ref="K229:L229"/>
    <mergeCell ref="C230:D230"/>
    <mergeCell ref="E230:F230"/>
    <mergeCell ref="G230:H230"/>
    <mergeCell ref="I230:J230"/>
    <mergeCell ref="K230:L230"/>
    <mergeCell ref="C231:D231"/>
    <mergeCell ref="E231:F231"/>
    <mergeCell ref="G231:H231"/>
    <mergeCell ref="I231:J231"/>
    <mergeCell ref="K231:L231"/>
    <mergeCell ref="C232:D232"/>
    <mergeCell ref="E232:F232"/>
    <mergeCell ref="G232:H232"/>
    <mergeCell ref="I232:J232"/>
    <mergeCell ref="K232:L232"/>
    <mergeCell ref="C225:D225"/>
    <mergeCell ref="E225:F225"/>
    <mergeCell ref="G225:H225"/>
    <mergeCell ref="I225:J225"/>
    <mergeCell ref="K225:L225"/>
    <mergeCell ref="C226:D226"/>
    <mergeCell ref="E226:F226"/>
    <mergeCell ref="G226:H226"/>
    <mergeCell ref="I226:J226"/>
    <mergeCell ref="K226:L226"/>
    <mergeCell ref="C227:D227"/>
    <mergeCell ref="E227:F227"/>
    <mergeCell ref="G227:H227"/>
    <mergeCell ref="I227:J227"/>
    <mergeCell ref="K227:L227"/>
    <mergeCell ref="C228:D228"/>
    <mergeCell ref="E228:F228"/>
    <mergeCell ref="G228:H228"/>
    <mergeCell ref="I228:J228"/>
    <mergeCell ref="K228:L228"/>
    <mergeCell ref="C221:D221"/>
    <mergeCell ref="E221:F221"/>
    <mergeCell ref="G221:H221"/>
    <mergeCell ref="I221:J221"/>
    <mergeCell ref="K221:L221"/>
    <mergeCell ref="C222:D222"/>
    <mergeCell ref="E222:F222"/>
    <mergeCell ref="G222:H222"/>
    <mergeCell ref="I222:J222"/>
    <mergeCell ref="K222:L222"/>
    <mergeCell ref="C223:D223"/>
    <mergeCell ref="E223:F223"/>
    <mergeCell ref="G223:H223"/>
    <mergeCell ref="I223:J223"/>
    <mergeCell ref="K223:L223"/>
    <mergeCell ref="C224:D224"/>
    <mergeCell ref="E224:F224"/>
    <mergeCell ref="G224:H224"/>
    <mergeCell ref="I224:J224"/>
    <mergeCell ref="K224:L224"/>
    <mergeCell ref="C217:D217"/>
    <mergeCell ref="E217:F217"/>
    <mergeCell ref="G217:H217"/>
    <mergeCell ref="I217:J217"/>
    <mergeCell ref="K217:L217"/>
    <mergeCell ref="C218:D218"/>
    <mergeCell ref="E218:F218"/>
    <mergeCell ref="G218:H218"/>
    <mergeCell ref="I218:J218"/>
    <mergeCell ref="K218:L218"/>
    <mergeCell ref="C219:D219"/>
    <mergeCell ref="E219:F219"/>
    <mergeCell ref="G219:H219"/>
    <mergeCell ref="I219:J219"/>
    <mergeCell ref="K219:L219"/>
    <mergeCell ref="C220:D220"/>
    <mergeCell ref="E220:F220"/>
    <mergeCell ref="G220:H220"/>
    <mergeCell ref="I220:J220"/>
    <mergeCell ref="K220:L220"/>
    <mergeCell ref="A209:B209"/>
    <mergeCell ref="C209:D209"/>
    <mergeCell ref="E209:F209"/>
    <mergeCell ref="G209:H209"/>
    <mergeCell ref="I209:J209"/>
    <mergeCell ref="K209:L209"/>
    <mergeCell ref="A211:L212"/>
    <mergeCell ref="A215:B215"/>
    <mergeCell ref="C215:D215"/>
    <mergeCell ref="E215:F215"/>
    <mergeCell ref="G215:H215"/>
    <mergeCell ref="I215:J215"/>
    <mergeCell ref="K215:L215"/>
    <mergeCell ref="C216:D216"/>
    <mergeCell ref="E216:F216"/>
    <mergeCell ref="G216:H216"/>
    <mergeCell ref="I216:J216"/>
    <mergeCell ref="K216:L216"/>
    <mergeCell ref="C203:D203"/>
    <mergeCell ref="E203:F203"/>
    <mergeCell ref="G203:H203"/>
    <mergeCell ref="I203:J203"/>
    <mergeCell ref="K203:L203"/>
    <mergeCell ref="C204:D204"/>
    <mergeCell ref="E204:F204"/>
    <mergeCell ref="G204:H204"/>
    <mergeCell ref="I204:J204"/>
    <mergeCell ref="K204:L204"/>
    <mergeCell ref="A205:A208"/>
    <mergeCell ref="C205:D205"/>
    <mergeCell ref="G205:H205"/>
    <mergeCell ref="I205:J205"/>
    <mergeCell ref="K205:L205"/>
    <mergeCell ref="C206:D206"/>
    <mergeCell ref="G206:H206"/>
    <mergeCell ref="I206:J206"/>
    <mergeCell ref="K206:L206"/>
    <mergeCell ref="C207:D207"/>
    <mergeCell ref="E207:F207"/>
    <mergeCell ref="G207:H207"/>
    <mergeCell ref="I207:J207"/>
    <mergeCell ref="K207:L207"/>
    <mergeCell ref="C208:D208"/>
    <mergeCell ref="E208:F208"/>
    <mergeCell ref="G208:H208"/>
    <mergeCell ref="I208:J208"/>
    <mergeCell ref="K208:L208"/>
    <mergeCell ref="C199:D199"/>
    <mergeCell ref="E199:F199"/>
    <mergeCell ref="G199:H199"/>
    <mergeCell ref="I199:J199"/>
    <mergeCell ref="K199:L199"/>
    <mergeCell ref="C200:D200"/>
    <mergeCell ref="E200:F200"/>
    <mergeCell ref="G200:H200"/>
    <mergeCell ref="I200:J200"/>
    <mergeCell ref="K200:L200"/>
    <mergeCell ref="C201:D201"/>
    <mergeCell ref="E201:F201"/>
    <mergeCell ref="G201:H201"/>
    <mergeCell ref="I201:J201"/>
    <mergeCell ref="K201:L201"/>
    <mergeCell ref="C202:D202"/>
    <mergeCell ref="E202:F202"/>
    <mergeCell ref="G202:H202"/>
    <mergeCell ref="I202:J202"/>
    <mergeCell ref="K202:L202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K196:L196"/>
    <mergeCell ref="C197:D197"/>
    <mergeCell ref="E197:F197"/>
    <mergeCell ref="G197:H197"/>
    <mergeCell ref="I197:J197"/>
    <mergeCell ref="K197:L197"/>
    <mergeCell ref="C198:D198"/>
    <mergeCell ref="E198:F198"/>
    <mergeCell ref="G198:H198"/>
    <mergeCell ref="I198:J198"/>
    <mergeCell ref="K198:L198"/>
    <mergeCell ref="C191:D191"/>
    <mergeCell ref="E191:F191"/>
    <mergeCell ref="G191:H191"/>
    <mergeCell ref="I191:J191"/>
    <mergeCell ref="K191:L191"/>
    <mergeCell ref="C192:D192"/>
    <mergeCell ref="E192:F192"/>
    <mergeCell ref="G192:H192"/>
    <mergeCell ref="I192:J192"/>
    <mergeCell ref="K192:L192"/>
    <mergeCell ref="C193:D193"/>
    <mergeCell ref="E193:F193"/>
    <mergeCell ref="G193:H193"/>
    <mergeCell ref="I193:J193"/>
    <mergeCell ref="K193:L193"/>
    <mergeCell ref="C194:D194"/>
    <mergeCell ref="E194:F194"/>
    <mergeCell ref="G194:H194"/>
    <mergeCell ref="I194:J194"/>
    <mergeCell ref="K194:L194"/>
    <mergeCell ref="C187:D187"/>
    <mergeCell ref="E187:F187"/>
    <mergeCell ref="G187:H187"/>
    <mergeCell ref="I187:J187"/>
    <mergeCell ref="K187:L187"/>
    <mergeCell ref="C188:D188"/>
    <mergeCell ref="E188:F188"/>
    <mergeCell ref="G188:H188"/>
    <mergeCell ref="I188:J188"/>
    <mergeCell ref="K188:L188"/>
    <mergeCell ref="C189:D189"/>
    <mergeCell ref="E189:F189"/>
    <mergeCell ref="G189:H189"/>
    <mergeCell ref="I189:J189"/>
    <mergeCell ref="K189:L189"/>
    <mergeCell ref="C190:D190"/>
    <mergeCell ref="E190:F190"/>
    <mergeCell ref="G190:H190"/>
    <mergeCell ref="I190:J190"/>
    <mergeCell ref="K190:L190"/>
    <mergeCell ref="C183:D183"/>
    <mergeCell ref="E183:F183"/>
    <mergeCell ref="G183:H183"/>
    <mergeCell ref="I183:J183"/>
    <mergeCell ref="K183:L183"/>
    <mergeCell ref="C184:D184"/>
    <mergeCell ref="E184:F184"/>
    <mergeCell ref="G184:H184"/>
    <mergeCell ref="I184:J184"/>
    <mergeCell ref="K184:L184"/>
    <mergeCell ref="C185:D185"/>
    <mergeCell ref="E185:F185"/>
    <mergeCell ref="G185:H185"/>
    <mergeCell ref="I185:J185"/>
    <mergeCell ref="K185:L185"/>
    <mergeCell ref="C186:D186"/>
    <mergeCell ref="E186:F186"/>
    <mergeCell ref="G186:H186"/>
    <mergeCell ref="I186:J186"/>
    <mergeCell ref="K186:L186"/>
    <mergeCell ref="C179:D179"/>
    <mergeCell ref="E179:F179"/>
    <mergeCell ref="G179:H179"/>
    <mergeCell ref="I179:J179"/>
    <mergeCell ref="K179:L179"/>
    <mergeCell ref="C180:D180"/>
    <mergeCell ref="E180:F180"/>
    <mergeCell ref="G180:H180"/>
    <mergeCell ref="I180:J180"/>
    <mergeCell ref="K180:L180"/>
    <mergeCell ref="C181:D181"/>
    <mergeCell ref="E181:F181"/>
    <mergeCell ref="G181:H181"/>
    <mergeCell ref="I181:J181"/>
    <mergeCell ref="K181:L181"/>
    <mergeCell ref="C182:D182"/>
    <mergeCell ref="E182:F182"/>
    <mergeCell ref="G182:H182"/>
    <mergeCell ref="I182:J182"/>
    <mergeCell ref="K182:L182"/>
    <mergeCell ref="C175:D175"/>
    <mergeCell ref="E175:F175"/>
    <mergeCell ref="G175:H175"/>
    <mergeCell ref="I175:J175"/>
    <mergeCell ref="K175:L175"/>
    <mergeCell ref="C176:D176"/>
    <mergeCell ref="E176:F176"/>
    <mergeCell ref="G176:H176"/>
    <mergeCell ref="I176:J176"/>
    <mergeCell ref="K176:L176"/>
    <mergeCell ref="C177:D177"/>
    <mergeCell ref="E177:F177"/>
    <mergeCell ref="G177:H177"/>
    <mergeCell ref="I177:J177"/>
    <mergeCell ref="K177:L177"/>
    <mergeCell ref="C178:D178"/>
    <mergeCell ref="E178:F178"/>
    <mergeCell ref="G178:H178"/>
    <mergeCell ref="I178:J178"/>
    <mergeCell ref="K178:L178"/>
    <mergeCell ref="A167:B167"/>
    <mergeCell ref="C167:D167"/>
    <mergeCell ref="E167:F167"/>
    <mergeCell ref="G167:H167"/>
    <mergeCell ref="I167:J167"/>
    <mergeCell ref="K167:L167"/>
    <mergeCell ref="A169:L170"/>
    <mergeCell ref="A173:B173"/>
    <mergeCell ref="C173:D173"/>
    <mergeCell ref="E173:F173"/>
    <mergeCell ref="G173:H173"/>
    <mergeCell ref="I173:J173"/>
    <mergeCell ref="K173:L173"/>
    <mergeCell ref="C174:D174"/>
    <mergeCell ref="E174:F174"/>
    <mergeCell ref="G174:H174"/>
    <mergeCell ref="I174:J174"/>
    <mergeCell ref="K174:L174"/>
    <mergeCell ref="C161:D161"/>
    <mergeCell ref="E161:F161"/>
    <mergeCell ref="G161:H161"/>
    <mergeCell ref="I161:J161"/>
    <mergeCell ref="K161:L161"/>
    <mergeCell ref="C162:D162"/>
    <mergeCell ref="E162:F162"/>
    <mergeCell ref="G162:H162"/>
    <mergeCell ref="I162:J162"/>
    <mergeCell ref="K162:L162"/>
    <mergeCell ref="A163:A166"/>
    <mergeCell ref="C163:D163"/>
    <mergeCell ref="G163:H163"/>
    <mergeCell ref="I163:J163"/>
    <mergeCell ref="K163:L163"/>
    <mergeCell ref="C164:D164"/>
    <mergeCell ref="G164:H164"/>
    <mergeCell ref="I164:J164"/>
    <mergeCell ref="K164:L164"/>
    <mergeCell ref="C165:D165"/>
    <mergeCell ref="E165:F165"/>
    <mergeCell ref="G165:H165"/>
    <mergeCell ref="I165:J165"/>
    <mergeCell ref="K165:L165"/>
    <mergeCell ref="C166:D166"/>
    <mergeCell ref="E166:F166"/>
    <mergeCell ref="G166:H166"/>
    <mergeCell ref="I166:J166"/>
    <mergeCell ref="K166:L166"/>
    <mergeCell ref="C157:D157"/>
    <mergeCell ref="E157:F157"/>
    <mergeCell ref="G157:H157"/>
    <mergeCell ref="I157:J157"/>
    <mergeCell ref="K157:L157"/>
    <mergeCell ref="C158:D158"/>
    <mergeCell ref="E158:F158"/>
    <mergeCell ref="G158:H158"/>
    <mergeCell ref="I158:J158"/>
    <mergeCell ref="K158:L158"/>
    <mergeCell ref="C159:D159"/>
    <mergeCell ref="E159:F159"/>
    <mergeCell ref="G159:H159"/>
    <mergeCell ref="I159:J159"/>
    <mergeCell ref="K159:L159"/>
    <mergeCell ref="C160:D160"/>
    <mergeCell ref="E160:F160"/>
    <mergeCell ref="G160:H160"/>
    <mergeCell ref="I160:J160"/>
    <mergeCell ref="K160:L160"/>
    <mergeCell ref="C153:D153"/>
    <mergeCell ref="E153:F153"/>
    <mergeCell ref="G153:H153"/>
    <mergeCell ref="I153:J153"/>
    <mergeCell ref="K153:L153"/>
    <mergeCell ref="C154:D154"/>
    <mergeCell ref="E154:F154"/>
    <mergeCell ref="G154:H154"/>
    <mergeCell ref="I154:J154"/>
    <mergeCell ref="K154:L154"/>
    <mergeCell ref="C155:D155"/>
    <mergeCell ref="E155:F155"/>
    <mergeCell ref="G155:H155"/>
    <mergeCell ref="I155:J155"/>
    <mergeCell ref="K155:L155"/>
    <mergeCell ref="C156:D156"/>
    <mergeCell ref="E156:F156"/>
    <mergeCell ref="G156:H156"/>
    <mergeCell ref="I156:J156"/>
    <mergeCell ref="K156:L156"/>
    <mergeCell ref="C149:D149"/>
    <mergeCell ref="E149:F149"/>
    <mergeCell ref="G149:H149"/>
    <mergeCell ref="I149:J149"/>
    <mergeCell ref="K149:L149"/>
    <mergeCell ref="C150:D150"/>
    <mergeCell ref="E150:F150"/>
    <mergeCell ref="G150:H150"/>
    <mergeCell ref="I150:J150"/>
    <mergeCell ref="K150:L150"/>
    <mergeCell ref="C151:D151"/>
    <mergeCell ref="E151:F151"/>
    <mergeCell ref="G151:H151"/>
    <mergeCell ref="I151:J151"/>
    <mergeCell ref="K151:L151"/>
    <mergeCell ref="C152:D152"/>
    <mergeCell ref="E152:F152"/>
    <mergeCell ref="G152:H152"/>
    <mergeCell ref="I152:J152"/>
    <mergeCell ref="K152:L152"/>
    <mergeCell ref="C145:D145"/>
    <mergeCell ref="E145:F145"/>
    <mergeCell ref="G145:H145"/>
    <mergeCell ref="I145:J145"/>
    <mergeCell ref="K145:L145"/>
    <mergeCell ref="C146:D146"/>
    <mergeCell ref="E146:F146"/>
    <mergeCell ref="G146:H146"/>
    <mergeCell ref="I146:J146"/>
    <mergeCell ref="K146:L146"/>
    <mergeCell ref="C147:D147"/>
    <mergeCell ref="E147:F147"/>
    <mergeCell ref="G147:H147"/>
    <mergeCell ref="I147:J147"/>
    <mergeCell ref="K147:L147"/>
    <mergeCell ref="C148:D148"/>
    <mergeCell ref="E148:F148"/>
    <mergeCell ref="G148:H148"/>
    <mergeCell ref="I148:J148"/>
    <mergeCell ref="K148:L148"/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43:D143"/>
    <mergeCell ref="E143:F143"/>
    <mergeCell ref="G143:H143"/>
    <mergeCell ref="I143:J143"/>
    <mergeCell ref="K143:L143"/>
    <mergeCell ref="C144:D144"/>
    <mergeCell ref="E144:F144"/>
    <mergeCell ref="G144:H144"/>
    <mergeCell ref="I144:J144"/>
    <mergeCell ref="K144:L144"/>
    <mergeCell ref="C137:D137"/>
    <mergeCell ref="E137:F137"/>
    <mergeCell ref="G137:H137"/>
    <mergeCell ref="I137:J137"/>
    <mergeCell ref="K137:L137"/>
    <mergeCell ref="C138:D138"/>
    <mergeCell ref="E138:F138"/>
    <mergeCell ref="G138:H138"/>
    <mergeCell ref="I138:J138"/>
    <mergeCell ref="K138:L138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A125:B125"/>
    <mergeCell ref="C125:D125"/>
    <mergeCell ref="E125:F125"/>
    <mergeCell ref="G125:H125"/>
    <mergeCell ref="I125:J125"/>
    <mergeCell ref="K125:L125"/>
    <mergeCell ref="A127:L128"/>
    <mergeCell ref="A131:B131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19:D119"/>
    <mergeCell ref="E119:F119"/>
    <mergeCell ref="G119:H119"/>
    <mergeCell ref="I119:J119"/>
    <mergeCell ref="K119:L119"/>
    <mergeCell ref="C120:D120"/>
    <mergeCell ref="E120:F120"/>
    <mergeCell ref="G120:H120"/>
    <mergeCell ref="I120:J120"/>
    <mergeCell ref="K120:L120"/>
    <mergeCell ref="A121:A124"/>
    <mergeCell ref="C121:D121"/>
    <mergeCell ref="G121:H121"/>
    <mergeCell ref="I121:J121"/>
    <mergeCell ref="K121:L121"/>
    <mergeCell ref="C122:D122"/>
    <mergeCell ref="G122:H122"/>
    <mergeCell ref="I122:J122"/>
    <mergeCell ref="K122:L122"/>
    <mergeCell ref="C123:D123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07:D107"/>
    <mergeCell ref="E107:F107"/>
    <mergeCell ref="G107:H107"/>
    <mergeCell ref="I107:J107"/>
    <mergeCell ref="K107:L107"/>
    <mergeCell ref="C108:D108"/>
    <mergeCell ref="E108:F108"/>
    <mergeCell ref="G108:H108"/>
    <mergeCell ref="I108:J108"/>
    <mergeCell ref="K108:L108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10:L110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K106:L106"/>
    <mergeCell ref="K104:L104"/>
    <mergeCell ref="K105:L105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A83:B83"/>
    <mergeCell ref="C83:D83"/>
    <mergeCell ref="E83:F83"/>
    <mergeCell ref="G83:H83"/>
    <mergeCell ref="I83:J83"/>
    <mergeCell ref="K83:L83"/>
    <mergeCell ref="A85:L86"/>
    <mergeCell ref="A89:B89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78:D78"/>
    <mergeCell ref="E78:F78"/>
    <mergeCell ref="G78:H78"/>
    <mergeCell ref="I78:J78"/>
    <mergeCell ref="K78:L78"/>
    <mergeCell ref="A79:A82"/>
    <mergeCell ref="C79:D79"/>
    <mergeCell ref="G79:H79"/>
    <mergeCell ref="I79:J79"/>
    <mergeCell ref="K79:L79"/>
    <mergeCell ref="C80:D80"/>
    <mergeCell ref="G80:H80"/>
    <mergeCell ref="I80:J80"/>
    <mergeCell ref="K80:L80"/>
    <mergeCell ref="C81:D81"/>
    <mergeCell ref="E81:F81"/>
    <mergeCell ref="G81:H81"/>
    <mergeCell ref="I81:J81"/>
    <mergeCell ref="K81:L81"/>
    <mergeCell ref="C82:D82"/>
    <mergeCell ref="E82:F82"/>
    <mergeCell ref="G82:H82"/>
    <mergeCell ref="I82:J82"/>
    <mergeCell ref="K82:L82"/>
    <mergeCell ref="C74:D74"/>
    <mergeCell ref="E74:F74"/>
    <mergeCell ref="G74:H74"/>
    <mergeCell ref="I74:J74"/>
    <mergeCell ref="K74:L74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K76:L76"/>
    <mergeCell ref="C77:D77"/>
    <mergeCell ref="E77:F77"/>
    <mergeCell ref="G77:H77"/>
    <mergeCell ref="I77:J77"/>
    <mergeCell ref="K77:L77"/>
    <mergeCell ref="C70:D70"/>
    <mergeCell ref="E70:F70"/>
    <mergeCell ref="G70:H70"/>
    <mergeCell ref="I70:J70"/>
    <mergeCell ref="K70:L70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73:D73"/>
    <mergeCell ref="E73:F73"/>
    <mergeCell ref="G73:H73"/>
    <mergeCell ref="I73:J73"/>
    <mergeCell ref="K73:L73"/>
    <mergeCell ref="C66:D66"/>
    <mergeCell ref="E66:F66"/>
    <mergeCell ref="G66:H66"/>
    <mergeCell ref="I66:J66"/>
    <mergeCell ref="K66:L66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69:D69"/>
    <mergeCell ref="E69:F69"/>
    <mergeCell ref="G69:H69"/>
    <mergeCell ref="I69:J69"/>
    <mergeCell ref="K69:L69"/>
    <mergeCell ref="C62:D62"/>
    <mergeCell ref="E62:F62"/>
    <mergeCell ref="G62:H62"/>
    <mergeCell ref="I62:J62"/>
    <mergeCell ref="K62:L62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65:D65"/>
    <mergeCell ref="E65:F65"/>
    <mergeCell ref="G65:H65"/>
    <mergeCell ref="I65:J65"/>
    <mergeCell ref="K65:L65"/>
    <mergeCell ref="C58:D58"/>
    <mergeCell ref="E58:F58"/>
    <mergeCell ref="G58:H58"/>
    <mergeCell ref="I58:J58"/>
    <mergeCell ref="K58:L58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61:D61"/>
    <mergeCell ref="E61:F61"/>
    <mergeCell ref="G61:H61"/>
    <mergeCell ref="I61:J61"/>
    <mergeCell ref="K61:L61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57:D57"/>
    <mergeCell ref="E57:F57"/>
    <mergeCell ref="G57:H57"/>
    <mergeCell ref="I57:J57"/>
    <mergeCell ref="K57:L57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E47:F47"/>
    <mergeCell ref="G47:H47"/>
    <mergeCell ref="I47:J47"/>
    <mergeCell ref="K47:L47"/>
    <mergeCell ref="A41:B41"/>
    <mergeCell ref="C41:D41"/>
    <mergeCell ref="E41:F41"/>
    <mergeCell ref="G41:H41"/>
    <mergeCell ref="I41:J41"/>
    <mergeCell ref="K41:L41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A37:A40"/>
    <mergeCell ref="C37:D37"/>
    <mergeCell ref="G37:H37"/>
    <mergeCell ref="I37:J37"/>
    <mergeCell ref="K37:L37"/>
    <mergeCell ref="C38:D38"/>
    <mergeCell ref="G38:H38"/>
    <mergeCell ref="I38:J38"/>
    <mergeCell ref="K38:L38"/>
    <mergeCell ref="C39:D39"/>
    <mergeCell ref="E39:F39"/>
    <mergeCell ref="G39:H39"/>
    <mergeCell ref="I39:J39"/>
    <mergeCell ref="K39:L39"/>
    <mergeCell ref="C40:D40"/>
    <mergeCell ref="E40:F40"/>
    <mergeCell ref="G40:H40"/>
    <mergeCell ref="I40:J40"/>
    <mergeCell ref="K40:L4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A1:L2"/>
    <mergeCell ref="A4:B4"/>
    <mergeCell ref="A5:B5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G10:H10"/>
    <mergeCell ref="I10:J10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2"/>
  <sheetViews>
    <sheetView topLeftCell="A460" zoomScaleNormal="100" workbookViewId="0">
      <selection activeCell="K458" sqref="K458:L459"/>
    </sheetView>
  </sheetViews>
  <sheetFormatPr defaultColWidth="7.6640625" defaultRowHeight="22.95" customHeight="1" x14ac:dyDescent="0.2"/>
  <cols>
    <col min="1" max="1" width="7.6640625" customWidth="1"/>
    <col min="13" max="13" width="3" customWidth="1"/>
  </cols>
  <sheetData>
    <row r="1" spans="1:12" ht="22.95" customHeight="1" x14ac:dyDescent="0.2">
      <c r="A1" s="268" t="s">
        <v>13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ht="22.95" customHeight="1" x14ac:dyDescent="0.2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 ht="22.95" customHeight="1" x14ac:dyDescent="0.3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22.95" customHeight="1" x14ac:dyDescent="0.2">
      <c r="A4" s="267" t="s">
        <v>170</v>
      </c>
      <c r="B4" s="267"/>
      <c r="C4" s="19" t="s">
        <v>55</v>
      </c>
      <c r="D4" s="20"/>
    </row>
    <row r="5" spans="1:12" ht="22.95" customHeight="1" x14ac:dyDescent="0.2">
      <c r="A5" s="269"/>
      <c r="B5" s="270"/>
      <c r="C5" s="198" t="s">
        <v>1</v>
      </c>
      <c r="D5" s="199"/>
      <c r="E5" s="198" t="s">
        <v>36</v>
      </c>
      <c r="F5" s="199"/>
      <c r="G5" s="198" t="s">
        <v>0</v>
      </c>
      <c r="H5" s="199"/>
      <c r="I5" s="198" t="s">
        <v>2</v>
      </c>
      <c r="J5" s="199"/>
      <c r="K5" s="198" t="s">
        <v>3</v>
      </c>
      <c r="L5" s="199"/>
    </row>
    <row r="6" spans="1:12" ht="22.95" customHeight="1" x14ac:dyDescent="0.2">
      <c r="A6" s="21" t="s">
        <v>4</v>
      </c>
      <c r="B6" s="23" t="s">
        <v>44</v>
      </c>
      <c r="C6" s="198" t="s">
        <v>74</v>
      </c>
      <c r="D6" s="199"/>
      <c r="E6" s="198" t="s">
        <v>76</v>
      </c>
      <c r="F6" s="199"/>
      <c r="G6" s="198" t="s">
        <v>75</v>
      </c>
      <c r="H6" s="199"/>
      <c r="I6" s="198"/>
      <c r="J6" s="199"/>
      <c r="K6" s="198" t="s">
        <v>84</v>
      </c>
      <c r="L6" s="199"/>
    </row>
    <row r="7" spans="1:12" ht="22.95" customHeight="1" x14ac:dyDescent="0.2">
      <c r="A7" s="21" t="s">
        <v>5</v>
      </c>
      <c r="B7" s="23" t="s">
        <v>69</v>
      </c>
      <c r="C7" s="198" t="s">
        <v>74</v>
      </c>
      <c r="D7" s="199"/>
      <c r="E7" s="198" t="s">
        <v>76</v>
      </c>
      <c r="F7" s="199"/>
      <c r="G7" s="198" t="s">
        <v>75</v>
      </c>
      <c r="H7" s="199"/>
      <c r="I7" s="198"/>
      <c r="J7" s="199"/>
      <c r="K7" s="198"/>
      <c r="L7" s="199"/>
    </row>
    <row r="8" spans="1:12" ht="22.95" customHeight="1" x14ac:dyDescent="0.2">
      <c r="A8" s="21" t="s">
        <v>6</v>
      </c>
      <c r="B8" s="23" t="s">
        <v>46</v>
      </c>
      <c r="C8" s="198" t="s">
        <v>74</v>
      </c>
      <c r="D8" s="199"/>
      <c r="E8" s="198" t="s">
        <v>76</v>
      </c>
      <c r="F8" s="199"/>
      <c r="G8" s="198" t="s">
        <v>75</v>
      </c>
      <c r="H8" s="199"/>
      <c r="I8" s="198"/>
      <c r="J8" s="199"/>
      <c r="K8" s="198"/>
      <c r="L8" s="199"/>
    </row>
    <row r="9" spans="1:12" ht="22.95" customHeight="1" x14ac:dyDescent="0.2">
      <c r="A9" s="21" t="s">
        <v>7</v>
      </c>
      <c r="B9" s="23" t="s">
        <v>47</v>
      </c>
      <c r="C9" s="198" t="s">
        <v>74</v>
      </c>
      <c r="D9" s="199"/>
      <c r="E9" s="198" t="s">
        <v>76</v>
      </c>
      <c r="F9" s="199"/>
      <c r="G9" s="198" t="s">
        <v>75</v>
      </c>
      <c r="H9" s="199"/>
      <c r="I9" s="198"/>
      <c r="J9" s="199"/>
      <c r="K9" s="198"/>
      <c r="L9" s="199"/>
    </row>
    <row r="10" spans="1:12" ht="22.95" customHeight="1" x14ac:dyDescent="0.2">
      <c r="A10" s="21" t="s">
        <v>8</v>
      </c>
      <c r="B10" s="26" t="s">
        <v>48</v>
      </c>
      <c r="C10" s="198" t="s">
        <v>75</v>
      </c>
      <c r="D10" s="199"/>
      <c r="E10" s="198" t="s">
        <v>76</v>
      </c>
      <c r="F10" s="199"/>
      <c r="G10" s="198" t="s">
        <v>75</v>
      </c>
      <c r="H10" s="199"/>
      <c r="I10" s="198"/>
      <c r="J10" s="199"/>
      <c r="K10" s="198"/>
      <c r="L10" s="199"/>
    </row>
    <row r="11" spans="1:12" ht="22.95" customHeight="1" x14ac:dyDescent="0.2">
      <c r="A11" s="21" t="s">
        <v>9</v>
      </c>
      <c r="B11" s="25" t="s">
        <v>49</v>
      </c>
      <c r="C11" s="198" t="s">
        <v>139</v>
      </c>
      <c r="D11" s="199"/>
      <c r="E11" s="198" t="s">
        <v>76</v>
      </c>
      <c r="F11" s="199"/>
      <c r="G11" s="198" t="s">
        <v>73</v>
      </c>
      <c r="H11" s="199"/>
      <c r="I11" s="198"/>
      <c r="J11" s="199"/>
      <c r="K11" s="198" t="s">
        <v>139</v>
      </c>
      <c r="L11" s="199"/>
    </row>
    <row r="12" spans="1:12" ht="22.95" customHeight="1" x14ac:dyDescent="0.2">
      <c r="A12" s="21" t="s">
        <v>10</v>
      </c>
      <c r="B12" s="23" t="s">
        <v>50</v>
      </c>
      <c r="C12" s="198" t="s">
        <v>74</v>
      </c>
      <c r="D12" s="199"/>
      <c r="E12" s="198" t="s">
        <v>78</v>
      </c>
      <c r="F12" s="199"/>
      <c r="G12" s="198" t="s">
        <v>75</v>
      </c>
      <c r="H12" s="199"/>
      <c r="I12" s="198"/>
      <c r="J12" s="199"/>
      <c r="K12" s="198"/>
      <c r="L12" s="199"/>
    </row>
    <row r="13" spans="1:12" ht="22.95" customHeight="1" x14ac:dyDescent="0.2">
      <c r="A13" s="21" t="s">
        <v>11</v>
      </c>
      <c r="B13" s="23" t="s">
        <v>51</v>
      </c>
      <c r="C13" s="198" t="s">
        <v>79</v>
      </c>
      <c r="D13" s="199"/>
      <c r="E13" s="198" t="s">
        <v>79</v>
      </c>
      <c r="F13" s="199"/>
      <c r="G13" s="198" t="s">
        <v>79</v>
      </c>
      <c r="H13" s="199"/>
      <c r="I13" s="198"/>
      <c r="J13" s="199"/>
      <c r="K13" s="198"/>
      <c r="L13" s="199"/>
    </row>
    <row r="14" spans="1:12" ht="22.95" customHeight="1" x14ac:dyDescent="0.2">
      <c r="A14" s="21" t="s">
        <v>12</v>
      </c>
      <c r="B14" s="23" t="s">
        <v>52</v>
      </c>
      <c r="C14" s="198" t="s">
        <v>74</v>
      </c>
      <c r="D14" s="199"/>
      <c r="E14" s="198" t="s">
        <v>78</v>
      </c>
      <c r="F14" s="199"/>
      <c r="G14" s="198" t="s">
        <v>75</v>
      </c>
      <c r="H14" s="199"/>
      <c r="I14" s="198"/>
      <c r="J14" s="199"/>
      <c r="K14" s="198"/>
      <c r="L14" s="199"/>
    </row>
    <row r="15" spans="1:12" ht="22.95" customHeight="1" x14ac:dyDescent="0.2">
      <c r="A15" s="21" t="s">
        <v>14</v>
      </c>
      <c r="B15" s="23" t="s">
        <v>46</v>
      </c>
      <c r="C15" s="198" t="s">
        <v>74</v>
      </c>
      <c r="D15" s="199"/>
      <c r="E15" s="198" t="s">
        <v>78</v>
      </c>
      <c r="F15" s="199"/>
      <c r="G15" s="198" t="s">
        <v>75</v>
      </c>
      <c r="H15" s="199"/>
      <c r="I15" s="198"/>
      <c r="J15" s="199"/>
      <c r="K15" s="198"/>
      <c r="L15" s="199"/>
    </row>
    <row r="16" spans="1:12" ht="22.95" customHeight="1" x14ac:dyDescent="0.2">
      <c r="A16" s="21" t="s">
        <v>15</v>
      </c>
      <c r="B16" s="23" t="s">
        <v>47</v>
      </c>
      <c r="C16" s="198" t="s">
        <v>74</v>
      </c>
      <c r="D16" s="199"/>
      <c r="E16" s="198" t="s">
        <v>78</v>
      </c>
      <c r="F16" s="199"/>
      <c r="G16" s="198" t="s">
        <v>75</v>
      </c>
      <c r="H16" s="199"/>
      <c r="I16" s="198"/>
      <c r="J16" s="199"/>
      <c r="K16" s="198"/>
      <c r="L16" s="199"/>
    </row>
    <row r="17" spans="1:12" ht="22.95" customHeight="1" x14ac:dyDescent="0.2">
      <c r="A17" s="21" t="s">
        <v>16</v>
      </c>
      <c r="B17" s="26" t="s">
        <v>48</v>
      </c>
      <c r="C17" s="198" t="s">
        <v>75</v>
      </c>
      <c r="D17" s="199"/>
      <c r="E17" s="198" t="s">
        <v>73</v>
      </c>
      <c r="F17" s="199"/>
      <c r="G17" s="198" t="s">
        <v>75</v>
      </c>
      <c r="H17" s="199"/>
      <c r="I17" s="198"/>
      <c r="J17" s="199"/>
      <c r="K17" s="198"/>
      <c r="L17" s="199"/>
    </row>
    <row r="18" spans="1:12" ht="22.95" customHeight="1" x14ac:dyDescent="0.2">
      <c r="A18" s="21" t="s">
        <v>17</v>
      </c>
      <c r="B18" s="25" t="s">
        <v>49</v>
      </c>
      <c r="C18" s="198" t="s">
        <v>73</v>
      </c>
      <c r="D18" s="199"/>
      <c r="E18" s="198" t="s">
        <v>73</v>
      </c>
      <c r="F18" s="199"/>
      <c r="G18" s="198" t="s">
        <v>73</v>
      </c>
      <c r="H18" s="199"/>
      <c r="I18" s="198"/>
      <c r="J18" s="199"/>
      <c r="K18" s="198"/>
      <c r="L18" s="199"/>
    </row>
    <row r="19" spans="1:12" ht="22.95" customHeight="1" x14ac:dyDescent="0.2">
      <c r="A19" s="21" t="s">
        <v>18</v>
      </c>
      <c r="B19" s="23" t="s">
        <v>50</v>
      </c>
      <c r="C19" s="198" t="s">
        <v>74</v>
      </c>
      <c r="D19" s="199"/>
      <c r="E19" s="198" t="s">
        <v>78</v>
      </c>
      <c r="F19" s="199"/>
      <c r="G19" s="198" t="s">
        <v>75</v>
      </c>
      <c r="H19" s="199"/>
      <c r="I19" s="198"/>
      <c r="J19" s="199"/>
      <c r="K19" s="198"/>
      <c r="L19" s="199"/>
    </row>
    <row r="20" spans="1:12" ht="22.95" customHeight="1" x14ac:dyDescent="0.2">
      <c r="A20" s="21" t="s">
        <v>19</v>
      </c>
      <c r="B20" s="23" t="s">
        <v>51</v>
      </c>
      <c r="C20" s="198" t="s">
        <v>79</v>
      </c>
      <c r="D20" s="199"/>
      <c r="E20" s="198" t="s">
        <v>79</v>
      </c>
      <c r="F20" s="199"/>
      <c r="G20" s="198" t="s">
        <v>79</v>
      </c>
      <c r="H20" s="199"/>
      <c r="I20" s="198"/>
      <c r="J20" s="199"/>
      <c r="K20" s="198"/>
      <c r="L20" s="199"/>
    </row>
    <row r="21" spans="1:12" ht="22.95" customHeight="1" x14ac:dyDescent="0.2">
      <c r="A21" s="21" t="s">
        <v>20</v>
      </c>
      <c r="B21" s="23" t="s">
        <v>52</v>
      </c>
      <c r="C21" s="198" t="s">
        <v>74</v>
      </c>
      <c r="D21" s="199"/>
      <c r="E21" s="198" t="s">
        <v>78</v>
      </c>
      <c r="F21" s="199"/>
      <c r="G21" s="198" t="s">
        <v>75</v>
      </c>
      <c r="H21" s="199"/>
      <c r="I21" s="198"/>
      <c r="J21" s="199"/>
      <c r="K21" s="198"/>
      <c r="L21" s="199"/>
    </row>
    <row r="22" spans="1:12" ht="22.95" customHeight="1" x14ac:dyDescent="0.2">
      <c r="A22" s="21" t="s">
        <v>21</v>
      </c>
      <c r="B22" s="23" t="s">
        <v>46</v>
      </c>
      <c r="C22" s="198" t="s">
        <v>74</v>
      </c>
      <c r="D22" s="199"/>
      <c r="E22" s="198" t="s">
        <v>78</v>
      </c>
      <c r="F22" s="199"/>
      <c r="G22" s="198" t="s">
        <v>75</v>
      </c>
      <c r="H22" s="199"/>
      <c r="I22" s="198"/>
      <c r="J22" s="199"/>
      <c r="K22" s="198"/>
      <c r="L22" s="199"/>
    </row>
    <row r="23" spans="1:12" ht="22.95" customHeight="1" x14ac:dyDescent="0.2">
      <c r="A23" s="21" t="s">
        <v>22</v>
      </c>
      <c r="B23" s="23" t="s">
        <v>47</v>
      </c>
      <c r="C23" s="198" t="s">
        <v>74</v>
      </c>
      <c r="D23" s="199"/>
      <c r="E23" s="198" t="s">
        <v>78</v>
      </c>
      <c r="F23" s="199"/>
      <c r="G23" s="198" t="s">
        <v>75</v>
      </c>
      <c r="H23" s="199"/>
      <c r="I23" s="198"/>
      <c r="J23" s="199"/>
      <c r="K23" s="198"/>
      <c r="L23" s="199"/>
    </row>
    <row r="24" spans="1:12" ht="22.95" customHeight="1" x14ac:dyDescent="0.2">
      <c r="A24" s="21" t="s">
        <v>23</v>
      </c>
      <c r="B24" s="26" t="s">
        <v>48</v>
      </c>
      <c r="C24" s="198" t="s">
        <v>75</v>
      </c>
      <c r="D24" s="199"/>
      <c r="E24" s="198" t="s">
        <v>73</v>
      </c>
      <c r="F24" s="199"/>
      <c r="G24" s="198" t="s">
        <v>75</v>
      </c>
      <c r="H24" s="199"/>
      <c r="I24" s="198"/>
      <c r="J24" s="199"/>
      <c r="K24" s="198"/>
      <c r="L24" s="199"/>
    </row>
    <row r="25" spans="1:12" ht="22.95" customHeight="1" x14ac:dyDescent="0.2">
      <c r="A25" s="21" t="s">
        <v>24</v>
      </c>
      <c r="B25" s="25" t="s">
        <v>49</v>
      </c>
      <c r="C25" s="198" t="s">
        <v>73</v>
      </c>
      <c r="D25" s="199"/>
      <c r="E25" s="198" t="s">
        <v>73</v>
      </c>
      <c r="F25" s="199"/>
      <c r="G25" s="198" t="s">
        <v>73</v>
      </c>
      <c r="H25" s="199"/>
      <c r="I25" s="198"/>
      <c r="J25" s="199"/>
      <c r="K25" s="198"/>
      <c r="L25" s="199"/>
    </row>
    <row r="26" spans="1:12" ht="22.95" customHeight="1" x14ac:dyDescent="0.2">
      <c r="A26" s="21" t="s">
        <v>25</v>
      </c>
      <c r="B26" s="23" t="s">
        <v>50</v>
      </c>
      <c r="C26" s="198" t="s">
        <v>74</v>
      </c>
      <c r="D26" s="199"/>
      <c r="E26" s="198" t="s">
        <v>78</v>
      </c>
      <c r="F26" s="199"/>
      <c r="G26" s="198" t="s">
        <v>75</v>
      </c>
      <c r="H26" s="199"/>
      <c r="I26" s="198"/>
      <c r="J26" s="199"/>
      <c r="K26" s="198"/>
      <c r="L26" s="199"/>
    </row>
    <row r="27" spans="1:12" ht="22.95" customHeight="1" x14ac:dyDescent="0.2">
      <c r="A27" s="21" t="s">
        <v>26</v>
      </c>
      <c r="B27" s="23" t="s">
        <v>51</v>
      </c>
      <c r="C27" s="198" t="s">
        <v>79</v>
      </c>
      <c r="D27" s="199"/>
      <c r="E27" s="198" t="s">
        <v>79</v>
      </c>
      <c r="F27" s="199"/>
      <c r="G27" s="198" t="s">
        <v>79</v>
      </c>
      <c r="H27" s="199"/>
      <c r="I27" s="198"/>
      <c r="J27" s="199"/>
      <c r="K27" s="198"/>
      <c r="L27" s="199"/>
    </row>
    <row r="28" spans="1:12" ht="22.95" customHeight="1" x14ac:dyDescent="0.2">
      <c r="A28" s="21" t="s">
        <v>27</v>
      </c>
      <c r="B28" s="23" t="s">
        <v>52</v>
      </c>
      <c r="C28" s="198" t="s">
        <v>74</v>
      </c>
      <c r="D28" s="199"/>
      <c r="E28" s="198" t="s">
        <v>78</v>
      </c>
      <c r="F28" s="199"/>
      <c r="G28" s="198" t="s">
        <v>75</v>
      </c>
      <c r="H28" s="199"/>
      <c r="I28" s="198"/>
      <c r="J28" s="199"/>
      <c r="K28" s="198"/>
      <c r="L28" s="199"/>
    </row>
    <row r="29" spans="1:12" ht="22.95" customHeight="1" x14ac:dyDescent="0.2">
      <c r="A29" s="21" t="s">
        <v>28</v>
      </c>
      <c r="B29" s="23" t="s">
        <v>46</v>
      </c>
      <c r="C29" s="198" t="s">
        <v>74</v>
      </c>
      <c r="D29" s="199"/>
      <c r="E29" s="198" t="s">
        <v>78</v>
      </c>
      <c r="F29" s="199"/>
      <c r="G29" s="198" t="s">
        <v>75</v>
      </c>
      <c r="H29" s="199"/>
      <c r="I29" s="198"/>
      <c r="J29" s="199"/>
      <c r="K29" s="198"/>
      <c r="L29" s="199"/>
    </row>
    <row r="30" spans="1:12" ht="22.95" customHeight="1" x14ac:dyDescent="0.2">
      <c r="A30" s="21" t="s">
        <v>29</v>
      </c>
      <c r="B30" s="23" t="s">
        <v>47</v>
      </c>
      <c r="C30" s="198" t="s">
        <v>74</v>
      </c>
      <c r="D30" s="199"/>
      <c r="E30" s="198" t="s">
        <v>78</v>
      </c>
      <c r="F30" s="199"/>
      <c r="G30" s="198" t="s">
        <v>75</v>
      </c>
      <c r="H30" s="199"/>
      <c r="I30" s="198"/>
      <c r="J30" s="199"/>
      <c r="K30" s="198"/>
      <c r="L30" s="199"/>
    </row>
    <row r="31" spans="1:12" ht="22.95" customHeight="1" x14ac:dyDescent="0.2">
      <c r="A31" s="21" t="s">
        <v>30</v>
      </c>
      <c r="B31" s="26" t="s">
        <v>48</v>
      </c>
      <c r="C31" s="198" t="s">
        <v>75</v>
      </c>
      <c r="D31" s="199"/>
      <c r="E31" s="198" t="s">
        <v>73</v>
      </c>
      <c r="F31" s="199"/>
      <c r="G31" s="198" t="s">
        <v>75</v>
      </c>
      <c r="H31" s="199"/>
      <c r="I31" s="198"/>
      <c r="J31" s="199"/>
      <c r="K31" s="198"/>
      <c r="L31" s="199"/>
    </row>
    <row r="32" spans="1:12" ht="22.95" customHeight="1" x14ac:dyDescent="0.2">
      <c r="A32" s="21" t="s">
        <v>31</v>
      </c>
      <c r="B32" s="25" t="s">
        <v>49</v>
      </c>
      <c r="C32" s="198" t="s">
        <v>73</v>
      </c>
      <c r="D32" s="199"/>
      <c r="E32" s="198" t="s">
        <v>73</v>
      </c>
      <c r="F32" s="199"/>
      <c r="G32" s="198" t="s">
        <v>73</v>
      </c>
      <c r="H32" s="199"/>
      <c r="I32" s="198"/>
      <c r="J32" s="199"/>
      <c r="K32" s="198"/>
      <c r="L32" s="199"/>
    </row>
    <row r="33" spans="1:12" ht="22.95" customHeight="1" x14ac:dyDescent="0.2">
      <c r="A33" s="21" t="s">
        <v>32</v>
      </c>
      <c r="B33" s="23" t="s">
        <v>50</v>
      </c>
      <c r="C33" s="198" t="s">
        <v>74</v>
      </c>
      <c r="D33" s="199"/>
      <c r="E33" s="198" t="s">
        <v>78</v>
      </c>
      <c r="F33" s="199"/>
      <c r="G33" s="198" t="s">
        <v>75</v>
      </c>
      <c r="H33" s="199"/>
      <c r="I33" s="198"/>
      <c r="J33" s="199"/>
      <c r="K33" s="198"/>
      <c r="L33" s="199"/>
    </row>
    <row r="34" spans="1:12" ht="22.95" customHeight="1" x14ac:dyDescent="0.2">
      <c r="A34" s="21" t="s">
        <v>33</v>
      </c>
      <c r="B34" s="25" t="s">
        <v>51</v>
      </c>
      <c r="C34" s="198" t="s">
        <v>73</v>
      </c>
      <c r="D34" s="199"/>
      <c r="E34" s="198" t="s">
        <v>73</v>
      </c>
      <c r="F34" s="199"/>
      <c r="G34" s="198" t="s">
        <v>73</v>
      </c>
      <c r="H34" s="199"/>
      <c r="I34" s="198"/>
      <c r="J34" s="199"/>
      <c r="K34" s="198" t="s">
        <v>172</v>
      </c>
      <c r="L34" s="199"/>
    </row>
    <row r="35" spans="1:12" ht="22.95" customHeight="1" x14ac:dyDescent="0.2">
      <c r="A35" s="21" t="s">
        <v>34</v>
      </c>
      <c r="B35" s="23" t="s">
        <v>52</v>
      </c>
      <c r="C35" s="198" t="s">
        <v>79</v>
      </c>
      <c r="D35" s="199"/>
      <c r="E35" s="198" t="s">
        <v>79</v>
      </c>
      <c r="F35" s="199"/>
      <c r="G35" s="198" t="s">
        <v>79</v>
      </c>
      <c r="H35" s="199"/>
      <c r="I35" s="198"/>
      <c r="J35" s="199"/>
      <c r="K35" s="198"/>
      <c r="L35" s="199"/>
    </row>
    <row r="36" spans="1:12" ht="22.95" customHeight="1" thickBot="1" x14ac:dyDescent="0.25">
      <c r="A36" s="21" t="s">
        <v>35</v>
      </c>
      <c r="B36" s="24"/>
      <c r="C36" s="273"/>
      <c r="D36" s="274"/>
      <c r="E36" s="273"/>
      <c r="F36" s="274"/>
      <c r="G36" s="273"/>
      <c r="H36" s="274"/>
      <c r="I36" s="273"/>
      <c r="J36" s="274"/>
      <c r="K36" s="273"/>
      <c r="L36" s="274"/>
    </row>
    <row r="37" spans="1:12" s="1" customFormat="1" ht="22.95" customHeight="1" thickTop="1" x14ac:dyDescent="0.2">
      <c r="A37" s="275" t="s">
        <v>37</v>
      </c>
      <c r="B37" s="4" t="s">
        <v>38</v>
      </c>
      <c r="C37" s="210">
        <v>17</v>
      </c>
      <c r="D37" s="211"/>
      <c r="E37" s="227">
        <v>13</v>
      </c>
      <c r="F37" s="228"/>
      <c r="G37" s="210">
        <v>21</v>
      </c>
      <c r="H37" s="211"/>
      <c r="I37" s="210"/>
      <c r="J37" s="211"/>
      <c r="K37" s="198"/>
      <c r="L37" s="199"/>
    </row>
    <row r="38" spans="1:12" s="1" customFormat="1" ht="22.95" customHeight="1" x14ac:dyDescent="0.2">
      <c r="A38" s="276"/>
      <c r="B38" s="2" t="s">
        <v>39</v>
      </c>
      <c r="C38" s="198">
        <v>9</v>
      </c>
      <c r="D38" s="199"/>
      <c r="E38" s="198">
        <v>7</v>
      </c>
      <c r="F38" s="199"/>
      <c r="G38" s="198">
        <v>5</v>
      </c>
      <c r="H38" s="199"/>
      <c r="I38" s="198"/>
      <c r="J38" s="199"/>
      <c r="K38" s="198"/>
      <c r="L38" s="199"/>
    </row>
    <row r="39" spans="1:12" s="1" customFormat="1" ht="22.95" customHeight="1" x14ac:dyDescent="0.2">
      <c r="A39" s="276"/>
      <c r="B39" s="3" t="s">
        <v>40</v>
      </c>
      <c r="C39" s="198"/>
      <c r="D39" s="199"/>
      <c r="E39" s="198"/>
      <c r="F39" s="199"/>
      <c r="G39" s="198"/>
      <c r="H39" s="199"/>
      <c r="I39" s="198"/>
      <c r="J39" s="199"/>
      <c r="K39" s="198"/>
      <c r="L39" s="199"/>
    </row>
    <row r="40" spans="1:12" s="1" customFormat="1" ht="22.95" customHeight="1" x14ac:dyDescent="0.2">
      <c r="A40" s="277"/>
      <c r="B40" s="3" t="s">
        <v>41</v>
      </c>
      <c r="C40" s="198"/>
      <c r="D40" s="199"/>
      <c r="E40" s="198">
        <v>6</v>
      </c>
      <c r="F40" s="199"/>
      <c r="G40" s="198"/>
      <c r="H40" s="199"/>
      <c r="I40" s="198"/>
      <c r="J40" s="199"/>
      <c r="K40" s="198"/>
      <c r="L40" s="199"/>
    </row>
    <row r="41" spans="1:12" s="1" customFormat="1" ht="22.95" customHeight="1" x14ac:dyDescent="0.2">
      <c r="A41" s="217" t="s">
        <v>42</v>
      </c>
      <c r="B41" s="218"/>
      <c r="C41" s="198">
        <v>4</v>
      </c>
      <c r="D41" s="199"/>
      <c r="E41" s="198">
        <v>4</v>
      </c>
      <c r="F41" s="199"/>
      <c r="G41" s="198">
        <v>4</v>
      </c>
      <c r="H41" s="199"/>
      <c r="I41" s="198"/>
      <c r="J41" s="199"/>
      <c r="K41" s="198"/>
      <c r="L41" s="199"/>
    </row>
    <row r="42" spans="1:12" ht="22.95" customHeight="1" x14ac:dyDescent="0.2">
      <c r="A42" s="268" t="s">
        <v>13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</row>
    <row r="43" spans="1:12" ht="22.95" customHeight="1" x14ac:dyDescent="0.2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</row>
    <row r="44" spans="1:12" ht="22.95" customHeight="1" x14ac:dyDescent="0.3">
      <c r="A44" s="1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22.95" customHeight="1" x14ac:dyDescent="0.2">
      <c r="A45" s="267" t="str">
        <f>A4</f>
        <v>平成　２６年</v>
      </c>
      <c r="B45" s="267"/>
      <c r="C45" s="6" t="s">
        <v>57</v>
      </c>
      <c r="D45" s="5"/>
    </row>
    <row r="46" spans="1:12" ht="22.95" customHeight="1" x14ac:dyDescent="0.2">
      <c r="A46" s="269"/>
      <c r="B46" s="270"/>
      <c r="C46" s="198" t="s">
        <v>1</v>
      </c>
      <c r="D46" s="199"/>
      <c r="E46" s="198" t="s">
        <v>36</v>
      </c>
      <c r="F46" s="199"/>
      <c r="G46" s="198" t="s">
        <v>0</v>
      </c>
      <c r="H46" s="199"/>
      <c r="I46" s="198" t="s">
        <v>2</v>
      </c>
      <c r="J46" s="199"/>
      <c r="K46" s="198" t="s">
        <v>3</v>
      </c>
      <c r="L46" s="199"/>
    </row>
    <row r="47" spans="1:12" ht="22.95" customHeight="1" x14ac:dyDescent="0.2">
      <c r="A47" s="21" t="s">
        <v>4</v>
      </c>
      <c r="B47" s="23" t="s">
        <v>46</v>
      </c>
      <c r="C47" s="198" t="s">
        <v>74</v>
      </c>
      <c r="D47" s="199"/>
      <c r="E47" s="198" t="s">
        <v>78</v>
      </c>
      <c r="F47" s="199"/>
      <c r="G47" s="198" t="s">
        <v>75</v>
      </c>
      <c r="H47" s="199"/>
      <c r="I47" s="198"/>
      <c r="J47" s="199"/>
      <c r="K47" s="198"/>
      <c r="L47" s="199"/>
    </row>
    <row r="48" spans="1:12" ht="22.95" customHeight="1" x14ac:dyDescent="0.2">
      <c r="A48" s="21" t="s">
        <v>5</v>
      </c>
      <c r="B48" s="23" t="s">
        <v>47</v>
      </c>
      <c r="C48" s="198" t="s">
        <v>74</v>
      </c>
      <c r="D48" s="199"/>
      <c r="E48" s="198" t="s">
        <v>78</v>
      </c>
      <c r="F48" s="199"/>
      <c r="G48" s="198" t="s">
        <v>75</v>
      </c>
      <c r="H48" s="199"/>
      <c r="I48" s="198"/>
      <c r="J48" s="199"/>
      <c r="K48" s="198"/>
      <c r="L48" s="199"/>
    </row>
    <row r="49" spans="1:12" ht="22.95" customHeight="1" x14ac:dyDescent="0.2">
      <c r="A49" s="21" t="s">
        <v>6</v>
      </c>
      <c r="B49" s="25" t="s">
        <v>48</v>
      </c>
      <c r="C49" s="198" t="s">
        <v>73</v>
      </c>
      <c r="D49" s="199"/>
      <c r="E49" s="198" t="s">
        <v>73</v>
      </c>
      <c r="F49" s="199"/>
      <c r="G49" s="198" t="s">
        <v>73</v>
      </c>
      <c r="H49" s="199"/>
      <c r="I49" s="198"/>
      <c r="J49" s="199"/>
      <c r="K49" s="198" t="s">
        <v>173</v>
      </c>
      <c r="L49" s="199"/>
    </row>
    <row r="50" spans="1:12" ht="22.95" customHeight="1" x14ac:dyDescent="0.2">
      <c r="A50" s="21" t="s">
        <v>7</v>
      </c>
      <c r="B50" s="25" t="s">
        <v>49</v>
      </c>
      <c r="C50" s="198" t="s">
        <v>73</v>
      </c>
      <c r="D50" s="199"/>
      <c r="E50" s="198" t="s">
        <v>73</v>
      </c>
      <c r="F50" s="199"/>
      <c r="G50" s="198" t="s">
        <v>73</v>
      </c>
      <c r="H50" s="199"/>
      <c r="I50" s="198"/>
      <c r="J50" s="199"/>
      <c r="K50" s="198" t="s">
        <v>174</v>
      </c>
      <c r="L50" s="199"/>
    </row>
    <row r="51" spans="1:12" ht="22.95" customHeight="1" x14ac:dyDescent="0.2">
      <c r="A51" s="21" t="s">
        <v>8</v>
      </c>
      <c r="B51" s="25" t="s">
        <v>50</v>
      </c>
      <c r="C51" s="198" t="s">
        <v>73</v>
      </c>
      <c r="D51" s="199"/>
      <c r="E51" s="198" t="s">
        <v>73</v>
      </c>
      <c r="F51" s="199"/>
      <c r="G51" s="198" t="s">
        <v>73</v>
      </c>
      <c r="H51" s="199"/>
      <c r="I51" s="198"/>
      <c r="J51" s="199"/>
      <c r="K51" s="198" t="s">
        <v>175</v>
      </c>
      <c r="L51" s="199"/>
    </row>
    <row r="52" spans="1:12" ht="22.95" customHeight="1" x14ac:dyDescent="0.2">
      <c r="A52" s="21" t="s">
        <v>9</v>
      </c>
      <c r="B52" s="25" t="s">
        <v>51</v>
      </c>
      <c r="C52" s="198" t="s">
        <v>73</v>
      </c>
      <c r="D52" s="199"/>
      <c r="E52" s="198" t="s">
        <v>73</v>
      </c>
      <c r="F52" s="199"/>
      <c r="G52" s="198" t="s">
        <v>73</v>
      </c>
      <c r="H52" s="199"/>
      <c r="I52" s="198"/>
      <c r="J52" s="199"/>
      <c r="K52" s="198" t="s">
        <v>176</v>
      </c>
      <c r="L52" s="199"/>
    </row>
    <row r="53" spans="1:12" ht="22.95" customHeight="1" x14ac:dyDescent="0.2">
      <c r="A53" s="21" t="s">
        <v>10</v>
      </c>
      <c r="B53" s="23" t="s">
        <v>52</v>
      </c>
      <c r="C53" s="198" t="s">
        <v>79</v>
      </c>
      <c r="D53" s="199"/>
      <c r="E53" s="198" t="s">
        <v>79</v>
      </c>
      <c r="F53" s="199"/>
      <c r="G53" s="198" t="s">
        <v>79</v>
      </c>
      <c r="H53" s="199"/>
      <c r="I53" s="198"/>
      <c r="J53" s="199"/>
      <c r="K53" s="198"/>
      <c r="L53" s="199"/>
    </row>
    <row r="54" spans="1:12" ht="22.95" customHeight="1" x14ac:dyDescent="0.2">
      <c r="A54" s="21" t="s">
        <v>11</v>
      </c>
      <c r="B54" s="23" t="s">
        <v>46</v>
      </c>
      <c r="C54" s="198" t="s">
        <v>74</v>
      </c>
      <c r="D54" s="199"/>
      <c r="E54" s="198" t="s">
        <v>78</v>
      </c>
      <c r="F54" s="199"/>
      <c r="G54" s="198" t="s">
        <v>75</v>
      </c>
      <c r="H54" s="199"/>
      <c r="I54" s="198"/>
      <c r="J54" s="199"/>
      <c r="K54" s="198"/>
      <c r="L54" s="199"/>
    </row>
    <row r="55" spans="1:12" ht="22.95" customHeight="1" x14ac:dyDescent="0.2">
      <c r="A55" s="21" t="s">
        <v>12</v>
      </c>
      <c r="B55" s="23" t="s">
        <v>47</v>
      </c>
      <c r="C55" s="198" t="s">
        <v>74</v>
      </c>
      <c r="D55" s="199"/>
      <c r="E55" s="198" t="s">
        <v>78</v>
      </c>
      <c r="F55" s="199"/>
      <c r="G55" s="198" t="s">
        <v>75</v>
      </c>
      <c r="H55" s="199"/>
      <c r="I55" s="198"/>
      <c r="J55" s="199"/>
      <c r="K55" s="198"/>
      <c r="L55" s="199"/>
    </row>
    <row r="56" spans="1:12" ht="22.95" customHeight="1" x14ac:dyDescent="0.2">
      <c r="A56" s="21" t="s">
        <v>14</v>
      </c>
      <c r="B56" s="26" t="s">
        <v>48</v>
      </c>
      <c r="C56" s="198" t="s">
        <v>75</v>
      </c>
      <c r="D56" s="199"/>
      <c r="E56" s="198" t="s">
        <v>73</v>
      </c>
      <c r="F56" s="199"/>
      <c r="G56" s="198" t="s">
        <v>75</v>
      </c>
      <c r="H56" s="199"/>
      <c r="I56" s="198"/>
      <c r="J56" s="199"/>
      <c r="K56" s="198"/>
      <c r="L56" s="199"/>
    </row>
    <row r="57" spans="1:12" ht="22.95" customHeight="1" x14ac:dyDescent="0.2">
      <c r="A57" s="21" t="s">
        <v>15</v>
      </c>
      <c r="B57" s="25" t="s">
        <v>49</v>
      </c>
      <c r="C57" s="198" t="s">
        <v>73</v>
      </c>
      <c r="D57" s="199"/>
      <c r="E57" s="198" t="s">
        <v>73</v>
      </c>
      <c r="F57" s="199"/>
      <c r="G57" s="198" t="s">
        <v>73</v>
      </c>
      <c r="H57" s="199"/>
      <c r="I57" s="198"/>
      <c r="J57" s="199"/>
      <c r="K57" s="198"/>
      <c r="L57" s="199"/>
    </row>
    <row r="58" spans="1:12" ht="22.95" customHeight="1" x14ac:dyDescent="0.2">
      <c r="A58" s="21" t="s">
        <v>16</v>
      </c>
      <c r="B58" s="23" t="s">
        <v>50</v>
      </c>
      <c r="C58" s="198" t="s">
        <v>74</v>
      </c>
      <c r="D58" s="199"/>
      <c r="E58" s="198" t="s">
        <v>78</v>
      </c>
      <c r="F58" s="199"/>
      <c r="G58" s="198" t="s">
        <v>75</v>
      </c>
      <c r="H58" s="199"/>
      <c r="I58" s="198"/>
      <c r="J58" s="199"/>
      <c r="K58" s="198"/>
      <c r="L58" s="199"/>
    </row>
    <row r="59" spans="1:12" ht="22.95" customHeight="1" x14ac:dyDescent="0.2">
      <c r="A59" s="21" t="s">
        <v>17</v>
      </c>
      <c r="B59" s="23" t="s">
        <v>51</v>
      </c>
      <c r="C59" s="198" t="s">
        <v>79</v>
      </c>
      <c r="D59" s="199"/>
      <c r="E59" s="198" t="s">
        <v>79</v>
      </c>
      <c r="F59" s="199"/>
      <c r="G59" s="198" t="s">
        <v>79</v>
      </c>
      <c r="H59" s="199"/>
      <c r="I59" s="198"/>
      <c r="J59" s="199"/>
      <c r="K59" s="198"/>
      <c r="L59" s="199"/>
    </row>
    <row r="60" spans="1:12" ht="22.95" customHeight="1" x14ac:dyDescent="0.2">
      <c r="A60" s="21" t="s">
        <v>18</v>
      </c>
      <c r="B60" s="23" t="s">
        <v>52</v>
      </c>
      <c r="C60" s="198" t="s">
        <v>74</v>
      </c>
      <c r="D60" s="199"/>
      <c r="E60" s="198" t="s">
        <v>78</v>
      </c>
      <c r="F60" s="199"/>
      <c r="G60" s="198" t="s">
        <v>75</v>
      </c>
      <c r="H60" s="199"/>
      <c r="I60" s="198"/>
      <c r="J60" s="199"/>
      <c r="K60" s="198"/>
      <c r="L60" s="199"/>
    </row>
    <row r="61" spans="1:12" ht="22.95" customHeight="1" x14ac:dyDescent="0.2">
      <c r="A61" s="21" t="s">
        <v>19</v>
      </c>
      <c r="B61" s="23" t="s">
        <v>46</v>
      </c>
      <c r="C61" s="198" t="s">
        <v>74</v>
      </c>
      <c r="D61" s="199"/>
      <c r="E61" s="198" t="s">
        <v>78</v>
      </c>
      <c r="F61" s="199"/>
      <c r="G61" s="198" t="s">
        <v>75</v>
      </c>
      <c r="H61" s="199"/>
      <c r="I61" s="198"/>
      <c r="J61" s="199"/>
      <c r="K61" s="198"/>
      <c r="L61" s="199"/>
    </row>
    <row r="62" spans="1:12" ht="22.95" customHeight="1" x14ac:dyDescent="0.2">
      <c r="A62" s="21" t="s">
        <v>20</v>
      </c>
      <c r="B62" s="23" t="s">
        <v>47</v>
      </c>
      <c r="C62" s="198" t="s">
        <v>74</v>
      </c>
      <c r="D62" s="199"/>
      <c r="E62" s="198" t="s">
        <v>78</v>
      </c>
      <c r="F62" s="199"/>
      <c r="G62" s="198" t="s">
        <v>75</v>
      </c>
      <c r="H62" s="199"/>
      <c r="I62" s="198"/>
      <c r="J62" s="199"/>
      <c r="K62" s="198"/>
      <c r="L62" s="199"/>
    </row>
    <row r="63" spans="1:12" ht="22.95" customHeight="1" x14ac:dyDescent="0.2">
      <c r="A63" s="21" t="s">
        <v>21</v>
      </c>
      <c r="B63" s="26" t="s">
        <v>48</v>
      </c>
      <c r="C63" s="198" t="s">
        <v>75</v>
      </c>
      <c r="D63" s="199"/>
      <c r="E63" s="198" t="s">
        <v>73</v>
      </c>
      <c r="F63" s="199"/>
      <c r="G63" s="198" t="s">
        <v>75</v>
      </c>
      <c r="H63" s="199"/>
      <c r="I63" s="198"/>
      <c r="J63" s="199"/>
      <c r="K63" s="198"/>
      <c r="L63" s="199"/>
    </row>
    <row r="64" spans="1:12" ht="22.95" customHeight="1" x14ac:dyDescent="0.2">
      <c r="A64" s="21" t="s">
        <v>22</v>
      </c>
      <c r="B64" s="25" t="s">
        <v>49</v>
      </c>
      <c r="C64" s="198" t="s">
        <v>116</v>
      </c>
      <c r="D64" s="199"/>
      <c r="E64" s="198" t="s">
        <v>73</v>
      </c>
      <c r="F64" s="199"/>
      <c r="G64" s="198" t="s">
        <v>73</v>
      </c>
      <c r="H64" s="199"/>
      <c r="I64" s="198"/>
      <c r="J64" s="199"/>
      <c r="K64" s="285" t="s">
        <v>187</v>
      </c>
      <c r="L64" s="286"/>
    </row>
    <row r="65" spans="1:12" ht="22.95" customHeight="1" x14ac:dyDescent="0.2">
      <c r="A65" s="21" t="s">
        <v>23</v>
      </c>
      <c r="B65" s="23" t="s">
        <v>50</v>
      </c>
      <c r="C65" s="198" t="s">
        <v>74</v>
      </c>
      <c r="D65" s="199"/>
      <c r="E65" s="198" t="s">
        <v>78</v>
      </c>
      <c r="F65" s="199"/>
      <c r="G65" s="198" t="s">
        <v>75</v>
      </c>
      <c r="H65" s="199"/>
      <c r="I65" s="198"/>
      <c r="J65" s="199"/>
      <c r="K65" s="198"/>
      <c r="L65" s="199"/>
    </row>
    <row r="66" spans="1:12" ht="22.95" customHeight="1" x14ac:dyDescent="0.2">
      <c r="A66" s="21" t="s">
        <v>24</v>
      </c>
      <c r="B66" s="23" t="s">
        <v>51</v>
      </c>
      <c r="C66" s="198" t="s">
        <v>79</v>
      </c>
      <c r="D66" s="199"/>
      <c r="E66" s="198" t="s">
        <v>79</v>
      </c>
      <c r="F66" s="199"/>
      <c r="G66" s="198" t="s">
        <v>79</v>
      </c>
      <c r="H66" s="199"/>
      <c r="I66" s="198"/>
      <c r="J66" s="199"/>
      <c r="K66" s="198"/>
      <c r="L66" s="199"/>
    </row>
    <row r="67" spans="1:12" ht="22.95" customHeight="1" x14ac:dyDescent="0.2">
      <c r="A67" s="21" t="s">
        <v>25</v>
      </c>
      <c r="B67" s="23" t="s">
        <v>52</v>
      </c>
      <c r="C67" s="198" t="s">
        <v>74</v>
      </c>
      <c r="D67" s="199"/>
      <c r="E67" s="198" t="s">
        <v>78</v>
      </c>
      <c r="F67" s="199"/>
      <c r="G67" s="198" t="s">
        <v>75</v>
      </c>
      <c r="H67" s="199"/>
      <c r="I67" s="198"/>
      <c r="J67" s="199"/>
      <c r="K67" s="198"/>
      <c r="L67" s="199"/>
    </row>
    <row r="68" spans="1:12" ht="22.95" customHeight="1" x14ac:dyDescent="0.2">
      <c r="A68" s="21" t="s">
        <v>26</v>
      </c>
      <c r="B68" s="23" t="s">
        <v>46</v>
      </c>
      <c r="C68" s="198" t="s">
        <v>74</v>
      </c>
      <c r="D68" s="199"/>
      <c r="E68" s="198" t="s">
        <v>78</v>
      </c>
      <c r="F68" s="199"/>
      <c r="G68" s="198" t="s">
        <v>75</v>
      </c>
      <c r="H68" s="199"/>
      <c r="I68" s="198"/>
      <c r="J68" s="199"/>
      <c r="K68" s="198"/>
      <c r="L68" s="199"/>
    </row>
    <row r="69" spans="1:12" ht="22.95" customHeight="1" x14ac:dyDescent="0.2">
      <c r="A69" s="21" t="s">
        <v>27</v>
      </c>
      <c r="B69" s="23" t="s">
        <v>47</v>
      </c>
      <c r="C69" s="198" t="s">
        <v>74</v>
      </c>
      <c r="D69" s="199"/>
      <c r="E69" s="198" t="s">
        <v>78</v>
      </c>
      <c r="F69" s="199"/>
      <c r="G69" s="198" t="s">
        <v>75</v>
      </c>
      <c r="H69" s="199"/>
      <c r="I69" s="198"/>
      <c r="J69" s="199"/>
      <c r="K69" s="198"/>
      <c r="L69" s="199"/>
    </row>
    <row r="70" spans="1:12" ht="22.95" customHeight="1" x14ac:dyDescent="0.2">
      <c r="A70" s="21" t="s">
        <v>28</v>
      </c>
      <c r="B70" s="26" t="s">
        <v>48</v>
      </c>
      <c r="C70" s="198" t="s">
        <v>75</v>
      </c>
      <c r="D70" s="199"/>
      <c r="E70" s="198" t="s">
        <v>73</v>
      </c>
      <c r="F70" s="199"/>
      <c r="G70" s="198" t="s">
        <v>75</v>
      </c>
      <c r="H70" s="199"/>
      <c r="I70" s="198"/>
      <c r="J70" s="199"/>
      <c r="K70" s="198"/>
      <c r="L70" s="199"/>
    </row>
    <row r="71" spans="1:12" ht="22.95" customHeight="1" x14ac:dyDescent="0.2">
      <c r="A71" s="21" t="s">
        <v>29</v>
      </c>
      <c r="B71" s="25" t="s">
        <v>49</v>
      </c>
      <c r="C71" s="198" t="s">
        <v>73</v>
      </c>
      <c r="D71" s="199"/>
      <c r="E71" s="198" t="s">
        <v>73</v>
      </c>
      <c r="F71" s="199"/>
      <c r="G71" s="198" t="s">
        <v>73</v>
      </c>
      <c r="H71" s="199"/>
      <c r="I71" s="198"/>
      <c r="J71" s="199"/>
      <c r="K71" s="198"/>
      <c r="L71" s="199"/>
    </row>
    <row r="72" spans="1:12" ht="22.95" customHeight="1" x14ac:dyDescent="0.2">
      <c r="A72" s="21" t="s">
        <v>30</v>
      </c>
      <c r="B72" s="23" t="s">
        <v>50</v>
      </c>
      <c r="C72" s="198" t="s">
        <v>74</v>
      </c>
      <c r="D72" s="199"/>
      <c r="E72" s="198" t="s">
        <v>78</v>
      </c>
      <c r="F72" s="199"/>
      <c r="G72" s="198" t="s">
        <v>75</v>
      </c>
      <c r="H72" s="199"/>
      <c r="I72" s="198"/>
      <c r="J72" s="199"/>
      <c r="K72" s="198"/>
      <c r="L72" s="199"/>
    </row>
    <row r="73" spans="1:12" ht="22.95" customHeight="1" x14ac:dyDescent="0.2">
      <c r="A73" s="21" t="s">
        <v>31</v>
      </c>
      <c r="B73" s="23" t="s">
        <v>51</v>
      </c>
      <c r="C73" s="198" t="s">
        <v>79</v>
      </c>
      <c r="D73" s="199"/>
      <c r="E73" s="198" t="s">
        <v>79</v>
      </c>
      <c r="F73" s="199"/>
      <c r="G73" s="198" t="s">
        <v>79</v>
      </c>
      <c r="H73" s="199"/>
      <c r="I73" s="198"/>
      <c r="J73" s="199"/>
      <c r="K73" s="198"/>
      <c r="L73" s="199"/>
    </row>
    <row r="74" spans="1:12" ht="22.95" customHeight="1" x14ac:dyDescent="0.2">
      <c r="A74" s="21" t="s">
        <v>32</v>
      </c>
      <c r="B74" s="23" t="s">
        <v>52</v>
      </c>
      <c r="C74" s="198" t="s">
        <v>74</v>
      </c>
      <c r="D74" s="199"/>
      <c r="E74" s="198" t="s">
        <v>78</v>
      </c>
      <c r="F74" s="199"/>
      <c r="G74" s="198" t="s">
        <v>75</v>
      </c>
      <c r="H74" s="199"/>
      <c r="I74" s="198"/>
      <c r="J74" s="199"/>
      <c r="K74" s="198"/>
      <c r="L74" s="199"/>
    </row>
    <row r="75" spans="1:12" ht="22.95" customHeight="1" x14ac:dyDescent="0.2">
      <c r="A75" s="21" t="s">
        <v>33</v>
      </c>
      <c r="B75" s="23" t="s">
        <v>46</v>
      </c>
      <c r="C75" s="198" t="s">
        <v>74</v>
      </c>
      <c r="D75" s="199"/>
      <c r="E75" s="198" t="s">
        <v>78</v>
      </c>
      <c r="F75" s="199"/>
      <c r="G75" s="198" t="s">
        <v>75</v>
      </c>
      <c r="H75" s="199"/>
      <c r="I75" s="198"/>
      <c r="J75" s="199"/>
      <c r="K75" s="198"/>
      <c r="L75" s="199"/>
    </row>
    <row r="76" spans="1:12" ht="22.95" customHeight="1" x14ac:dyDescent="0.2">
      <c r="A76" s="21" t="s">
        <v>34</v>
      </c>
      <c r="B76" s="23" t="s">
        <v>47</v>
      </c>
      <c r="C76" s="198" t="s">
        <v>74</v>
      </c>
      <c r="D76" s="199"/>
      <c r="E76" s="198" t="s">
        <v>78</v>
      </c>
      <c r="F76" s="199"/>
      <c r="G76" s="198" t="s">
        <v>75</v>
      </c>
      <c r="H76" s="199"/>
      <c r="I76" s="198"/>
      <c r="J76" s="199"/>
      <c r="K76" s="198"/>
      <c r="L76" s="199"/>
    </row>
    <row r="77" spans="1:12" ht="22.95" customHeight="1" thickBot="1" x14ac:dyDescent="0.25">
      <c r="A77" s="21" t="s">
        <v>35</v>
      </c>
      <c r="B77" s="26" t="s">
        <v>48</v>
      </c>
      <c r="C77" s="198" t="s">
        <v>75</v>
      </c>
      <c r="D77" s="199"/>
      <c r="E77" s="198" t="s">
        <v>73</v>
      </c>
      <c r="F77" s="199"/>
      <c r="G77" s="198" t="s">
        <v>75</v>
      </c>
      <c r="H77" s="199"/>
      <c r="I77" s="198"/>
      <c r="J77" s="199"/>
      <c r="K77" s="198"/>
      <c r="L77" s="199"/>
    </row>
    <row r="78" spans="1:12" s="1" customFormat="1" ht="22.95" customHeight="1" thickTop="1" x14ac:dyDescent="0.2">
      <c r="A78" s="275" t="s">
        <v>37</v>
      </c>
      <c r="B78" s="4" t="s">
        <v>38</v>
      </c>
      <c r="C78" s="210">
        <v>16</v>
      </c>
      <c r="D78" s="211"/>
      <c r="E78" s="227">
        <v>16</v>
      </c>
      <c r="F78" s="228"/>
      <c r="G78" s="210">
        <v>20</v>
      </c>
      <c r="H78" s="211"/>
      <c r="I78" s="210"/>
      <c r="J78" s="211"/>
      <c r="K78" s="198"/>
      <c r="L78" s="199"/>
    </row>
    <row r="79" spans="1:12" s="1" customFormat="1" ht="22.95" customHeight="1" x14ac:dyDescent="0.2">
      <c r="A79" s="276"/>
      <c r="B79" s="2" t="s">
        <v>39</v>
      </c>
      <c r="C79" s="198">
        <v>11</v>
      </c>
      <c r="D79" s="199"/>
      <c r="E79" s="198">
        <v>11</v>
      </c>
      <c r="F79" s="199"/>
      <c r="G79" s="198">
        <v>7</v>
      </c>
      <c r="H79" s="199"/>
      <c r="I79" s="198"/>
      <c r="J79" s="199"/>
      <c r="K79" s="198"/>
      <c r="L79" s="199"/>
    </row>
    <row r="80" spans="1:12" s="1" customFormat="1" ht="22.95" customHeight="1" x14ac:dyDescent="0.2">
      <c r="A80" s="276"/>
      <c r="B80" s="3" t="s">
        <v>40</v>
      </c>
      <c r="C80" s="198"/>
      <c r="D80" s="199"/>
      <c r="E80" s="198"/>
      <c r="F80" s="199"/>
      <c r="G80" s="198"/>
      <c r="H80" s="199"/>
      <c r="I80" s="198"/>
      <c r="J80" s="199"/>
      <c r="K80" s="198"/>
      <c r="L80" s="199"/>
    </row>
    <row r="81" spans="1:12" s="1" customFormat="1" ht="22.95" customHeight="1" x14ac:dyDescent="0.2">
      <c r="A81" s="277"/>
      <c r="B81" s="3" t="s">
        <v>41</v>
      </c>
      <c r="C81" s="198"/>
      <c r="D81" s="199"/>
      <c r="E81" s="198"/>
      <c r="F81" s="199"/>
      <c r="G81" s="198"/>
      <c r="H81" s="199"/>
      <c r="I81" s="198"/>
      <c r="J81" s="199"/>
      <c r="K81" s="198"/>
      <c r="L81" s="199"/>
    </row>
    <row r="82" spans="1:12" s="1" customFormat="1" ht="22.95" customHeight="1" x14ac:dyDescent="0.2">
      <c r="A82" s="217" t="s">
        <v>42</v>
      </c>
      <c r="B82" s="218"/>
      <c r="C82" s="198">
        <v>4</v>
      </c>
      <c r="D82" s="199"/>
      <c r="E82" s="198">
        <v>4</v>
      </c>
      <c r="F82" s="199"/>
      <c r="G82" s="198">
        <v>4</v>
      </c>
      <c r="H82" s="199"/>
      <c r="I82" s="198"/>
      <c r="J82" s="199"/>
      <c r="K82" s="198"/>
      <c r="L82" s="199"/>
    </row>
    <row r="83" spans="1:12" ht="22.95" customHeight="1" x14ac:dyDescent="0.2">
      <c r="A83" s="268" t="s">
        <v>13</v>
      </c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</row>
    <row r="84" spans="1:12" ht="22.95" customHeight="1" x14ac:dyDescent="0.2">
      <c r="A84" s="268"/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</row>
    <row r="85" spans="1:12" ht="22.95" customHeight="1" x14ac:dyDescent="0.3">
      <c r="A85" s="18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ht="22.95" customHeight="1" x14ac:dyDescent="0.2">
      <c r="A86" s="267" t="str">
        <f>A45</f>
        <v>平成　２６年</v>
      </c>
      <c r="B86" s="267"/>
      <c r="C86" s="19" t="s">
        <v>58</v>
      </c>
      <c r="D86" s="20"/>
    </row>
    <row r="87" spans="1:12" ht="22.95" customHeight="1" x14ac:dyDescent="0.2">
      <c r="A87" s="269"/>
      <c r="B87" s="270"/>
      <c r="C87" s="198" t="s">
        <v>1</v>
      </c>
      <c r="D87" s="199"/>
      <c r="E87" s="198" t="s">
        <v>36</v>
      </c>
      <c r="F87" s="199"/>
      <c r="G87" s="198" t="s">
        <v>0</v>
      </c>
      <c r="H87" s="199"/>
      <c r="I87" s="198" t="s">
        <v>2</v>
      </c>
      <c r="J87" s="199"/>
      <c r="K87" s="198" t="s">
        <v>3</v>
      </c>
      <c r="L87" s="199"/>
    </row>
    <row r="88" spans="1:12" ht="22.95" customHeight="1" x14ac:dyDescent="0.2">
      <c r="A88" s="21" t="s">
        <v>4</v>
      </c>
      <c r="B88" s="25" t="s">
        <v>49</v>
      </c>
      <c r="C88" s="198" t="s">
        <v>73</v>
      </c>
      <c r="D88" s="199"/>
      <c r="E88" s="198" t="s">
        <v>73</v>
      </c>
      <c r="F88" s="199"/>
      <c r="G88" s="198" t="s">
        <v>73</v>
      </c>
      <c r="H88" s="199"/>
      <c r="I88" s="198"/>
      <c r="J88" s="199"/>
      <c r="K88" s="198"/>
      <c r="L88" s="199"/>
    </row>
    <row r="89" spans="1:12" ht="22.95" customHeight="1" x14ac:dyDescent="0.2">
      <c r="A89" s="21" t="s">
        <v>5</v>
      </c>
      <c r="B89" s="23" t="s">
        <v>50</v>
      </c>
      <c r="C89" s="198" t="s">
        <v>74</v>
      </c>
      <c r="D89" s="199"/>
      <c r="E89" s="198" t="s">
        <v>78</v>
      </c>
      <c r="F89" s="199"/>
      <c r="G89" s="198" t="s">
        <v>75</v>
      </c>
      <c r="H89" s="199"/>
      <c r="I89" s="198"/>
      <c r="J89" s="199"/>
      <c r="K89" s="198"/>
      <c r="L89" s="199"/>
    </row>
    <row r="90" spans="1:12" ht="22.95" customHeight="1" x14ac:dyDescent="0.2">
      <c r="A90" s="21" t="s">
        <v>6</v>
      </c>
      <c r="B90" s="23" t="s">
        <v>51</v>
      </c>
      <c r="C90" s="198" t="s">
        <v>79</v>
      </c>
      <c r="D90" s="199"/>
      <c r="E90" s="198" t="s">
        <v>79</v>
      </c>
      <c r="F90" s="199"/>
      <c r="G90" s="198" t="s">
        <v>79</v>
      </c>
      <c r="H90" s="199"/>
      <c r="I90" s="198"/>
      <c r="J90" s="199"/>
      <c r="K90" s="198"/>
      <c r="L90" s="199"/>
    </row>
    <row r="91" spans="1:12" ht="22.95" customHeight="1" x14ac:dyDescent="0.2">
      <c r="A91" s="21" t="s">
        <v>7</v>
      </c>
      <c r="B91" s="23" t="s">
        <v>52</v>
      </c>
      <c r="C91" s="198" t="s">
        <v>74</v>
      </c>
      <c r="D91" s="199"/>
      <c r="E91" s="198" t="s">
        <v>78</v>
      </c>
      <c r="F91" s="199"/>
      <c r="G91" s="198" t="s">
        <v>75</v>
      </c>
      <c r="H91" s="199"/>
      <c r="I91" s="198"/>
      <c r="J91" s="199"/>
      <c r="K91" s="198"/>
      <c r="L91" s="199"/>
    </row>
    <row r="92" spans="1:12" ht="22.95" customHeight="1" x14ac:dyDescent="0.2">
      <c r="A92" s="21" t="s">
        <v>8</v>
      </c>
      <c r="B92" s="23" t="s">
        <v>46</v>
      </c>
      <c r="C92" s="198" t="s">
        <v>74</v>
      </c>
      <c r="D92" s="199"/>
      <c r="E92" s="198" t="s">
        <v>78</v>
      </c>
      <c r="F92" s="199"/>
      <c r="G92" s="198" t="s">
        <v>75</v>
      </c>
      <c r="H92" s="199"/>
      <c r="I92" s="198"/>
      <c r="J92" s="199"/>
      <c r="K92" s="198"/>
      <c r="L92" s="199"/>
    </row>
    <row r="93" spans="1:12" ht="22.95" customHeight="1" x14ac:dyDescent="0.2">
      <c r="A93" s="21" t="s">
        <v>9</v>
      </c>
      <c r="B93" s="23" t="s">
        <v>47</v>
      </c>
      <c r="C93" s="198" t="s">
        <v>74</v>
      </c>
      <c r="D93" s="199"/>
      <c r="E93" s="198" t="s">
        <v>78</v>
      </c>
      <c r="F93" s="199"/>
      <c r="G93" s="198" t="s">
        <v>75</v>
      </c>
      <c r="H93" s="199"/>
      <c r="I93" s="198"/>
      <c r="J93" s="199"/>
      <c r="K93" s="198"/>
      <c r="L93" s="199"/>
    </row>
    <row r="94" spans="1:12" ht="22.95" customHeight="1" x14ac:dyDescent="0.2">
      <c r="A94" s="21" t="s">
        <v>10</v>
      </c>
      <c r="B94" s="26" t="s">
        <v>48</v>
      </c>
      <c r="C94" s="198" t="s">
        <v>75</v>
      </c>
      <c r="D94" s="199"/>
      <c r="E94" s="198" t="s">
        <v>73</v>
      </c>
      <c r="F94" s="199"/>
      <c r="G94" s="198" t="s">
        <v>75</v>
      </c>
      <c r="H94" s="199"/>
      <c r="I94" s="198"/>
      <c r="J94" s="199"/>
      <c r="K94" s="198"/>
      <c r="L94" s="199"/>
    </row>
    <row r="95" spans="1:12" ht="22.95" customHeight="1" x14ac:dyDescent="0.2">
      <c r="A95" s="21" t="s">
        <v>11</v>
      </c>
      <c r="B95" s="25" t="s">
        <v>49</v>
      </c>
      <c r="C95" s="198" t="s">
        <v>73</v>
      </c>
      <c r="D95" s="199"/>
      <c r="E95" s="198" t="s">
        <v>73</v>
      </c>
      <c r="F95" s="199"/>
      <c r="G95" s="198" t="s">
        <v>73</v>
      </c>
      <c r="H95" s="199"/>
      <c r="I95" s="198"/>
      <c r="J95" s="199"/>
      <c r="K95" s="198"/>
      <c r="L95" s="199"/>
    </row>
    <row r="96" spans="1:12" ht="22.95" customHeight="1" x14ac:dyDescent="0.2">
      <c r="A96" s="21" t="s">
        <v>12</v>
      </c>
      <c r="B96" s="23" t="s">
        <v>50</v>
      </c>
      <c r="C96" s="198" t="s">
        <v>74</v>
      </c>
      <c r="D96" s="199"/>
      <c r="E96" s="198" t="s">
        <v>78</v>
      </c>
      <c r="F96" s="199"/>
      <c r="G96" s="198" t="s">
        <v>75</v>
      </c>
      <c r="H96" s="199"/>
      <c r="I96" s="198"/>
      <c r="J96" s="199"/>
      <c r="K96" s="198"/>
      <c r="L96" s="199"/>
    </row>
    <row r="97" spans="1:12" ht="22.95" customHeight="1" x14ac:dyDescent="0.2">
      <c r="A97" s="21" t="s">
        <v>14</v>
      </c>
      <c r="B97" s="23" t="s">
        <v>51</v>
      </c>
      <c r="C97" s="198" t="s">
        <v>79</v>
      </c>
      <c r="D97" s="199"/>
      <c r="E97" s="198" t="s">
        <v>79</v>
      </c>
      <c r="F97" s="199"/>
      <c r="G97" s="198" t="s">
        <v>79</v>
      </c>
      <c r="H97" s="199"/>
      <c r="I97" s="198"/>
      <c r="J97" s="199"/>
      <c r="K97" s="198"/>
      <c r="L97" s="199"/>
    </row>
    <row r="98" spans="1:12" ht="22.95" customHeight="1" x14ac:dyDescent="0.2">
      <c r="A98" s="21" t="s">
        <v>15</v>
      </c>
      <c r="B98" s="23" t="s">
        <v>52</v>
      </c>
      <c r="C98" s="198" t="s">
        <v>74</v>
      </c>
      <c r="D98" s="199"/>
      <c r="E98" s="198" t="s">
        <v>78</v>
      </c>
      <c r="F98" s="199"/>
      <c r="G98" s="198" t="s">
        <v>75</v>
      </c>
      <c r="H98" s="199"/>
      <c r="I98" s="198"/>
      <c r="J98" s="199"/>
      <c r="K98" s="198"/>
      <c r="L98" s="199"/>
    </row>
    <row r="99" spans="1:12" ht="22.95" customHeight="1" x14ac:dyDescent="0.2">
      <c r="A99" s="21" t="s">
        <v>16</v>
      </c>
      <c r="B99" s="23" t="s">
        <v>46</v>
      </c>
      <c r="C99" s="198" t="s">
        <v>74</v>
      </c>
      <c r="D99" s="199"/>
      <c r="E99" s="198" t="s">
        <v>78</v>
      </c>
      <c r="F99" s="199"/>
      <c r="G99" s="198" t="s">
        <v>75</v>
      </c>
      <c r="H99" s="199"/>
      <c r="I99" s="198"/>
      <c r="J99" s="199"/>
      <c r="K99" s="198"/>
      <c r="L99" s="199"/>
    </row>
    <row r="100" spans="1:12" ht="22.95" customHeight="1" x14ac:dyDescent="0.2">
      <c r="A100" s="21" t="s">
        <v>17</v>
      </c>
      <c r="B100" s="23" t="s">
        <v>47</v>
      </c>
      <c r="C100" s="198" t="s">
        <v>74</v>
      </c>
      <c r="D100" s="199"/>
      <c r="E100" s="198" t="s">
        <v>78</v>
      </c>
      <c r="F100" s="199"/>
      <c r="G100" s="198" t="s">
        <v>75</v>
      </c>
      <c r="H100" s="199"/>
      <c r="I100" s="198"/>
      <c r="J100" s="199"/>
      <c r="K100" s="198"/>
      <c r="L100" s="199"/>
    </row>
    <row r="101" spans="1:12" ht="22.95" customHeight="1" x14ac:dyDescent="0.2">
      <c r="A101" s="21" t="s">
        <v>18</v>
      </c>
      <c r="B101" s="26" t="s">
        <v>48</v>
      </c>
      <c r="C101" s="198" t="s">
        <v>73</v>
      </c>
      <c r="D101" s="199"/>
      <c r="E101" s="198" t="s">
        <v>73</v>
      </c>
      <c r="F101" s="199"/>
      <c r="G101" s="198" t="s">
        <v>73</v>
      </c>
      <c r="H101" s="199"/>
      <c r="I101" s="198"/>
      <c r="J101" s="199"/>
      <c r="K101" s="278" t="s">
        <v>142</v>
      </c>
      <c r="L101" s="254"/>
    </row>
    <row r="102" spans="1:12" ht="22.95" customHeight="1" x14ac:dyDescent="0.2">
      <c r="A102" s="21" t="s">
        <v>19</v>
      </c>
      <c r="B102" s="25" t="s">
        <v>49</v>
      </c>
      <c r="C102" s="198" t="s">
        <v>73</v>
      </c>
      <c r="D102" s="199"/>
      <c r="E102" s="198" t="s">
        <v>73</v>
      </c>
      <c r="F102" s="199"/>
      <c r="G102" s="198" t="s">
        <v>73</v>
      </c>
      <c r="H102" s="199"/>
      <c r="I102" s="198"/>
      <c r="J102" s="199"/>
      <c r="K102" s="198"/>
      <c r="L102" s="199"/>
    </row>
    <row r="103" spans="1:12" ht="22.95" customHeight="1" x14ac:dyDescent="0.2">
      <c r="A103" s="21" t="s">
        <v>20</v>
      </c>
      <c r="B103" s="23" t="s">
        <v>50</v>
      </c>
      <c r="C103" s="198" t="s">
        <v>78</v>
      </c>
      <c r="D103" s="199"/>
      <c r="E103" s="198" t="s">
        <v>78</v>
      </c>
      <c r="F103" s="199"/>
      <c r="G103" s="198" t="s">
        <v>73</v>
      </c>
      <c r="H103" s="199"/>
      <c r="I103" s="198"/>
      <c r="J103" s="199"/>
      <c r="K103" s="198"/>
      <c r="L103" s="199"/>
    </row>
    <row r="104" spans="1:12" ht="22.95" customHeight="1" x14ac:dyDescent="0.2">
      <c r="A104" s="21" t="s">
        <v>21</v>
      </c>
      <c r="B104" s="23" t="s">
        <v>51</v>
      </c>
      <c r="C104" s="198" t="s">
        <v>79</v>
      </c>
      <c r="D104" s="199"/>
      <c r="E104" s="198" t="s">
        <v>79</v>
      </c>
      <c r="F104" s="199"/>
      <c r="G104" s="198" t="s">
        <v>79</v>
      </c>
      <c r="H104" s="199"/>
      <c r="I104" s="198"/>
      <c r="J104" s="199"/>
      <c r="K104" s="198"/>
      <c r="L104" s="199"/>
    </row>
    <row r="105" spans="1:12" ht="22.95" customHeight="1" x14ac:dyDescent="0.2">
      <c r="A105" s="21" t="s">
        <v>22</v>
      </c>
      <c r="B105" s="23" t="s">
        <v>52</v>
      </c>
      <c r="C105" s="198" t="s">
        <v>74</v>
      </c>
      <c r="D105" s="199"/>
      <c r="E105" s="198" t="s">
        <v>78</v>
      </c>
      <c r="F105" s="199"/>
      <c r="G105" s="198" t="s">
        <v>75</v>
      </c>
      <c r="H105" s="199"/>
      <c r="I105" s="198"/>
      <c r="J105" s="199"/>
      <c r="K105" s="198"/>
      <c r="L105" s="199"/>
    </row>
    <row r="106" spans="1:12" ht="22.95" customHeight="1" x14ac:dyDescent="0.2">
      <c r="A106" s="21" t="s">
        <v>23</v>
      </c>
      <c r="B106" s="23" t="s">
        <v>46</v>
      </c>
      <c r="C106" s="198" t="s">
        <v>74</v>
      </c>
      <c r="D106" s="199"/>
      <c r="E106" s="198" t="s">
        <v>78</v>
      </c>
      <c r="F106" s="199"/>
      <c r="G106" s="198" t="s">
        <v>75</v>
      </c>
      <c r="H106" s="199"/>
      <c r="I106" s="198"/>
      <c r="J106" s="199"/>
      <c r="K106" s="198"/>
      <c r="L106" s="199"/>
    </row>
    <row r="107" spans="1:12" ht="22.95" customHeight="1" x14ac:dyDescent="0.2">
      <c r="A107" s="21" t="s">
        <v>24</v>
      </c>
      <c r="B107" s="23" t="s">
        <v>47</v>
      </c>
      <c r="C107" s="198" t="s">
        <v>74</v>
      </c>
      <c r="D107" s="199"/>
      <c r="E107" s="198" t="s">
        <v>78</v>
      </c>
      <c r="F107" s="199"/>
      <c r="G107" s="198" t="s">
        <v>75</v>
      </c>
      <c r="H107" s="199"/>
      <c r="I107" s="198"/>
      <c r="J107" s="199"/>
      <c r="K107" s="198"/>
      <c r="L107" s="199"/>
    </row>
    <row r="108" spans="1:12" ht="22.95" customHeight="1" x14ac:dyDescent="0.2">
      <c r="A108" s="21" t="s">
        <v>25</v>
      </c>
      <c r="B108" s="26" t="s">
        <v>48</v>
      </c>
      <c r="C108" s="198" t="s">
        <v>75</v>
      </c>
      <c r="D108" s="199"/>
      <c r="E108" s="198" t="s">
        <v>73</v>
      </c>
      <c r="F108" s="199"/>
      <c r="G108" s="198" t="s">
        <v>75</v>
      </c>
      <c r="H108" s="199"/>
      <c r="I108" s="198"/>
      <c r="J108" s="199"/>
      <c r="K108" s="198"/>
      <c r="L108" s="199"/>
    </row>
    <row r="109" spans="1:12" ht="22.95" customHeight="1" x14ac:dyDescent="0.2">
      <c r="A109" s="21" t="s">
        <v>26</v>
      </c>
      <c r="B109" s="25" t="s">
        <v>49</v>
      </c>
      <c r="C109" s="198" t="s">
        <v>73</v>
      </c>
      <c r="D109" s="199"/>
      <c r="E109" s="198" t="s">
        <v>73</v>
      </c>
      <c r="F109" s="199"/>
      <c r="G109" s="198" t="s">
        <v>73</v>
      </c>
      <c r="H109" s="199"/>
      <c r="I109" s="198"/>
      <c r="J109" s="199"/>
      <c r="K109" s="198"/>
      <c r="L109" s="199"/>
    </row>
    <row r="110" spans="1:12" ht="22.95" customHeight="1" x14ac:dyDescent="0.2">
      <c r="A110" s="21" t="s">
        <v>27</v>
      </c>
      <c r="B110" s="23" t="s">
        <v>50</v>
      </c>
      <c r="C110" s="198" t="s">
        <v>74</v>
      </c>
      <c r="D110" s="199"/>
      <c r="E110" s="198" t="s">
        <v>78</v>
      </c>
      <c r="F110" s="199"/>
      <c r="G110" s="198" t="s">
        <v>75</v>
      </c>
      <c r="H110" s="199"/>
      <c r="I110" s="198"/>
      <c r="J110" s="199"/>
      <c r="K110" s="198"/>
      <c r="L110" s="199"/>
    </row>
    <row r="111" spans="1:12" ht="22.95" customHeight="1" x14ac:dyDescent="0.2">
      <c r="A111" s="21" t="s">
        <v>28</v>
      </c>
      <c r="B111" s="23" t="s">
        <v>51</v>
      </c>
      <c r="C111" s="198" t="s">
        <v>79</v>
      </c>
      <c r="D111" s="199"/>
      <c r="E111" s="198" t="s">
        <v>79</v>
      </c>
      <c r="F111" s="199"/>
      <c r="G111" s="198" t="s">
        <v>79</v>
      </c>
      <c r="H111" s="199"/>
      <c r="I111" s="198"/>
      <c r="J111" s="199"/>
      <c r="K111" s="198"/>
      <c r="L111" s="199"/>
    </row>
    <row r="112" spans="1:12" ht="22.95" customHeight="1" x14ac:dyDescent="0.2">
      <c r="A112" s="21" t="s">
        <v>29</v>
      </c>
      <c r="B112" s="23" t="s">
        <v>52</v>
      </c>
      <c r="C112" s="198" t="s">
        <v>74</v>
      </c>
      <c r="D112" s="199"/>
      <c r="E112" s="198" t="s">
        <v>78</v>
      </c>
      <c r="F112" s="199"/>
      <c r="G112" s="198" t="s">
        <v>75</v>
      </c>
      <c r="H112" s="199"/>
      <c r="I112" s="198"/>
      <c r="J112" s="199"/>
      <c r="K112" s="198"/>
      <c r="L112" s="199"/>
    </row>
    <row r="113" spans="1:12" ht="22.95" customHeight="1" x14ac:dyDescent="0.2">
      <c r="A113" s="21" t="s">
        <v>30</v>
      </c>
      <c r="B113" s="23" t="s">
        <v>46</v>
      </c>
      <c r="C113" s="198" t="s">
        <v>74</v>
      </c>
      <c r="D113" s="199"/>
      <c r="E113" s="198" t="s">
        <v>78</v>
      </c>
      <c r="F113" s="199"/>
      <c r="G113" s="198" t="s">
        <v>75</v>
      </c>
      <c r="H113" s="199"/>
      <c r="I113" s="198"/>
      <c r="J113" s="199"/>
      <c r="K113" s="198"/>
      <c r="L113" s="199"/>
    </row>
    <row r="114" spans="1:12" ht="22.95" customHeight="1" x14ac:dyDescent="0.2">
      <c r="A114" s="21" t="s">
        <v>31</v>
      </c>
      <c r="B114" s="23" t="s">
        <v>47</v>
      </c>
      <c r="C114" s="198" t="s">
        <v>74</v>
      </c>
      <c r="D114" s="199"/>
      <c r="E114" s="198" t="s">
        <v>78</v>
      </c>
      <c r="F114" s="199"/>
      <c r="G114" s="198" t="s">
        <v>75</v>
      </c>
      <c r="H114" s="199"/>
      <c r="I114" s="198"/>
      <c r="J114" s="199"/>
      <c r="K114" s="198"/>
      <c r="L114" s="199"/>
    </row>
    <row r="115" spans="1:12" ht="22.95" customHeight="1" x14ac:dyDescent="0.2">
      <c r="A115" s="21" t="s">
        <v>32</v>
      </c>
      <c r="B115" s="26" t="s">
        <v>48</v>
      </c>
      <c r="C115" s="198" t="s">
        <v>75</v>
      </c>
      <c r="D115" s="199"/>
      <c r="E115" s="198" t="s">
        <v>73</v>
      </c>
      <c r="F115" s="199"/>
      <c r="G115" s="198" t="s">
        <v>75</v>
      </c>
      <c r="H115" s="199"/>
      <c r="I115" s="198"/>
      <c r="J115" s="199"/>
      <c r="K115" s="198"/>
      <c r="L115" s="199"/>
    </row>
    <row r="116" spans="1:12" ht="22.95" customHeight="1" x14ac:dyDescent="0.2">
      <c r="A116" s="21" t="s">
        <v>33</v>
      </c>
      <c r="B116" s="25" t="s">
        <v>49</v>
      </c>
      <c r="C116" s="198" t="s">
        <v>185</v>
      </c>
      <c r="D116" s="199"/>
      <c r="E116" s="198" t="s">
        <v>73</v>
      </c>
      <c r="F116" s="199"/>
      <c r="G116" s="198" t="s">
        <v>73</v>
      </c>
      <c r="H116" s="199"/>
      <c r="I116" s="198"/>
      <c r="J116" s="199"/>
      <c r="K116" s="198"/>
      <c r="L116" s="199"/>
    </row>
    <row r="117" spans="1:12" ht="22.95" customHeight="1" x14ac:dyDescent="0.2">
      <c r="A117" s="21" t="s">
        <v>34</v>
      </c>
      <c r="B117" s="23" t="s">
        <v>50</v>
      </c>
      <c r="C117" s="198" t="s">
        <v>74</v>
      </c>
      <c r="D117" s="199"/>
      <c r="E117" s="198" t="s">
        <v>78</v>
      </c>
      <c r="F117" s="199"/>
      <c r="G117" s="198" t="s">
        <v>75</v>
      </c>
      <c r="H117" s="199"/>
      <c r="I117" s="198"/>
      <c r="J117" s="199"/>
      <c r="K117" s="198"/>
      <c r="L117" s="199"/>
    </row>
    <row r="118" spans="1:12" ht="22.95" customHeight="1" thickBot="1" x14ac:dyDescent="0.25">
      <c r="A118" s="21" t="s">
        <v>35</v>
      </c>
      <c r="B118" s="24"/>
      <c r="C118" s="273"/>
      <c r="D118" s="274"/>
      <c r="E118" s="273"/>
      <c r="F118" s="274"/>
      <c r="G118" s="273"/>
      <c r="H118" s="274"/>
      <c r="I118" s="273"/>
      <c r="J118" s="274"/>
      <c r="K118" s="273"/>
      <c r="L118" s="274"/>
    </row>
    <row r="119" spans="1:12" s="1" customFormat="1" ht="22.95" customHeight="1" thickTop="1" x14ac:dyDescent="0.2">
      <c r="A119" s="275" t="s">
        <v>37</v>
      </c>
      <c r="B119" s="4" t="s">
        <v>38</v>
      </c>
      <c r="C119" s="210">
        <v>16</v>
      </c>
      <c r="D119" s="211"/>
      <c r="E119" s="227">
        <v>17</v>
      </c>
      <c r="F119" s="228"/>
      <c r="G119" s="210">
        <v>19</v>
      </c>
      <c r="H119" s="211"/>
      <c r="I119" s="210"/>
      <c r="J119" s="211"/>
      <c r="K119" s="198"/>
      <c r="L119" s="199"/>
    </row>
    <row r="120" spans="1:12" s="1" customFormat="1" ht="22.95" customHeight="1" x14ac:dyDescent="0.2">
      <c r="A120" s="276"/>
      <c r="B120" s="2" t="s">
        <v>39</v>
      </c>
      <c r="C120" s="198">
        <v>8</v>
      </c>
      <c r="D120" s="199"/>
      <c r="E120" s="198">
        <v>9</v>
      </c>
      <c r="F120" s="199"/>
      <c r="G120" s="198">
        <v>5</v>
      </c>
      <c r="H120" s="199"/>
      <c r="I120" s="198"/>
      <c r="J120" s="199"/>
      <c r="K120" s="198"/>
      <c r="L120" s="199"/>
    </row>
    <row r="121" spans="1:12" s="1" customFormat="1" ht="22.95" customHeight="1" x14ac:dyDescent="0.2">
      <c r="A121" s="276"/>
      <c r="B121" s="3" t="s">
        <v>40</v>
      </c>
      <c r="C121" s="198">
        <v>2</v>
      </c>
      <c r="D121" s="199"/>
      <c r="E121" s="198"/>
      <c r="F121" s="199"/>
      <c r="G121" s="198">
        <v>2</v>
      </c>
      <c r="H121" s="199"/>
      <c r="I121" s="198"/>
      <c r="J121" s="199"/>
      <c r="K121" s="198"/>
      <c r="L121" s="199"/>
    </row>
    <row r="122" spans="1:12" s="1" customFormat="1" ht="22.95" customHeight="1" x14ac:dyDescent="0.2">
      <c r="A122" s="277"/>
      <c r="B122" s="3" t="s">
        <v>41</v>
      </c>
      <c r="C122" s="198"/>
      <c r="D122" s="199"/>
      <c r="E122" s="198"/>
      <c r="F122" s="199"/>
      <c r="G122" s="198"/>
      <c r="H122" s="199"/>
      <c r="I122" s="198"/>
      <c r="J122" s="199"/>
      <c r="K122" s="198"/>
      <c r="L122" s="199"/>
    </row>
    <row r="123" spans="1:12" s="1" customFormat="1" ht="22.95" customHeight="1" x14ac:dyDescent="0.2">
      <c r="A123" s="217" t="s">
        <v>42</v>
      </c>
      <c r="B123" s="218"/>
      <c r="C123" s="198">
        <v>4</v>
      </c>
      <c r="D123" s="199"/>
      <c r="E123" s="198">
        <v>4</v>
      </c>
      <c r="F123" s="199"/>
      <c r="G123" s="198">
        <v>4</v>
      </c>
      <c r="H123" s="199"/>
      <c r="I123" s="198"/>
      <c r="J123" s="199"/>
      <c r="K123" s="198"/>
      <c r="L123" s="199"/>
    </row>
    <row r="124" spans="1:12" ht="22.95" customHeight="1" x14ac:dyDescent="0.2">
      <c r="A124" s="268" t="s">
        <v>13</v>
      </c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</row>
    <row r="125" spans="1:12" ht="22.95" customHeight="1" x14ac:dyDescent="0.2">
      <c r="A125" s="268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</row>
    <row r="126" spans="1:12" ht="22.95" customHeight="1" x14ac:dyDescent="0.3">
      <c r="A126" s="18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ht="22.95" customHeight="1" x14ac:dyDescent="0.2">
      <c r="A127" s="20" t="str">
        <f>A86</f>
        <v>平成　２６年</v>
      </c>
      <c r="B127" s="22"/>
      <c r="C127" s="19" t="s">
        <v>59</v>
      </c>
      <c r="D127" s="22"/>
    </row>
    <row r="128" spans="1:12" ht="22.95" customHeight="1" x14ac:dyDescent="0.2">
      <c r="A128" s="269"/>
      <c r="B128" s="270"/>
      <c r="C128" s="198" t="s">
        <v>1</v>
      </c>
      <c r="D128" s="199"/>
      <c r="E128" s="198" t="s">
        <v>36</v>
      </c>
      <c r="F128" s="199"/>
      <c r="G128" s="198" t="s">
        <v>0</v>
      </c>
      <c r="H128" s="199"/>
      <c r="I128" s="198" t="s">
        <v>2</v>
      </c>
      <c r="J128" s="199"/>
      <c r="K128" s="198" t="s">
        <v>3</v>
      </c>
      <c r="L128" s="199"/>
    </row>
    <row r="129" spans="1:12" ht="22.95" customHeight="1" x14ac:dyDescent="0.2">
      <c r="A129" s="21" t="s">
        <v>4</v>
      </c>
      <c r="B129" s="23" t="s">
        <v>51</v>
      </c>
      <c r="C129" s="198" t="s">
        <v>79</v>
      </c>
      <c r="D129" s="199"/>
      <c r="E129" s="198" t="s">
        <v>79</v>
      </c>
      <c r="F129" s="199"/>
      <c r="G129" s="198" t="s">
        <v>79</v>
      </c>
      <c r="H129" s="199"/>
      <c r="I129" s="198"/>
      <c r="J129" s="199"/>
      <c r="K129" s="198"/>
      <c r="L129" s="199"/>
    </row>
    <row r="130" spans="1:12" ht="22.95" customHeight="1" x14ac:dyDescent="0.2">
      <c r="A130" s="21" t="s">
        <v>5</v>
      </c>
      <c r="B130" s="23" t="s">
        <v>52</v>
      </c>
      <c r="C130" s="198" t="s">
        <v>74</v>
      </c>
      <c r="D130" s="199"/>
      <c r="E130" s="198" t="s">
        <v>78</v>
      </c>
      <c r="F130" s="199"/>
      <c r="G130" s="198" t="s">
        <v>75</v>
      </c>
      <c r="H130" s="199"/>
      <c r="I130" s="198"/>
      <c r="J130" s="199"/>
      <c r="K130" s="198"/>
      <c r="L130" s="199"/>
    </row>
    <row r="131" spans="1:12" ht="22.95" customHeight="1" x14ac:dyDescent="0.2">
      <c r="A131" s="21" t="s">
        <v>6</v>
      </c>
      <c r="B131" s="23" t="s">
        <v>46</v>
      </c>
      <c r="C131" s="198" t="s">
        <v>74</v>
      </c>
      <c r="D131" s="199"/>
      <c r="E131" s="198" t="s">
        <v>78</v>
      </c>
      <c r="F131" s="199"/>
      <c r="G131" s="198" t="s">
        <v>75</v>
      </c>
      <c r="H131" s="199"/>
      <c r="I131" s="198"/>
      <c r="J131" s="199"/>
      <c r="K131" s="198"/>
      <c r="L131" s="199"/>
    </row>
    <row r="132" spans="1:12" ht="22.95" customHeight="1" x14ac:dyDescent="0.2">
      <c r="A132" s="21" t="s">
        <v>7</v>
      </c>
      <c r="B132" s="23" t="s">
        <v>47</v>
      </c>
      <c r="C132" s="198" t="s">
        <v>74</v>
      </c>
      <c r="D132" s="199"/>
      <c r="E132" s="198" t="s">
        <v>78</v>
      </c>
      <c r="F132" s="199"/>
      <c r="G132" s="198" t="s">
        <v>75</v>
      </c>
      <c r="H132" s="199"/>
      <c r="I132" s="198"/>
      <c r="J132" s="199"/>
      <c r="K132" s="198"/>
      <c r="L132" s="199"/>
    </row>
    <row r="133" spans="1:12" ht="22.95" customHeight="1" x14ac:dyDescent="0.2">
      <c r="A133" s="21" t="s">
        <v>8</v>
      </c>
      <c r="B133" s="26" t="s">
        <v>48</v>
      </c>
      <c r="C133" s="198" t="s">
        <v>75</v>
      </c>
      <c r="D133" s="199"/>
      <c r="E133" s="198" t="s">
        <v>73</v>
      </c>
      <c r="F133" s="199"/>
      <c r="G133" s="198" t="s">
        <v>75</v>
      </c>
      <c r="H133" s="199"/>
      <c r="I133" s="198"/>
      <c r="J133" s="199"/>
      <c r="K133" s="198"/>
      <c r="L133" s="199"/>
    </row>
    <row r="134" spans="1:12" ht="22.95" customHeight="1" x14ac:dyDescent="0.2">
      <c r="A134" s="21" t="s">
        <v>9</v>
      </c>
      <c r="B134" s="25" t="s">
        <v>49</v>
      </c>
      <c r="C134" s="198" t="s">
        <v>73</v>
      </c>
      <c r="D134" s="199"/>
      <c r="E134" s="198" t="s">
        <v>73</v>
      </c>
      <c r="F134" s="199"/>
      <c r="G134" s="198" t="s">
        <v>73</v>
      </c>
      <c r="H134" s="199"/>
      <c r="I134" s="198"/>
      <c r="J134" s="199"/>
      <c r="K134" s="198"/>
      <c r="L134" s="199"/>
    </row>
    <row r="135" spans="1:12" ht="22.95" customHeight="1" x14ac:dyDescent="0.2">
      <c r="A135" s="21" t="s">
        <v>10</v>
      </c>
      <c r="B135" s="23" t="s">
        <v>50</v>
      </c>
      <c r="C135" s="198" t="s">
        <v>74</v>
      </c>
      <c r="D135" s="199"/>
      <c r="E135" s="198" t="s">
        <v>78</v>
      </c>
      <c r="F135" s="199"/>
      <c r="G135" s="198" t="s">
        <v>75</v>
      </c>
      <c r="H135" s="199"/>
      <c r="I135" s="198"/>
      <c r="J135" s="199"/>
      <c r="K135" s="198"/>
      <c r="L135" s="199"/>
    </row>
    <row r="136" spans="1:12" ht="22.95" customHeight="1" x14ac:dyDescent="0.2">
      <c r="A136" s="21" t="s">
        <v>11</v>
      </c>
      <c r="B136" s="23" t="s">
        <v>51</v>
      </c>
      <c r="C136" s="198" t="s">
        <v>79</v>
      </c>
      <c r="D136" s="199"/>
      <c r="E136" s="198" t="s">
        <v>79</v>
      </c>
      <c r="F136" s="199"/>
      <c r="G136" s="198" t="s">
        <v>79</v>
      </c>
      <c r="H136" s="199"/>
      <c r="I136" s="198"/>
      <c r="J136" s="199"/>
      <c r="K136" s="198"/>
      <c r="L136" s="199"/>
    </row>
    <row r="137" spans="1:12" ht="22.95" customHeight="1" x14ac:dyDescent="0.2">
      <c r="A137" s="21" t="s">
        <v>12</v>
      </c>
      <c r="B137" s="23" t="s">
        <v>52</v>
      </c>
      <c r="C137" s="198" t="s">
        <v>74</v>
      </c>
      <c r="D137" s="199"/>
      <c r="E137" s="198" t="s">
        <v>78</v>
      </c>
      <c r="F137" s="199"/>
      <c r="G137" s="198" t="s">
        <v>75</v>
      </c>
      <c r="H137" s="199"/>
      <c r="I137" s="198"/>
      <c r="J137" s="199"/>
      <c r="K137" s="198"/>
      <c r="L137" s="199"/>
    </row>
    <row r="138" spans="1:12" ht="22.95" customHeight="1" x14ac:dyDescent="0.2">
      <c r="A138" s="21" t="s">
        <v>14</v>
      </c>
      <c r="B138" s="23" t="s">
        <v>46</v>
      </c>
      <c r="C138" s="198" t="s">
        <v>74</v>
      </c>
      <c r="D138" s="199"/>
      <c r="E138" s="198" t="s">
        <v>78</v>
      </c>
      <c r="F138" s="199"/>
      <c r="G138" s="198" t="s">
        <v>75</v>
      </c>
      <c r="H138" s="199"/>
      <c r="I138" s="198"/>
      <c r="J138" s="199"/>
      <c r="K138" s="198"/>
      <c r="L138" s="199"/>
    </row>
    <row r="139" spans="1:12" ht="22.95" customHeight="1" x14ac:dyDescent="0.2">
      <c r="A139" s="21" t="s">
        <v>15</v>
      </c>
      <c r="B139" s="23" t="s">
        <v>47</v>
      </c>
      <c r="C139" s="198" t="s">
        <v>74</v>
      </c>
      <c r="D139" s="199"/>
      <c r="E139" s="198" t="s">
        <v>78</v>
      </c>
      <c r="F139" s="199"/>
      <c r="G139" s="198" t="s">
        <v>75</v>
      </c>
      <c r="H139" s="199"/>
      <c r="I139" s="198"/>
      <c r="J139" s="199"/>
      <c r="K139" s="198"/>
      <c r="L139" s="199"/>
    </row>
    <row r="140" spans="1:12" ht="22.95" customHeight="1" x14ac:dyDescent="0.2">
      <c r="A140" s="21" t="s">
        <v>16</v>
      </c>
      <c r="B140" s="26" t="s">
        <v>48</v>
      </c>
      <c r="C140" s="198" t="s">
        <v>75</v>
      </c>
      <c r="D140" s="199"/>
      <c r="E140" s="198" t="s">
        <v>73</v>
      </c>
      <c r="F140" s="199"/>
      <c r="G140" s="198" t="s">
        <v>75</v>
      </c>
      <c r="H140" s="199"/>
      <c r="I140" s="198"/>
      <c r="J140" s="199"/>
      <c r="K140" s="198"/>
      <c r="L140" s="199"/>
    </row>
    <row r="141" spans="1:12" ht="22.95" customHeight="1" x14ac:dyDescent="0.2">
      <c r="A141" s="21" t="s">
        <v>17</v>
      </c>
      <c r="B141" s="25" t="s">
        <v>49</v>
      </c>
      <c r="C141" s="198" t="s">
        <v>73</v>
      </c>
      <c r="D141" s="199"/>
      <c r="E141" s="198" t="s">
        <v>73</v>
      </c>
      <c r="F141" s="199"/>
      <c r="G141" s="198" t="s">
        <v>73</v>
      </c>
      <c r="H141" s="199"/>
      <c r="I141" s="198"/>
      <c r="J141" s="199"/>
      <c r="K141" s="198"/>
      <c r="L141" s="199"/>
    </row>
    <row r="142" spans="1:12" ht="22.95" customHeight="1" x14ac:dyDescent="0.2">
      <c r="A142" s="21" t="s">
        <v>18</v>
      </c>
      <c r="B142" s="23" t="s">
        <v>50</v>
      </c>
      <c r="C142" s="198" t="s">
        <v>74</v>
      </c>
      <c r="D142" s="199"/>
      <c r="E142" s="198" t="s">
        <v>78</v>
      </c>
      <c r="F142" s="199"/>
      <c r="G142" s="198" t="s">
        <v>75</v>
      </c>
      <c r="H142" s="199"/>
      <c r="I142" s="198"/>
      <c r="J142" s="199"/>
      <c r="K142" s="198"/>
      <c r="L142" s="199"/>
    </row>
    <row r="143" spans="1:12" ht="22.95" customHeight="1" x14ac:dyDescent="0.2">
      <c r="A143" s="21" t="s">
        <v>19</v>
      </c>
      <c r="B143" s="23" t="s">
        <v>51</v>
      </c>
      <c r="C143" s="198" t="s">
        <v>79</v>
      </c>
      <c r="D143" s="199"/>
      <c r="E143" s="198" t="s">
        <v>79</v>
      </c>
      <c r="F143" s="199"/>
      <c r="G143" s="198" t="s">
        <v>79</v>
      </c>
      <c r="H143" s="199"/>
      <c r="I143" s="198"/>
      <c r="J143" s="199"/>
      <c r="K143" s="198"/>
      <c r="L143" s="199"/>
    </row>
    <row r="144" spans="1:12" ht="22.95" customHeight="1" x14ac:dyDescent="0.2">
      <c r="A144" s="21" t="s">
        <v>20</v>
      </c>
      <c r="B144" s="23" t="s">
        <v>52</v>
      </c>
      <c r="C144" s="198" t="s">
        <v>74</v>
      </c>
      <c r="D144" s="199"/>
      <c r="E144" s="198" t="s">
        <v>78</v>
      </c>
      <c r="F144" s="199"/>
      <c r="G144" s="198" t="s">
        <v>75</v>
      </c>
      <c r="H144" s="199"/>
      <c r="I144" s="198"/>
      <c r="J144" s="199"/>
      <c r="K144" s="198"/>
      <c r="L144" s="199"/>
    </row>
    <row r="145" spans="1:12" ht="22.95" customHeight="1" x14ac:dyDescent="0.2">
      <c r="A145" s="21" t="s">
        <v>21</v>
      </c>
      <c r="B145" s="23" t="s">
        <v>46</v>
      </c>
      <c r="C145" s="198" t="s">
        <v>74</v>
      </c>
      <c r="D145" s="199"/>
      <c r="E145" s="198" t="s">
        <v>78</v>
      </c>
      <c r="F145" s="199"/>
      <c r="G145" s="198" t="s">
        <v>75</v>
      </c>
      <c r="H145" s="199"/>
      <c r="I145" s="198"/>
      <c r="J145" s="199"/>
      <c r="K145" s="198"/>
      <c r="L145" s="199"/>
    </row>
    <row r="146" spans="1:12" ht="22.95" customHeight="1" x14ac:dyDescent="0.2">
      <c r="A146" s="21" t="s">
        <v>22</v>
      </c>
      <c r="B146" s="23" t="s">
        <v>47</v>
      </c>
      <c r="C146" s="198" t="s">
        <v>74</v>
      </c>
      <c r="D146" s="199"/>
      <c r="E146" s="198" t="s">
        <v>78</v>
      </c>
      <c r="F146" s="199"/>
      <c r="G146" s="198" t="s">
        <v>75</v>
      </c>
      <c r="H146" s="199"/>
      <c r="I146" s="198"/>
      <c r="J146" s="199"/>
      <c r="K146" s="198"/>
      <c r="L146" s="199"/>
    </row>
    <row r="147" spans="1:12" ht="22.95" customHeight="1" x14ac:dyDescent="0.2">
      <c r="A147" s="21" t="s">
        <v>23</v>
      </c>
      <c r="B147" s="26" t="s">
        <v>48</v>
      </c>
      <c r="C147" s="198" t="s">
        <v>75</v>
      </c>
      <c r="D147" s="199"/>
      <c r="E147" s="279" t="s">
        <v>192</v>
      </c>
      <c r="F147" s="280"/>
      <c r="G147" s="198" t="s">
        <v>75</v>
      </c>
      <c r="H147" s="199"/>
      <c r="I147" s="198"/>
      <c r="J147" s="199"/>
      <c r="K147" s="198"/>
      <c r="L147" s="199"/>
    </row>
    <row r="148" spans="1:12" ht="22.95" customHeight="1" x14ac:dyDescent="0.2">
      <c r="A148" s="21" t="s">
        <v>24</v>
      </c>
      <c r="B148" s="25" t="s">
        <v>49</v>
      </c>
      <c r="C148" s="279" t="s">
        <v>193</v>
      </c>
      <c r="D148" s="280"/>
      <c r="E148" s="279" t="s">
        <v>75</v>
      </c>
      <c r="F148" s="280"/>
      <c r="G148" s="279" t="s">
        <v>75</v>
      </c>
      <c r="H148" s="280"/>
      <c r="I148" s="198"/>
      <c r="J148" s="199"/>
      <c r="K148" s="198"/>
      <c r="L148" s="199"/>
    </row>
    <row r="149" spans="1:12" ht="22.95" customHeight="1" x14ac:dyDescent="0.2">
      <c r="A149" s="21" t="s">
        <v>25</v>
      </c>
      <c r="B149" s="25" t="s">
        <v>50</v>
      </c>
      <c r="C149" s="279" t="s">
        <v>193</v>
      </c>
      <c r="D149" s="280"/>
      <c r="E149" s="279" t="s">
        <v>75</v>
      </c>
      <c r="F149" s="280"/>
      <c r="G149" s="279" t="s">
        <v>75</v>
      </c>
      <c r="H149" s="280"/>
      <c r="I149" s="198"/>
      <c r="J149" s="199"/>
      <c r="K149" s="198" t="s">
        <v>177</v>
      </c>
      <c r="L149" s="199"/>
    </row>
    <row r="150" spans="1:12" ht="22.95" customHeight="1" x14ac:dyDescent="0.2">
      <c r="A150" s="21" t="s">
        <v>26</v>
      </c>
      <c r="B150" s="23" t="s">
        <v>51</v>
      </c>
      <c r="C150" s="281" t="s">
        <v>79</v>
      </c>
      <c r="D150" s="282"/>
      <c r="E150" s="281" t="s">
        <v>79</v>
      </c>
      <c r="F150" s="282"/>
      <c r="G150" s="281" t="s">
        <v>79</v>
      </c>
      <c r="H150" s="282"/>
      <c r="I150" s="198"/>
      <c r="J150" s="199"/>
      <c r="K150" s="198"/>
      <c r="L150" s="199"/>
    </row>
    <row r="151" spans="1:12" ht="22.95" customHeight="1" x14ac:dyDescent="0.2">
      <c r="A151" s="21" t="s">
        <v>27</v>
      </c>
      <c r="B151" s="23" t="s">
        <v>52</v>
      </c>
      <c r="C151" s="281" t="s">
        <v>74</v>
      </c>
      <c r="D151" s="282"/>
      <c r="E151" s="281" t="s">
        <v>78</v>
      </c>
      <c r="F151" s="282"/>
      <c r="G151" s="281" t="s">
        <v>75</v>
      </c>
      <c r="H151" s="282"/>
      <c r="I151" s="198"/>
      <c r="J151" s="199"/>
      <c r="K151" s="198"/>
      <c r="L151" s="199"/>
    </row>
    <row r="152" spans="1:12" ht="22.95" customHeight="1" x14ac:dyDescent="0.2">
      <c r="A152" s="21" t="s">
        <v>28</v>
      </c>
      <c r="B152" s="23" t="s">
        <v>46</v>
      </c>
      <c r="C152" s="198" t="s">
        <v>85</v>
      </c>
      <c r="D152" s="199"/>
      <c r="E152" s="198" t="s">
        <v>85</v>
      </c>
      <c r="F152" s="199"/>
      <c r="G152" s="198" t="s">
        <v>85</v>
      </c>
      <c r="H152" s="199"/>
      <c r="I152" s="198"/>
      <c r="J152" s="199"/>
      <c r="K152" s="206" t="s">
        <v>188</v>
      </c>
      <c r="L152" s="207"/>
    </row>
    <row r="153" spans="1:12" ht="22.95" customHeight="1" x14ac:dyDescent="0.2">
      <c r="A153" s="21" t="s">
        <v>29</v>
      </c>
      <c r="B153" s="23" t="s">
        <v>47</v>
      </c>
      <c r="C153" s="198" t="s">
        <v>85</v>
      </c>
      <c r="D153" s="199"/>
      <c r="E153" s="198" t="s">
        <v>85</v>
      </c>
      <c r="F153" s="199"/>
      <c r="G153" s="198" t="s">
        <v>85</v>
      </c>
      <c r="H153" s="199"/>
      <c r="I153" s="198"/>
      <c r="J153" s="199"/>
      <c r="K153" s="198"/>
      <c r="L153" s="199"/>
    </row>
    <row r="154" spans="1:12" ht="22.95" customHeight="1" x14ac:dyDescent="0.2">
      <c r="A154" s="21" t="s">
        <v>30</v>
      </c>
      <c r="B154" s="26" t="s">
        <v>48</v>
      </c>
      <c r="C154" s="198" t="s">
        <v>85</v>
      </c>
      <c r="D154" s="199"/>
      <c r="E154" s="198" t="s">
        <v>85</v>
      </c>
      <c r="F154" s="199"/>
      <c r="G154" s="198" t="s">
        <v>85</v>
      </c>
      <c r="H154" s="199"/>
      <c r="I154" s="198"/>
      <c r="J154" s="199"/>
      <c r="K154" s="198"/>
      <c r="L154" s="199"/>
    </row>
    <row r="155" spans="1:12" ht="22.95" customHeight="1" x14ac:dyDescent="0.2">
      <c r="A155" s="21" t="s">
        <v>31</v>
      </c>
      <c r="B155" s="25" t="s">
        <v>49</v>
      </c>
      <c r="C155" s="198" t="s">
        <v>75</v>
      </c>
      <c r="D155" s="199"/>
      <c r="E155" s="198" t="s">
        <v>75</v>
      </c>
      <c r="F155" s="199"/>
      <c r="G155" s="198" t="s">
        <v>75</v>
      </c>
      <c r="H155" s="199"/>
      <c r="I155" s="198"/>
      <c r="J155" s="199"/>
      <c r="K155" s="198"/>
      <c r="L155" s="199"/>
    </row>
    <row r="156" spans="1:12" ht="22.95" customHeight="1" x14ac:dyDescent="0.2">
      <c r="A156" s="21" t="s">
        <v>32</v>
      </c>
      <c r="B156" s="23" t="s">
        <v>50</v>
      </c>
      <c r="C156" s="198" t="s">
        <v>75</v>
      </c>
      <c r="D156" s="199"/>
      <c r="E156" s="198" t="s">
        <v>75</v>
      </c>
      <c r="F156" s="199"/>
      <c r="G156" s="198" t="s">
        <v>75</v>
      </c>
      <c r="H156" s="199"/>
      <c r="I156" s="198"/>
      <c r="J156" s="199"/>
      <c r="K156" s="198"/>
      <c r="L156" s="199"/>
    </row>
    <row r="157" spans="1:12" ht="22.95" customHeight="1" x14ac:dyDescent="0.2">
      <c r="A157" s="21" t="s">
        <v>33</v>
      </c>
      <c r="B157" s="23" t="s">
        <v>51</v>
      </c>
      <c r="C157" s="198" t="s">
        <v>75</v>
      </c>
      <c r="D157" s="199"/>
      <c r="E157" s="198" t="s">
        <v>75</v>
      </c>
      <c r="F157" s="199"/>
      <c r="G157" s="198" t="s">
        <v>75</v>
      </c>
      <c r="H157" s="199"/>
      <c r="I157" s="198"/>
      <c r="J157" s="199"/>
      <c r="K157" s="198"/>
      <c r="L157" s="199"/>
    </row>
    <row r="158" spans="1:12" ht="22.95" customHeight="1" x14ac:dyDescent="0.2">
      <c r="A158" s="21" t="s">
        <v>34</v>
      </c>
      <c r="B158" s="23" t="s">
        <v>52</v>
      </c>
      <c r="C158" s="198" t="s">
        <v>75</v>
      </c>
      <c r="D158" s="199"/>
      <c r="E158" s="198" t="s">
        <v>75</v>
      </c>
      <c r="F158" s="199"/>
      <c r="G158" s="198" t="s">
        <v>75</v>
      </c>
      <c r="H158" s="199"/>
      <c r="I158" s="198"/>
      <c r="J158" s="199"/>
      <c r="K158" s="198"/>
      <c r="L158" s="199"/>
    </row>
    <row r="159" spans="1:12" ht="22.95" customHeight="1" thickBot="1" x14ac:dyDescent="0.25">
      <c r="A159" s="21" t="s">
        <v>35</v>
      </c>
      <c r="B159" s="23" t="s">
        <v>46</v>
      </c>
      <c r="C159" s="198" t="s">
        <v>75</v>
      </c>
      <c r="D159" s="199"/>
      <c r="E159" s="198" t="s">
        <v>75</v>
      </c>
      <c r="F159" s="199"/>
      <c r="G159" s="198" t="s">
        <v>75</v>
      </c>
      <c r="H159" s="199"/>
      <c r="I159" s="198"/>
      <c r="J159" s="199"/>
      <c r="K159" s="198"/>
      <c r="L159" s="199"/>
    </row>
    <row r="160" spans="1:12" s="1" customFormat="1" ht="22.95" customHeight="1" thickTop="1" x14ac:dyDescent="0.2">
      <c r="A160" s="275" t="s">
        <v>37</v>
      </c>
      <c r="B160" s="4" t="s">
        <v>38</v>
      </c>
      <c r="C160" s="210">
        <v>11</v>
      </c>
      <c r="D160" s="211"/>
      <c r="E160" s="227">
        <v>11</v>
      </c>
      <c r="F160" s="228"/>
      <c r="G160" s="210">
        <v>23</v>
      </c>
      <c r="H160" s="211"/>
      <c r="I160" s="210"/>
      <c r="J160" s="211"/>
      <c r="K160" s="198"/>
      <c r="L160" s="199"/>
    </row>
    <row r="161" spans="1:12" s="1" customFormat="1" ht="22.95" customHeight="1" x14ac:dyDescent="0.2">
      <c r="A161" s="276"/>
      <c r="B161" s="2" t="s">
        <v>39</v>
      </c>
      <c r="C161" s="198">
        <v>14</v>
      </c>
      <c r="D161" s="199"/>
      <c r="E161" s="198">
        <v>14</v>
      </c>
      <c r="F161" s="199"/>
      <c r="G161" s="198">
        <v>2</v>
      </c>
      <c r="H161" s="199"/>
      <c r="I161" s="198"/>
      <c r="J161" s="199"/>
      <c r="K161" s="198"/>
      <c r="L161" s="199"/>
    </row>
    <row r="162" spans="1:12" s="1" customFormat="1" ht="22.95" customHeight="1" x14ac:dyDescent="0.2">
      <c r="A162" s="276"/>
      <c r="B162" s="3" t="s">
        <v>40</v>
      </c>
      <c r="C162" s="198">
        <v>3</v>
      </c>
      <c r="D162" s="199"/>
      <c r="E162" s="198">
        <v>3</v>
      </c>
      <c r="F162" s="199"/>
      <c r="G162" s="198">
        <v>3</v>
      </c>
      <c r="H162" s="199"/>
      <c r="I162" s="198"/>
      <c r="J162" s="199"/>
      <c r="K162" s="198"/>
      <c r="L162" s="199"/>
    </row>
    <row r="163" spans="1:12" s="1" customFormat="1" ht="22.95" customHeight="1" x14ac:dyDescent="0.2">
      <c r="A163" s="277"/>
      <c r="B163" s="3" t="s">
        <v>41</v>
      </c>
      <c r="C163" s="198"/>
      <c r="D163" s="199"/>
      <c r="E163" s="198"/>
      <c r="F163" s="199"/>
      <c r="G163" s="198"/>
      <c r="H163" s="199"/>
      <c r="I163" s="198"/>
      <c r="J163" s="199"/>
      <c r="K163" s="198"/>
      <c r="L163" s="199"/>
    </row>
    <row r="164" spans="1:12" s="1" customFormat="1" ht="22.95" customHeight="1" x14ac:dyDescent="0.2">
      <c r="A164" s="217" t="s">
        <v>42</v>
      </c>
      <c r="B164" s="218"/>
      <c r="C164" s="198">
        <v>3</v>
      </c>
      <c r="D164" s="199"/>
      <c r="E164" s="198">
        <v>3</v>
      </c>
      <c r="F164" s="199"/>
      <c r="G164" s="198">
        <v>3</v>
      </c>
      <c r="H164" s="199"/>
      <c r="I164" s="198"/>
      <c r="J164" s="199"/>
      <c r="K164" s="198"/>
      <c r="L164" s="199"/>
    </row>
    <row r="165" spans="1:12" ht="22.95" customHeight="1" x14ac:dyDescent="0.2">
      <c r="A165" s="268" t="s">
        <v>13</v>
      </c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</row>
    <row r="166" spans="1:12" ht="22.95" customHeight="1" x14ac:dyDescent="0.2">
      <c r="A166" s="268"/>
      <c r="B166" s="268"/>
      <c r="C166" s="268"/>
      <c r="D166" s="268"/>
      <c r="E166" s="268"/>
      <c r="F166" s="268"/>
      <c r="G166" s="268"/>
      <c r="H166" s="268"/>
      <c r="I166" s="268"/>
      <c r="J166" s="268"/>
      <c r="K166" s="268"/>
      <c r="L166" s="268"/>
    </row>
    <row r="167" spans="1:12" ht="22.95" customHeight="1" x14ac:dyDescent="0.3">
      <c r="A167" s="18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 ht="22.95" customHeight="1" x14ac:dyDescent="0.2">
      <c r="A168" s="20" t="str">
        <f>A127</f>
        <v>平成　２６年</v>
      </c>
      <c r="B168" s="22"/>
      <c r="C168" s="19" t="s">
        <v>60</v>
      </c>
      <c r="D168" s="22"/>
    </row>
    <row r="169" spans="1:12" ht="22.95" customHeight="1" x14ac:dyDescent="0.2">
      <c r="A169" s="269"/>
      <c r="B169" s="270"/>
      <c r="C169" s="198" t="s">
        <v>1</v>
      </c>
      <c r="D169" s="199"/>
      <c r="E169" s="198" t="s">
        <v>36</v>
      </c>
      <c r="F169" s="199"/>
      <c r="G169" s="198" t="s">
        <v>0</v>
      </c>
      <c r="H169" s="199"/>
      <c r="I169" s="198" t="s">
        <v>2</v>
      </c>
      <c r="J169" s="199"/>
      <c r="K169" s="198" t="s">
        <v>3</v>
      </c>
      <c r="L169" s="199"/>
    </row>
    <row r="170" spans="1:12" ht="22.95" customHeight="1" x14ac:dyDescent="0.2">
      <c r="A170" s="21" t="s">
        <v>4</v>
      </c>
      <c r="B170" s="23" t="s">
        <v>47</v>
      </c>
      <c r="C170" s="198" t="s">
        <v>75</v>
      </c>
      <c r="D170" s="199"/>
      <c r="E170" s="198" t="s">
        <v>75</v>
      </c>
      <c r="F170" s="199"/>
      <c r="G170" s="198" t="s">
        <v>75</v>
      </c>
      <c r="H170" s="199"/>
      <c r="I170" s="198"/>
      <c r="J170" s="199"/>
      <c r="K170" s="198" t="s">
        <v>190</v>
      </c>
      <c r="L170" s="199"/>
    </row>
    <row r="171" spans="1:12" ht="22.95" customHeight="1" x14ac:dyDescent="0.2">
      <c r="A171" s="21" t="s">
        <v>5</v>
      </c>
      <c r="B171" s="26" t="s">
        <v>48</v>
      </c>
      <c r="C171" s="198" t="s">
        <v>75</v>
      </c>
      <c r="D171" s="199"/>
      <c r="E171" s="198" t="s">
        <v>75</v>
      </c>
      <c r="F171" s="199"/>
      <c r="G171" s="198" t="s">
        <v>75</v>
      </c>
      <c r="H171" s="199"/>
      <c r="I171" s="198"/>
      <c r="J171" s="199"/>
      <c r="K171" s="198"/>
      <c r="L171" s="199"/>
    </row>
    <row r="172" spans="1:12" ht="22.95" customHeight="1" x14ac:dyDescent="0.2">
      <c r="A172" s="21" t="s">
        <v>6</v>
      </c>
      <c r="B172" s="25" t="s">
        <v>49</v>
      </c>
      <c r="C172" s="198" t="s">
        <v>75</v>
      </c>
      <c r="D172" s="199"/>
      <c r="E172" s="198" t="s">
        <v>75</v>
      </c>
      <c r="F172" s="199"/>
      <c r="G172" s="198" t="s">
        <v>75</v>
      </c>
      <c r="H172" s="199"/>
      <c r="I172" s="198"/>
      <c r="J172" s="199"/>
      <c r="K172" s="198"/>
      <c r="L172" s="199"/>
    </row>
    <row r="173" spans="1:12" ht="22.95" customHeight="1" x14ac:dyDescent="0.2">
      <c r="A173" s="21" t="s">
        <v>7</v>
      </c>
      <c r="B173" s="23" t="s">
        <v>50</v>
      </c>
      <c r="C173" s="198" t="s">
        <v>75</v>
      </c>
      <c r="D173" s="199"/>
      <c r="E173" s="198" t="s">
        <v>75</v>
      </c>
      <c r="F173" s="199"/>
      <c r="G173" s="198" t="s">
        <v>75</v>
      </c>
      <c r="H173" s="199"/>
      <c r="I173" s="198"/>
      <c r="J173" s="199"/>
      <c r="K173" s="198"/>
      <c r="L173" s="199"/>
    </row>
    <row r="174" spans="1:12" ht="22.95" customHeight="1" x14ac:dyDescent="0.2">
      <c r="A174" s="21" t="s">
        <v>8</v>
      </c>
      <c r="B174" s="23" t="s">
        <v>51</v>
      </c>
      <c r="C174" s="198" t="s">
        <v>75</v>
      </c>
      <c r="D174" s="199"/>
      <c r="E174" s="198" t="s">
        <v>75</v>
      </c>
      <c r="F174" s="199"/>
      <c r="G174" s="198" t="s">
        <v>75</v>
      </c>
      <c r="H174" s="199"/>
      <c r="I174" s="198"/>
      <c r="J174" s="199"/>
      <c r="K174" s="198"/>
      <c r="L174" s="199"/>
    </row>
    <row r="175" spans="1:12" ht="22.95" customHeight="1" x14ac:dyDescent="0.2">
      <c r="A175" s="21" t="s">
        <v>9</v>
      </c>
      <c r="B175" s="23" t="s">
        <v>52</v>
      </c>
      <c r="C175" s="198" t="s">
        <v>75</v>
      </c>
      <c r="D175" s="199"/>
      <c r="E175" s="198" t="s">
        <v>75</v>
      </c>
      <c r="F175" s="199"/>
      <c r="G175" s="198" t="s">
        <v>75</v>
      </c>
      <c r="H175" s="199"/>
      <c r="I175" s="198"/>
      <c r="J175" s="199"/>
      <c r="K175" s="198"/>
      <c r="L175" s="199"/>
    </row>
    <row r="176" spans="1:12" ht="22.95" customHeight="1" x14ac:dyDescent="0.2">
      <c r="A176" s="21" t="s">
        <v>10</v>
      </c>
      <c r="B176" s="23" t="s">
        <v>46</v>
      </c>
      <c r="C176" s="198" t="s">
        <v>75</v>
      </c>
      <c r="D176" s="199"/>
      <c r="E176" s="198" t="s">
        <v>75</v>
      </c>
      <c r="F176" s="199"/>
      <c r="G176" s="198" t="s">
        <v>75</v>
      </c>
      <c r="H176" s="199"/>
      <c r="I176" s="198"/>
      <c r="J176" s="199"/>
      <c r="K176" s="198"/>
      <c r="L176" s="199"/>
    </row>
    <row r="177" spans="1:12" ht="22.95" customHeight="1" x14ac:dyDescent="0.2">
      <c r="A177" s="21" t="s">
        <v>11</v>
      </c>
      <c r="B177" s="23" t="s">
        <v>47</v>
      </c>
      <c r="C177" s="198" t="s">
        <v>75</v>
      </c>
      <c r="D177" s="199"/>
      <c r="E177" s="198" t="s">
        <v>75</v>
      </c>
      <c r="F177" s="199"/>
      <c r="G177" s="198" t="s">
        <v>75</v>
      </c>
      <c r="H177" s="199"/>
      <c r="I177" s="198"/>
      <c r="J177" s="199"/>
      <c r="K177" s="198"/>
      <c r="L177" s="199"/>
    </row>
    <row r="178" spans="1:12" ht="22.95" customHeight="1" x14ac:dyDescent="0.2">
      <c r="A178" s="21" t="s">
        <v>12</v>
      </c>
      <c r="B178" s="26" t="s">
        <v>48</v>
      </c>
      <c r="C178" s="198" t="s">
        <v>75</v>
      </c>
      <c r="D178" s="199"/>
      <c r="E178" s="198" t="s">
        <v>75</v>
      </c>
      <c r="F178" s="199"/>
      <c r="G178" s="198" t="s">
        <v>75</v>
      </c>
      <c r="H178" s="199"/>
      <c r="I178" s="198"/>
      <c r="J178" s="199"/>
      <c r="K178" s="198"/>
      <c r="L178" s="199"/>
    </row>
    <row r="179" spans="1:12" ht="22.95" customHeight="1" x14ac:dyDescent="0.2">
      <c r="A179" s="21" t="s">
        <v>14</v>
      </c>
      <c r="B179" s="25" t="s">
        <v>49</v>
      </c>
      <c r="C179" s="198" t="s">
        <v>75</v>
      </c>
      <c r="D179" s="199"/>
      <c r="E179" s="198" t="s">
        <v>75</v>
      </c>
      <c r="F179" s="199"/>
      <c r="G179" s="198" t="s">
        <v>75</v>
      </c>
      <c r="H179" s="199"/>
      <c r="I179" s="198"/>
      <c r="J179" s="199"/>
      <c r="K179" s="198"/>
      <c r="L179" s="199"/>
    </row>
    <row r="180" spans="1:12" ht="22.95" customHeight="1" x14ac:dyDescent="0.2">
      <c r="A180" s="21" t="s">
        <v>15</v>
      </c>
      <c r="B180" s="23" t="s">
        <v>50</v>
      </c>
      <c r="C180" s="198" t="s">
        <v>75</v>
      </c>
      <c r="D180" s="199"/>
      <c r="E180" s="198" t="s">
        <v>75</v>
      </c>
      <c r="F180" s="199"/>
      <c r="G180" s="198" t="s">
        <v>75</v>
      </c>
      <c r="H180" s="199"/>
      <c r="I180" s="198"/>
      <c r="J180" s="199"/>
      <c r="K180" s="198"/>
      <c r="L180" s="199"/>
    </row>
    <row r="181" spans="1:12" ht="22.95" customHeight="1" x14ac:dyDescent="0.2">
      <c r="A181" s="21" t="s">
        <v>16</v>
      </c>
      <c r="B181" s="23" t="s">
        <v>51</v>
      </c>
      <c r="C181" s="198" t="s">
        <v>75</v>
      </c>
      <c r="D181" s="199"/>
      <c r="E181" s="198" t="s">
        <v>75</v>
      </c>
      <c r="F181" s="199"/>
      <c r="G181" s="198" t="s">
        <v>75</v>
      </c>
      <c r="H181" s="199"/>
      <c r="I181" s="198"/>
      <c r="J181" s="199"/>
      <c r="K181" s="198"/>
      <c r="L181" s="199"/>
    </row>
    <row r="182" spans="1:12" ht="22.95" customHeight="1" x14ac:dyDescent="0.2">
      <c r="A182" s="21" t="s">
        <v>17</v>
      </c>
      <c r="B182" s="23" t="s">
        <v>52</v>
      </c>
      <c r="C182" s="198" t="s">
        <v>73</v>
      </c>
      <c r="D182" s="199"/>
      <c r="E182" s="198" t="s">
        <v>73</v>
      </c>
      <c r="F182" s="199"/>
      <c r="G182" s="198" t="s">
        <v>73</v>
      </c>
      <c r="H182" s="199"/>
      <c r="I182" s="198"/>
      <c r="J182" s="199"/>
      <c r="K182" s="198" t="s">
        <v>189</v>
      </c>
      <c r="L182" s="199"/>
    </row>
    <row r="183" spans="1:12" ht="22.95" customHeight="1" x14ac:dyDescent="0.2">
      <c r="A183" s="21" t="s">
        <v>18</v>
      </c>
      <c r="B183" s="23" t="s">
        <v>46</v>
      </c>
      <c r="C183" s="198" t="s">
        <v>73</v>
      </c>
      <c r="D183" s="199"/>
      <c r="E183" s="198" t="s">
        <v>73</v>
      </c>
      <c r="F183" s="199"/>
      <c r="G183" s="198" t="s">
        <v>73</v>
      </c>
      <c r="H183" s="199"/>
      <c r="I183" s="198"/>
      <c r="J183" s="199"/>
      <c r="K183" s="198"/>
      <c r="L183" s="199"/>
    </row>
    <row r="184" spans="1:12" ht="22.95" customHeight="1" x14ac:dyDescent="0.2">
      <c r="A184" s="21" t="s">
        <v>19</v>
      </c>
      <c r="B184" s="23" t="s">
        <v>47</v>
      </c>
      <c r="C184" s="198" t="s">
        <v>73</v>
      </c>
      <c r="D184" s="199"/>
      <c r="E184" s="198" t="s">
        <v>73</v>
      </c>
      <c r="F184" s="199"/>
      <c r="G184" s="198" t="s">
        <v>73</v>
      </c>
      <c r="H184" s="199"/>
      <c r="I184" s="198"/>
      <c r="J184" s="199"/>
      <c r="K184" s="198"/>
      <c r="L184" s="199"/>
    </row>
    <row r="185" spans="1:12" ht="22.95" customHeight="1" x14ac:dyDescent="0.2">
      <c r="A185" s="21" t="s">
        <v>20</v>
      </c>
      <c r="B185" s="26" t="s">
        <v>48</v>
      </c>
      <c r="C185" s="198" t="s">
        <v>73</v>
      </c>
      <c r="D185" s="199"/>
      <c r="E185" s="198" t="s">
        <v>73</v>
      </c>
      <c r="F185" s="199"/>
      <c r="G185" s="198" t="s">
        <v>73</v>
      </c>
      <c r="H185" s="199"/>
      <c r="I185" s="198"/>
      <c r="J185" s="199"/>
      <c r="K185" s="198"/>
      <c r="L185" s="199"/>
    </row>
    <row r="186" spans="1:12" ht="22.95" customHeight="1" x14ac:dyDescent="0.2">
      <c r="A186" s="21" t="s">
        <v>21</v>
      </c>
      <c r="B186" s="25" t="s">
        <v>49</v>
      </c>
      <c r="C186" s="198" t="s">
        <v>75</v>
      </c>
      <c r="D186" s="199"/>
      <c r="E186" s="198" t="s">
        <v>75</v>
      </c>
      <c r="F186" s="199"/>
      <c r="G186" s="198" t="s">
        <v>75</v>
      </c>
      <c r="H186" s="199"/>
      <c r="I186" s="198"/>
      <c r="J186" s="199"/>
      <c r="K186" s="198"/>
      <c r="L186" s="199"/>
    </row>
    <row r="187" spans="1:12" ht="22.95" customHeight="1" x14ac:dyDescent="0.2">
      <c r="A187" s="21" t="s">
        <v>22</v>
      </c>
      <c r="B187" s="23" t="s">
        <v>50</v>
      </c>
      <c r="C187" s="198" t="s">
        <v>75</v>
      </c>
      <c r="D187" s="199"/>
      <c r="E187" s="198" t="s">
        <v>75</v>
      </c>
      <c r="F187" s="199"/>
      <c r="G187" s="198" t="s">
        <v>75</v>
      </c>
      <c r="H187" s="199"/>
      <c r="I187" s="198"/>
      <c r="J187" s="199"/>
      <c r="K187" s="198"/>
      <c r="L187" s="199"/>
    </row>
    <row r="188" spans="1:12" ht="22.95" customHeight="1" x14ac:dyDescent="0.2">
      <c r="A188" s="21" t="s">
        <v>23</v>
      </c>
      <c r="B188" s="23" t="s">
        <v>51</v>
      </c>
      <c r="C188" s="198" t="s">
        <v>75</v>
      </c>
      <c r="D188" s="199"/>
      <c r="E188" s="198" t="s">
        <v>75</v>
      </c>
      <c r="F188" s="199"/>
      <c r="G188" s="198" t="s">
        <v>75</v>
      </c>
      <c r="H188" s="199"/>
      <c r="I188" s="198"/>
      <c r="J188" s="199"/>
      <c r="K188" s="198"/>
      <c r="L188" s="199"/>
    </row>
    <row r="189" spans="1:12" ht="22.95" customHeight="1" x14ac:dyDescent="0.2">
      <c r="A189" s="21" t="s">
        <v>24</v>
      </c>
      <c r="B189" s="23" t="s">
        <v>52</v>
      </c>
      <c r="C189" s="198" t="s">
        <v>75</v>
      </c>
      <c r="D189" s="199"/>
      <c r="E189" s="198" t="s">
        <v>75</v>
      </c>
      <c r="F189" s="199"/>
      <c r="G189" s="198" t="s">
        <v>75</v>
      </c>
      <c r="H189" s="199"/>
      <c r="I189" s="198"/>
      <c r="J189" s="199"/>
      <c r="K189" s="198"/>
      <c r="L189" s="199"/>
    </row>
    <row r="190" spans="1:12" ht="22.95" customHeight="1" x14ac:dyDescent="0.2">
      <c r="A190" s="21" t="s">
        <v>25</v>
      </c>
      <c r="B190" s="23" t="s">
        <v>46</v>
      </c>
      <c r="C190" s="198" t="s">
        <v>75</v>
      </c>
      <c r="D190" s="199"/>
      <c r="E190" s="198" t="s">
        <v>75</v>
      </c>
      <c r="F190" s="199"/>
      <c r="G190" s="198" t="s">
        <v>75</v>
      </c>
      <c r="H190" s="199"/>
      <c r="I190" s="198"/>
      <c r="J190" s="199"/>
      <c r="K190" s="198"/>
      <c r="L190" s="199"/>
    </row>
    <row r="191" spans="1:12" ht="22.95" customHeight="1" x14ac:dyDescent="0.2">
      <c r="A191" s="21" t="s">
        <v>26</v>
      </c>
      <c r="B191" s="23" t="s">
        <v>47</v>
      </c>
      <c r="C191" s="198" t="s">
        <v>75</v>
      </c>
      <c r="D191" s="199"/>
      <c r="E191" s="198" t="s">
        <v>75</v>
      </c>
      <c r="F191" s="199"/>
      <c r="G191" s="198" t="s">
        <v>75</v>
      </c>
      <c r="H191" s="199"/>
      <c r="I191" s="198"/>
      <c r="J191" s="199"/>
      <c r="K191" s="198"/>
      <c r="L191" s="199"/>
    </row>
    <row r="192" spans="1:12" ht="22.95" customHeight="1" x14ac:dyDescent="0.2">
      <c r="A192" s="21" t="s">
        <v>27</v>
      </c>
      <c r="B192" s="26" t="s">
        <v>48</v>
      </c>
      <c r="C192" s="198" t="s">
        <v>75</v>
      </c>
      <c r="D192" s="199"/>
      <c r="E192" s="198" t="s">
        <v>75</v>
      </c>
      <c r="F192" s="199"/>
      <c r="G192" s="198" t="s">
        <v>75</v>
      </c>
      <c r="H192" s="199"/>
      <c r="I192" s="198"/>
      <c r="J192" s="199"/>
      <c r="K192" s="198"/>
      <c r="L192" s="199"/>
    </row>
    <row r="193" spans="1:12" ht="22.95" customHeight="1" x14ac:dyDescent="0.2">
      <c r="A193" s="21" t="s">
        <v>28</v>
      </c>
      <c r="B193" s="25" t="s">
        <v>49</v>
      </c>
      <c r="C193" s="198" t="s">
        <v>75</v>
      </c>
      <c r="D193" s="199"/>
      <c r="E193" s="198" t="s">
        <v>75</v>
      </c>
      <c r="F193" s="199"/>
      <c r="G193" s="198" t="s">
        <v>75</v>
      </c>
      <c r="H193" s="199"/>
      <c r="I193" s="198"/>
      <c r="J193" s="199"/>
      <c r="K193" s="198"/>
      <c r="L193" s="199"/>
    </row>
    <row r="194" spans="1:12" ht="22.95" customHeight="1" x14ac:dyDescent="0.2">
      <c r="A194" s="21" t="s">
        <v>29</v>
      </c>
      <c r="B194" s="23" t="s">
        <v>50</v>
      </c>
      <c r="C194" s="281" t="s">
        <v>74</v>
      </c>
      <c r="D194" s="282"/>
      <c r="E194" s="281" t="s">
        <v>78</v>
      </c>
      <c r="F194" s="282"/>
      <c r="G194" s="281" t="s">
        <v>75</v>
      </c>
      <c r="H194" s="282"/>
      <c r="I194" s="198"/>
      <c r="J194" s="199"/>
      <c r="K194" s="198"/>
      <c r="L194" s="199"/>
    </row>
    <row r="195" spans="1:12" ht="22.95" customHeight="1" x14ac:dyDescent="0.2">
      <c r="A195" s="21" t="s">
        <v>30</v>
      </c>
      <c r="B195" s="23" t="s">
        <v>51</v>
      </c>
      <c r="C195" s="281" t="s">
        <v>79</v>
      </c>
      <c r="D195" s="282"/>
      <c r="E195" s="281" t="s">
        <v>79</v>
      </c>
      <c r="F195" s="282"/>
      <c r="G195" s="281" t="s">
        <v>79</v>
      </c>
      <c r="H195" s="282"/>
      <c r="I195" s="198"/>
      <c r="J195" s="199"/>
      <c r="K195" s="198"/>
      <c r="L195" s="199"/>
    </row>
    <row r="196" spans="1:12" ht="22.95" customHeight="1" x14ac:dyDescent="0.2">
      <c r="A196" s="21" t="s">
        <v>31</v>
      </c>
      <c r="B196" s="23" t="s">
        <v>52</v>
      </c>
      <c r="C196" s="281" t="s">
        <v>74</v>
      </c>
      <c r="D196" s="282"/>
      <c r="E196" s="281" t="s">
        <v>78</v>
      </c>
      <c r="F196" s="282"/>
      <c r="G196" s="281" t="s">
        <v>75</v>
      </c>
      <c r="H196" s="282"/>
      <c r="I196" s="198"/>
      <c r="J196" s="199"/>
      <c r="K196" s="198"/>
      <c r="L196" s="199"/>
    </row>
    <row r="197" spans="1:12" ht="22.95" customHeight="1" x14ac:dyDescent="0.2">
      <c r="A197" s="21" t="s">
        <v>32</v>
      </c>
      <c r="B197" s="23" t="s">
        <v>46</v>
      </c>
      <c r="C197" s="281" t="s">
        <v>74</v>
      </c>
      <c r="D197" s="282"/>
      <c r="E197" s="281" t="s">
        <v>78</v>
      </c>
      <c r="F197" s="282"/>
      <c r="G197" s="281" t="s">
        <v>75</v>
      </c>
      <c r="H197" s="282"/>
      <c r="I197" s="198"/>
      <c r="J197" s="199"/>
      <c r="K197" s="198"/>
      <c r="L197" s="199"/>
    </row>
    <row r="198" spans="1:12" ht="22.95" customHeight="1" x14ac:dyDescent="0.2">
      <c r="A198" s="21" t="s">
        <v>33</v>
      </c>
      <c r="B198" s="23" t="s">
        <v>47</v>
      </c>
      <c r="C198" s="281" t="s">
        <v>74</v>
      </c>
      <c r="D198" s="282"/>
      <c r="E198" s="281" t="s">
        <v>78</v>
      </c>
      <c r="F198" s="282"/>
      <c r="G198" s="281" t="s">
        <v>75</v>
      </c>
      <c r="H198" s="282"/>
      <c r="I198" s="198"/>
      <c r="J198" s="199"/>
      <c r="K198" s="198"/>
      <c r="L198" s="199"/>
    </row>
    <row r="199" spans="1:12" ht="22.95" customHeight="1" x14ac:dyDescent="0.2">
      <c r="A199" s="21" t="s">
        <v>34</v>
      </c>
      <c r="B199" s="26" t="s">
        <v>48</v>
      </c>
      <c r="C199" s="281" t="s">
        <v>75</v>
      </c>
      <c r="D199" s="282"/>
      <c r="E199" s="281" t="s">
        <v>73</v>
      </c>
      <c r="F199" s="282"/>
      <c r="G199" s="281" t="s">
        <v>75</v>
      </c>
      <c r="H199" s="282"/>
      <c r="I199" s="198"/>
      <c r="J199" s="199"/>
      <c r="K199" s="198"/>
      <c r="L199" s="199"/>
    </row>
    <row r="200" spans="1:12" ht="22.95" customHeight="1" thickBot="1" x14ac:dyDescent="0.25">
      <c r="A200" s="21" t="s">
        <v>35</v>
      </c>
      <c r="B200" s="25" t="s">
        <v>49</v>
      </c>
      <c r="C200" s="281" t="s">
        <v>73</v>
      </c>
      <c r="D200" s="282"/>
      <c r="E200" s="281" t="s">
        <v>73</v>
      </c>
      <c r="F200" s="282"/>
      <c r="G200" s="281" t="s">
        <v>73</v>
      </c>
      <c r="H200" s="282"/>
      <c r="I200" s="198"/>
      <c r="J200" s="199"/>
      <c r="K200" s="198"/>
      <c r="L200" s="199"/>
    </row>
    <row r="201" spans="1:12" s="1" customFormat="1" ht="22.95" customHeight="1" thickTop="1" x14ac:dyDescent="0.2">
      <c r="A201" s="275" t="s">
        <v>37</v>
      </c>
      <c r="B201" s="4" t="s">
        <v>38</v>
      </c>
      <c r="C201" s="210"/>
      <c r="D201" s="211"/>
      <c r="E201" s="227"/>
      <c r="F201" s="228"/>
      <c r="G201" s="210">
        <v>28</v>
      </c>
      <c r="H201" s="211"/>
      <c r="I201" s="210"/>
      <c r="J201" s="211"/>
      <c r="K201" s="198"/>
      <c r="L201" s="199"/>
    </row>
    <row r="202" spans="1:12" s="1" customFormat="1" ht="22.95" customHeight="1" x14ac:dyDescent="0.2">
      <c r="A202" s="276"/>
      <c r="B202" s="2" t="s">
        <v>39</v>
      </c>
      <c r="C202" s="198">
        <v>28</v>
      </c>
      <c r="D202" s="199"/>
      <c r="E202" s="198"/>
      <c r="F202" s="199"/>
      <c r="G202" s="198"/>
      <c r="H202" s="199"/>
      <c r="I202" s="198"/>
      <c r="J202" s="199"/>
      <c r="K202" s="198"/>
      <c r="L202" s="199"/>
    </row>
    <row r="203" spans="1:12" s="1" customFormat="1" ht="22.95" customHeight="1" x14ac:dyDescent="0.2">
      <c r="A203" s="276"/>
      <c r="B203" s="3" t="s">
        <v>40</v>
      </c>
      <c r="C203" s="198">
        <v>3</v>
      </c>
      <c r="D203" s="199"/>
      <c r="E203" s="198">
        <v>3</v>
      </c>
      <c r="F203" s="199"/>
      <c r="G203" s="198">
        <v>3</v>
      </c>
      <c r="H203" s="199"/>
      <c r="I203" s="198"/>
      <c r="J203" s="199"/>
      <c r="K203" s="198"/>
      <c r="L203" s="199"/>
    </row>
    <row r="204" spans="1:12" s="1" customFormat="1" ht="22.95" customHeight="1" x14ac:dyDescent="0.2">
      <c r="A204" s="277"/>
      <c r="B204" s="3" t="s">
        <v>41</v>
      </c>
      <c r="C204" s="198"/>
      <c r="D204" s="199"/>
      <c r="E204" s="198">
        <v>28</v>
      </c>
      <c r="F204" s="199"/>
      <c r="G204" s="198"/>
      <c r="H204" s="199"/>
      <c r="I204" s="198"/>
      <c r="J204" s="199"/>
      <c r="K204" s="198"/>
      <c r="L204" s="199"/>
    </row>
    <row r="205" spans="1:12" s="1" customFormat="1" ht="22.95" customHeight="1" x14ac:dyDescent="0.2">
      <c r="A205" s="217" t="s">
        <v>42</v>
      </c>
      <c r="B205" s="218"/>
      <c r="C205" s="198">
        <v>0</v>
      </c>
      <c r="D205" s="199"/>
      <c r="E205" s="198">
        <v>0</v>
      </c>
      <c r="F205" s="199"/>
      <c r="G205" s="198">
        <v>0</v>
      </c>
      <c r="H205" s="199"/>
      <c r="I205" s="198"/>
      <c r="J205" s="199"/>
      <c r="K205" s="198"/>
      <c r="L205" s="199"/>
    </row>
    <row r="206" spans="1:12" ht="22.95" customHeight="1" x14ac:dyDescent="0.2">
      <c r="A206" s="268" t="s">
        <v>13</v>
      </c>
      <c r="B206" s="268"/>
      <c r="C206" s="268"/>
      <c r="D206" s="268"/>
      <c r="E206" s="268"/>
      <c r="F206" s="268"/>
      <c r="G206" s="268"/>
      <c r="H206" s="268"/>
      <c r="I206" s="268"/>
      <c r="J206" s="268"/>
      <c r="K206" s="268"/>
      <c r="L206" s="268"/>
    </row>
    <row r="207" spans="1:12" ht="22.95" customHeight="1" x14ac:dyDescent="0.2">
      <c r="A207" s="268"/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</row>
    <row r="208" spans="1:12" ht="22.95" customHeight="1" x14ac:dyDescent="0.3">
      <c r="A208" s="18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</row>
    <row r="209" spans="1:12" ht="22.95" customHeight="1" x14ac:dyDescent="0.2">
      <c r="A209" s="20" t="str">
        <f>A168</f>
        <v>平成　２６年</v>
      </c>
      <c r="B209" s="22"/>
      <c r="C209" s="19" t="s">
        <v>61</v>
      </c>
      <c r="D209" s="22"/>
    </row>
    <row r="210" spans="1:12" ht="22.95" customHeight="1" x14ac:dyDescent="0.2">
      <c r="A210" s="269"/>
      <c r="B210" s="270"/>
      <c r="C210" s="198" t="s">
        <v>1</v>
      </c>
      <c r="D210" s="199"/>
      <c r="E210" s="198" t="s">
        <v>36</v>
      </c>
      <c r="F210" s="199"/>
      <c r="G210" s="198" t="s">
        <v>0</v>
      </c>
      <c r="H210" s="199"/>
      <c r="I210" s="198" t="s">
        <v>2</v>
      </c>
      <c r="J210" s="199"/>
      <c r="K210" s="198" t="s">
        <v>3</v>
      </c>
      <c r="L210" s="199"/>
    </row>
    <row r="211" spans="1:12" ht="22.95" customHeight="1" x14ac:dyDescent="0.2">
      <c r="A211" s="21" t="s">
        <v>4</v>
      </c>
      <c r="B211" s="23" t="s">
        <v>50</v>
      </c>
      <c r="C211" s="198" t="s">
        <v>74</v>
      </c>
      <c r="D211" s="199"/>
      <c r="E211" s="198" t="s">
        <v>78</v>
      </c>
      <c r="F211" s="199"/>
      <c r="G211" s="198" t="s">
        <v>75</v>
      </c>
      <c r="H211" s="199"/>
      <c r="I211" s="198"/>
      <c r="J211" s="199"/>
      <c r="K211" s="198"/>
      <c r="L211" s="199"/>
    </row>
    <row r="212" spans="1:12" ht="22.95" customHeight="1" x14ac:dyDescent="0.2">
      <c r="A212" s="21" t="s">
        <v>5</v>
      </c>
      <c r="B212" s="23" t="s">
        <v>51</v>
      </c>
      <c r="C212" s="198" t="s">
        <v>79</v>
      </c>
      <c r="D212" s="199"/>
      <c r="E212" s="198" t="s">
        <v>79</v>
      </c>
      <c r="F212" s="199"/>
      <c r="G212" s="198" t="s">
        <v>79</v>
      </c>
      <c r="H212" s="199"/>
      <c r="I212" s="198"/>
      <c r="J212" s="199"/>
      <c r="K212" s="198"/>
      <c r="L212" s="199"/>
    </row>
    <row r="213" spans="1:12" ht="22.95" customHeight="1" x14ac:dyDescent="0.2">
      <c r="A213" s="21" t="s">
        <v>6</v>
      </c>
      <c r="B213" s="23" t="s">
        <v>52</v>
      </c>
      <c r="C213" s="198" t="s">
        <v>74</v>
      </c>
      <c r="D213" s="199"/>
      <c r="E213" s="198" t="s">
        <v>78</v>
      </c>
      <c r="F213" s="199"/>
      <c r="G213" s="198" t="s">
        <v>75</v>
      </c>
      <c r="H213" s="199"/>
      <c r="I213" s="198"/>
      <c r="J213" s="199"/>
      <c r="K213" s="198"/>
      <c r="L213" s="199"/>
    </row>
    <row r="214" spans="1:12" ht="22.95" customHeight="1" x14ac:dyDescent="0.2">
      <c r="A214" s="21" t="s">
        <v>7</v>
      </c>
      <c r="B214" s="23" t="s">
        <v>46</v>
      </c>
      <c r="C214" s="198" t="s">
        <v>74</v>
      </c>
      <c r="D214" s="199"/>
      <c r="E214" s="198" t="s">
        <v>78</v>
      </c>
      <c r="F214" s="199"/>
      <c r="G214" s="198" t="s">
        <v>75</v>
      </c>
      <c r="H214" s="199"/>
      <c r="I214" s="198"/>
      <c r="J214" s="199"/>
      <c r="K214" s="198"/>
      <c r="L214" s="199"/>
    </row>
    <row r="215" spans="1:12" ht="22.95" customHeight="1" x14ac:dyDescent="0.2">
      <c r="A215" s="21" t="s">
        <v>8</v>
      </c>
      <c r="B215" s="23" t="s">
        <v>47</v>
      </c>
      <c r="C215" s="198" t="s">
        <v>74</v>
      </c>
      <c r="D215" s="199"/>
      <c r="E215" s="198" t="s">
        <v>78</v>
      </c>
      <c r="F215" s="199"/>
      <c r="G215" s="198" t="s">
        <v>75</v>
      </c>
      <c r="H215" s="199"/>
      <c r="I215" s="198"/>
      <c r="J215" s="199"/>
      <c r="K215" s="198"/>
      <c r="L215" s="199"/>
    </row>
    <row r="216" spans="1:12" ht="22.95" customHeight="1" x14ac:dyDescent="0.2">
      <c r="A216" s="21" t="s">
        <v>9</v>
      </c>
      <c r="B216" s="26" t="s">
        <v>48</v>
      </c>
      <c r="C216" s="198" t="s">
        <v>75</v>
      </c>
      <c r="D216" s="199"/>
      <c r="E216" s="198" t="s">
        <v>73</v>
      </c>
      <c r="F216" s="199"/>
      <c r="G216" s="198" t="s">
        <v>75</v>
      </c>
      <c r="H216" s="199"/>
      <c r="I216" s="198"/>
      <c r="J216" s="199"/>
      <c r="K216" s="198"/>
      <c r="L216" s="199"/>
    </row>
    <row r="217" spans="1:12" ht="22.95" customHeight="1" x14ac:dyDescent="0.2">
      <c r="A217" s="21" t="s">
        <v>10</v>
      </c>
      <c r="B217" s="25" t="s">
        <v>49</v>
      </c>
      <c r="C217" s="198" t="s">
        <v>73</v>
      </c>
      <c r="D217" s="199"/>
      <c r="E217" s="198" t="s">
        <v>73</v>
      </c>
      <c r="F217" s="199"/>
      <c r="G217" s="198" t="s">
        <v>73</v>
      </c>
      <c r="H217" s="199"/>
      <c r="I217" s="198"/>
      <c r="J217" s="199"/>
      <c r="K217" s="198"/>
      <c r="L217" s="199"/>
    </row>
    <row r="218" spans="1:12" ht="22.95" customHeight="1" x14ac:dyDescent="0.2">
      <c r="A218" s="21" t="s">
        <v>11</v>
      </c>
      <c r="B218" s="23" t="s">
        <v>50</v>
      </c>
      <c r="C218" s="198" t="s">
        <v>74</v>
      </c>
      <c r="D218" s="199"/>
      <c r="E218" s="198" t="s">
        <v>78</v>
      </c>
      <c r="F218" s="199"/>
      <c r="G218" s="198" t="s">
        <v>75</v>
      </c>
      <c r="H218" s="199"/>
      <c r="I218" s="198"/>
      <c r="J218" s="199"/>
      <c r="K218" s="198"/>
      <c r="L218" s="199"/>
    </row>
    <row r="219" spans="1:12" ht="22.95" customHeight="1" x14ac:dyDescent="0.2">
      <c r="A219" s="21" t="s">
        <v>12</v>
      </c>
      <c r="B219" s="23" t="s">
        <v>51</v>
      </c>
      <c r="C219" s="198" t="s">
        <v>79</v>
      </c>
      <c r="D219" s="199"/>
      <c r="E219" s="198" t="s">
        <v>79</v>
      </c>
      <c r="F219" s="199"/>
      <c r="G219" s="198" t="s">
        <v>79</v>
      </c>
      <c r="H219" s="199"/>
      <c r="I219" s="198"/>
      <c r="J219" s="199"/>
      <c r="K219" s="198"/>
      <c r="L219" s="199"/>
    </row>
    <row r="220" spans="1:12" ht="22.95" customHeight="1" x14ac:dyDescent="0.2">
      <c r="A220" s="21" t="s">
        <v>14</v>
      </c>
      <c r="B220" s="23" t="s">
        <v>52</v>
      </c>
      <c r="C220" s="198" t="s">
        <v>74</v>
      </c>
      <c r="D220" s="199"/>
      <c r="E220" s="198" t="s">
        <v>78</v>
      </c>
      <c r="F220" s="199"/>
      <c r="G220" s="198" t="s">
        <v>75</v>
      </c>
      <c r="H220" s="199"/>
      <c r="I220" s="198"/>
      <c r="J220" s="199"/>
      <c r="K220" s="198"/>
      <c r="L220" s="199"/>
    </row>
    <row r="221" spans="1:12" ht="22.95" customHeight="1" x14ac:dyDescent="0.2">
      <c r="A221" s="21" t="s">
        <v>15</v>
      </c>
      <c r="B221" s="23" t="s">
        <v>46</v>
      </c>
      <c r="C221" s="198" t="s">
        <v>74</v>
      </c>
      <c r="D221" s="199"/>
      <c r="E221" s="198" t="s">
        <v>78</v>
      </c>
      <c r="F221" s="199"/>
      <c r="G221" s="198" t="s">
        <v>75</v>
      </c>
      <c r="H221" s="199"/>
      <c r="I221" s="198"/>
      <c r="J221" s="199"/>
      <c r="K221" s="198"/>
      <c r="L221" s="199"/>
    </row>
    <row r="222" spans="1:12" ht="22.95" customHeight="1" x14ac:dyDescent="0.2">
      <c r="A222" s="21" t="s">
        <v>16</v>
      </c>
      <c r="B222" s="23" t="s">
        <v>47</v>
      </c>
      <c r="C222" s="198" t="s">
        <v>74</v>
      </c>
      <c r="D222" s="199"/>
      <c r="E222" s="198" t="s">
        <v>78</v>
      </c>
      <c r="F222" s="199"/>
      <c r="G222" s="198" t="s">
        <v>75</v>
      </c>
      <c r="H222" s="199"/>
      <c r="I222" s="198"/>
      <c r="J222" s="199"/>
      <c r="K222" s="198"/>
      <c r="L222" s="199"/>
    </row>
    <row r="223" spans="1:12" ht="22.95" customHeight="1" x14ac:dyDescent="0.2">
      <c r="A223" s="21" t="s">
        <v>17</v>
      </c>
      <c r="B223" s="26" t="s">
        <v>48</v>
      </c>
      <c r="C223" s="198" t="s">
        <v>75</v>
      </c>
      <c r="D223" s="199"/>
      <c r="E223" s="198" t="s">
        <v>73</v>
      </c>
      <c r="F223" s="199"/>
      <c r="G223" s="198" t="s">
        <v>75</v>
      </c>
      <c r="H223" s="199"/>
      <c r="I223" s="198"/>
      <c r="J223" s="199"/>
      <c r="K223" s="198"/>
      <c r="L223" s="199"/>
    </row>
    <row r="224" spans="1:12" ht="22.95" customHeight="1" x14ac:dyDescent="0.2">
      <c r="A224" s="21" t="s">
        <v>18</v>
      </c>
      <c r="B224" s="25" t="s">
        <v>49</v>
      </c>
      <c r="C224" s="198" t="s">
        <v>73</v>
      </c>
      <c r="D224" s="199"/>
      <c r="E224" s="198" t="s">
        <v>73</v>
      </c>
      <c r="F224" s="199"/>
      <c r="G224" s="198" t="s">
        <v>73</v>
      </c>
      <c r="H224" s="199"/>
      <c r="I224" s="198"/>
      <c r="J224" s="199"/>
      <c r="K224" s="198"/>
      <c r="L224" s="199"/>
    </row>
    <row r="225" spans="1:12" ht="22.95" customHeight="1" x14ac:dyDescent="0.2">
      <c r="A225" s="21" t="s">
        <v>19</v>
      </c>
      <c r="B225" s="25" t="s">
        <v>50</v>
      </c>
      <c r="C225" s="198" t="s">
        <v>73</v>
      </c>
      <c r="D225" s="199"/>
      <c r="E225" s="198" t="s">
        <v>73</v>
      </c>
      <c r="F225" s="199"/>
      <c r="G225" s="198" t="s">
        <v>73</v>
      </c>
      <c r="H225" s="199"/>
      <c r="I225" s="198"/>
      <c r="J225" s="199"/>
      <c r="K225" s="198" t="s">
        <v>94</v>
      </c>
      <c r="L225" s="199"/>
    </row>
    <row r="226" spans="1:12" ht="22.95" customHeight="1" x14ac:dyDescent="0.2">
      <c r="A226" s="21" t="s">
        <v>20</v>
      </c>
      <c r="B226" s="23" t="s">
        <v>51</v>
      </c>
      <c r="C226" s="198" t="s">
        <v>79</v>
      </c>
      <c r="D226" s="199"/>
      <c r="E226" s="198" t="s">
        <v>79</v>
      </c>
      <c r="F226" s="199"/>
      <c r="G226" s="198" t="s">
        <v>79</v>
      </c>
      <c r="H226" s="199"/>
      <c r="I226" s="198"/>
      <c r="J226" s="199"/>
      <c r="K226" s="198"/>
      <c r="L226" s="199"/>
    </row>
    <row r="227" spans="1:12" ht="22.95" customHeight="1" x14ac:dyDescent="0.2">
      <c r="A227" s="21" t="s">
        <v>21</v>
      </c>
      <c r="B227" s="23" t="s">
        <v>52</v>
      </c>
      <c r="C227" s="198" t="s">
        <v>74</v>
      </c>
      <c r="D227" s="199"/>
      <c r="E227" s="198" t="s">
        <v>78</v>
      </c>
      <c r="F227" s="199"/>
      <c r="G227" s="198" t="s">
        <v>75</v>
      </c>
      <c r="H227" s="199"/>
      <c r="I227" s="198"/>
      <c r="J227" s="199"/>
      <c r="K227" s="198"/>
      <c r="L227" s="199"/>
    </row>
    <row r="228" spans="1:12" ht="22.95" customHeight="1" x14ac:dyDescent="0.2">
      <c r="A228" s="21" t="s">
        <v>22</v>
      </c>
      <c r="B228" s="23" t="s">
        <v>46</v>
      </c>
      <c r="C228" s="198" t="s">
        <v>74</v>
      </c>
      <c r="D228" s="199"/>
      <c r="E228" s="198" t="s">
        <v>78</v>
      </c>
      <c r="F228" s="199"/>
      <c r="G228" s="198" t="s">
        <v>75</v>
      </c>
      <c r="H228" s="199"/>
      <c r="I228" s="198"/>
      <c r="J228" s="199"/>
      <c r="K228" s="198"/>
      <c r="L228" s="199"/>
    </row>
    <row r="229" spans="1:12" ht="22.95" customHeight="1" x14ac:dyDescent="0.2">
      <c r="A229" s="21" t="s">
        <v>23</v>
      </c>
      <c r="B229" s="23" t="s">
        <v>47</v>
      </c>
      <c r="C229" s="198" t="s">
        <v>74</v>
      </c>
      <c r="D229" s="199"/>
      <c r="E229" s="198" t="s">
        <v>78</v>
      </c>
      <c r="F229" s="199"/>
      <c r="G229" s="198" t="s">
        <v>75</v>
      </c>
      <c r="H229" s="199"/>
      <c r="I229" s="198"/>
      <c r="J229" s="199"/>
      <c r="K229" s="198"/>
      <c r="L229" s="199"/>
    </row>
    <row r="230" spans="1:12" ht="22.95" customHeight="1" x14ac:dyDescent="0.2">
      <c r="A230" s="21" t="s">
        <v>24</v>
      </c>
      <c r="B230" s="26" t="s">
        <v>48</v>
      </c>
      <c r="C230" s="198" t="s">
        <v>75</v>
      </c>
      <c r="D230" s="199"/>
      <c r="E230" s="198" t="s">
        <v>73</v>
      </c>
      <c r="F230" s="199"/>
      <c r="G230" s="198" t="s">
        <v>75</v>
      </c>
      <c r="H230" s="199"/>
      <c r="I230" s="198"/>
      <c r="J230" s="199"/>
      <c r="K230" s="198"/>
      <c r="L230" s="199"/>
    </row>
    <row r="231" spans="1:12" ht="22.95" customHeight="1" x14ac:dyDescent="0.2">
      <c r="A231" s="21" t="s">
        <v>25</v>
      </c>
      <c r="B231" s="25" t="s">
        <v>49</v>
      </c>
      <c r="C231" s="198" t="s">
        <v>73</v>
      </c>
      <c r="D231" s="199"/>
      <c r="E231" s="198" t="s">
        <v>73</v>
      </c>
      <c r="F231" s="199"/>
      <c r="G231" s="198" t="s">
        <v>73</v>
      </c>
      <c r="H231" s="199"/>
      <c r="I231" s="198"/>
      <c r="J231" s="199"/>
      <c r="K231" s="198"/>
      <c r="L231" s="199"/>
    </row>
    <row r="232" spans="1:12" ht="22.95" customHeight="1" x14ac:dyDescent="0.2">
      <c r="A232" s="21" t="s">
        <v>26</v>
      </c>
      <c r="B232" s="23" t="s">
        <v>50</v>
      </c>
      <c r="C232" s="198" t="s">
        <v>74</v>
      </c>
      <c r="D232" s="199"/>
      <c r="E232" s="198" t="s">
        <v>78</v>
      </c>
      <c r="F232" s="199"/>
      <c r="G232" s="198" t="s">
        <v>75</v>
      </c>
      <c r="H232" s="199"/>
      <c r="I232" s="198"/>
      <c r="J232" s="199"/>
      <c r="K232" s="198"/>
      <c r="L232" s="199"/>
    </row>
    <row r="233" spans="1:12" ht="22.95" customHeight="1" x14ac:dyDescent="0.2">
      <c r="A233" s="21" t="s">
        <v>27</v>
      </c>
      <c r="B233" s="25" t="s">
        <v>51</v>
      </c>
      <c r="C233" s="198" t="s">
        <v>73</v>
      </c>
      <c r="D233" s="199"/>
      <c r="E233" s="198" t="s">
        <v>73</v>
      </c>
      <c r="F233" s="199"/>
      <c r="G233" s="198" t="s">
        <v>73</v>
      </c>
      <c r="H233" s="199"/>
      <c r="I233" s="198"/>
      <c r="J233" s="199"/>
      <c r="K233" s="198" t="s">
        <v>95</v>
      </c>
      <c r="L233" s="199"/>
    </row>
    <row r="234" spans="1:12" ht="22.95" customHeight="1" x14ac:dyDescent="0.2">
      <c r="A234" s="21" t="s">
        <v>28</v>
      </c>
      <c r="B234" s="23" t="s">
        <v>52</v>
      </c>
      <c r="C234" s="198" t="s">
        <v>79</v>
      </c>
      <c r="D234" s="199"/>
      <c r="E234" s="198" t="s">
        <v>79</v>
      </c>
      <c r="F234" s="199"/>
      <c r="G234" s="198" t="s">
        <v>79</v>
      </c>
      <c r="H234" s="199"/>
      <c r="I234" s="198"/>
      <c r="J234" s="199"/>
      <c r="K234" s="198"/>
      <c r="L234" s="199"/>
    </row>
    <row r="235" spans="1:12" ht="22.95" customHeight="1" x14ac:dyDescent="0.2">
      <c r="A235" s="21" t="s">
        <v>29</v>
      </c>
      <c r="B235" s="23" t="s">
        <v>46</v>
      </c>
      <c r="C235" s="198" t="s">
        <v>74</v>
      </c>
      <c r="D235" s="199"/>
      <c r="E235" s="198" t="s">
        <v>78</v>
      </c>
      <c r="F235" s="199"/>
      <c r="G235" s="198" t="s">
        <v>75</v>
      </c>
      <c r="H235" s="199"/>
      <c r="I235" s="198"/>
      <c r="J235" s="199"/>
      <c r="K235" s="198"/>
      <c r="L235" s="199"/>
    </row>
    <row r="236" spans="1:12" ht="22.95" customHeight="1" x14ac:dyDescent="0.2">
      <c r="A236" s="21" t="s">
        <v>30</v>
      </c>
      <c r="B236" s="23" t="s">
        <v>47</v>
      </c>
      <c r="C236" s="198" t="s">
        <v>74</v>
      </c>
      <c r="D236" s="199"/>
      <c r="E236" s="198" t="s">
        <v>78</v>
      </c>
      <c r="F236" s="199"/>
      <c r="G236" s="198" t="s">
        <v>75</v>
      </c>
      <c r="H236" s="199"/>
      <c r="I236" s="198"/>
      <c r="J236" s="199"/>
      <c r="K236" s="198"/>
      <c r="L236" s="199"/>
    </row>
    <row r="237" spans="1:12" ht="22.95" customHeight="1" x14ac:dyDescent="0.2">
      <c r="A237" s="21" t="s">
        <v>31</v>
      </c>
      <c r="B237" s="26" t="s">
        <v>48</v>
      </c>
      <c r="C237" s="198" t="s">
        <v>75</v>
      </c>
      <c r="D237" s="199"/>
      <c r="E237" s="198" t="s">
        <v>73</v>
      </c>
      <c r="F237" s="199"/>
      <c r="G237" s="198" t="s">
        <v>75</v>
      </c>
      <c r="H237" s="199"/>
      <c r="I237" s="198"/>
      <c r="J237" s="199"/>
      <c r="K237" s="198"/>
      <c r="L237" s="199"/>
    </row>
    <row r="238" spans="1:12" ht="22.95" customHeight="1" x14ac:dyDescent="0.2">
      <c r="A238" s="21" t="s">
        <v>32</v>
      </c>
      <c r="B238" s="25" t="s">
        <v>49</v>
      </c>
      <c r="C238" s="198" t="s">
        <v>73</v>
      </c>
      <c r="D238" s="199"/>
      <c r="E238" s="198" t="s">
        <v>73</v>
      </c>
      <c r="F238" s="199"/>
      <c r="G238" s="198" t="s">
        <v>73</v>
      </c>
      <c r="H238" s="199"/>
      <c r="I238" s="198"/>
      <c r="J238" s="199"/>
      <c r="K238" s="198"/>
      <c r="L238" s="199"/>
    </row>
    <row r="239" spans="1:12" ht="22.95" customHeight="1" x14ac:dyDescent="0.2">
      <c r="A239" s="21" t="s">
        <v>33</v>
      </c>
      <c r="B239" s="23" t="s">
        <v>50</v>
      </c>
      <c r="C239" s="198" t="s">
        <v>74</v>
      </c>
      <c r="D239" s="199"/>
      <c r="E239" s="198" t="s">
        <v>78</v>
      </c>
      <c r="F239" s="199"/>
      <c r="G239" s="198" t="s">
        <v>75</v>
      </c>
      <c r="H239" s="199"/>
      <c r="I239" s="198"/>
      <c r="J239" s="199"/>
      <c r="K239" s="198"/>
      <c r="L239" s="199"/>
    </row>
    <row r="240" spans="1:12" ht="22.95" customHeight="1" x14ac:dyDescent="0.2">
      <c r="A240" s="21" t="s">
        <v>34</v>
      </c>
      <c r="B240" s="23" t="s">
        <v>51</v>
      </c>
      <c r="C240" s="198" t="s">
        <v>79</v>
      </c>
      <c r="D240" s="199"/>
      <c r="E240" s="198" t="s">
        <v>79</v>
      </c>
      <c r="F240" s="199"/>
      <c r="G240" s="198" t="s">
        <v>79</v>
      </c>
      <c r="H240" s="199"/>
      <c r="I240" s="198"/>
      <c r="J240" s="199"/>
      <c r="K240" s="198"/>
      <c r="L240" s="199"/>
    </row>
    <row r="241" spans="1:12" ht="22.95" customHeight="1" thickBot="1" x14ac:dyDescent="0.25">
      <c r="A241" s="21" t="s">
        <v>35</v>
      </c>
      <c r="B241" s="24"/>
      <c r="C241" s="273"/>
      <c r="D241" s="274"/>
      <c r="E241" s="273"/>
      <c r="F241" s="274"/>
      <c r="G241" s="273"/>
      <c r="H241" s="274"/>
      <c r="I241" s="273"/>
      <c r="J241" s="274"/>
      <c r="K241" s="273"/>
      <c r="L241" s="274"/>
    </row>
    <row r="242" spans="1:12" s="1" customFormat="1" ht="22.95" customHeight="1" thickTop="1" x14ac:dyDescent="0.2">
      <c r="A242" s="275" t="s">
        <v>37</v>
      </c>
      <c r="B242" s="4" t="s">
        <v>38</v>
      </c>
      <c r="C242" s="210">
        <v>15</v>
      </c>
      <c r="D242" s="211"/>
      <c r="E242" s="227">
        <v>15</v>
      </c>
      <c r="F242" s="228"/>
      <c r="G242" s="210">
        <v>19</v>
      </c>
      <c r="H242" s="211"/>
      <c r="I242" s="210"/>
      <c r="J242" s="211"/>
      <c r="K242" s="198"/>
      <c r="L242" s="199"/>
    </row>
    <row r="243" spans="1:12" s="1" customFormat="1" ht="22.95" customHeight="1" x14ac:dyDescent="0.2">
      <c r="A243" s="276"/>
      <c r="B243" s="2" t="s">
        <v>39</v>
      </c>
      <c r="C243" s="198">
        <v>10</v>
      </c>
      <c r="D243" s="199"/>
      <c r="E243" s="198">
        <v>10</v>
      </c>
      <c r="F243" s="199"/>
      <c r="G243" s="198">
        <v>6</v>
      </c>
      <c r="H243" s="199"/>
      <c r="I243" s="198"/>
      <c r="J243" s="199"/>
      <c r="K243" s="198"/>
      <c r="L243" s="199"/>
    </row>
    <row r="244" spans="1:12" s="1" customFormat="1" ht="22.95" customHeight="1" x14ac:dyDescent="0.2">
      <c r="A244" s="276"/>
      <c r="B244" s="3" t="s">
        <v>40</v>
      </c>
      <c r="C244" s="198"/>
      <c r="D244" s="199"/>
      <c r="E244" s="198"/>
      <c r="F244" s="199"/>
      <c r="G244" s="198"/>
      <c r="H244" s="199"/>
      <c r="I244" s="198"/>
      <c r="J244" s="199"/>
      <c r="K244" s="198"/>
      <c r="L244" s="199"/>
    </row>
    <row r="245" spans="1:12" s="1" customFormat="1" ht="22.95" customHeight="1" x14ac:dyDescent="0.2">
      <c r="A245" s="277"/>
      <c r="B245" s="3" t="s">
        <v>41</v>
      </c>
      <c r="C245" s="198"/>
      <c r="D245" s="199"/>
      <c r="E245" s="198"/>
      <c r="F245" s="199"/>
      <c r="G245" s="198"/>
      <c r="H245" s="199"/>
      <c r="I245" s="198"/>
      <c r="J245" s="199"/>
      <c r="K245" s="198"/>
      <c r="L245" s="199"/>
    </row>
    <row r="246" spans="1:12" s="1" customFormat="1" ht="22.95" customHeight="1" x14ac:dyDescent="0.2">
      <c r="A246" s="217" t="s">
        <v>42</v>
      </c>
      <c r="B246" s="218"/>
      <c r="C246" s="198">
        <v>5</v>
      </c>
      <c r="D246" s="199"/>
      <c r="E246" s="198">
        <v>5</v>
      </c>
      <c r="F246" s="199"/>
      <c r="G246" s="198">
        <v>5</v>
      </c>
      <c r="H246" s="199"/>
      <c r="I246" s="198"/>
      <c r="J246" s="199"/>
      <c r="K246" s="198"/>
      <c r="L246" s="199"/>
    </row>
    <row r="247" spans="1:12" ht="22.95" customHeight="1" x14ac:dyDescent="0.2">
      <c r="A247" s="268" t="s">
        <v>13</v>
      </c>
      <c r="B247" s="268"/>
      <c r="C247" s="268"/>
      <c r="D247" s="268"/>
      <c r="E247" s="268"/>
      <c r="F247" s="268"/>
      <c r="G247" s="268"/>
      <c r="H247" s="268"/>
      <c r="I247" s="268"/>
      <c r="J247" s="268"/>
      <c r="K247" s="268"/>
      <c r="L247" s="268"/>
    </row>
    <row r="248" spans="1:12" ht="22.95" customHeight="1" x14ac:dyDescent="0.2">
      <c r="A248" s="268"/>
      <c r="B248" s="268"/>
      <c r="C248" s="268"/>
      <c r="D248" s="268"/>
      <c r="E248" s="268"/>
      <c r="F248" s="268"/>
      <c r="G248" s="268"/>
      <c r="H248" s="268"/>
      <c r="I248" s="268"/>
      <c r="J248" s="268"/>
      <c r="K248" s="268"/>
      <c r="L248" s="268"/>
    </row>
    <row r="249" spans="1:12" ht="22.95" customHeight="1" x14ac:dyDescent="0.3">
      <c r="A249" s="18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</row>
    <row r="250" spans="1:12" ht="22.95" customHeight="1" x14ac:dyDescent="0.2">
      <c r="A250" s="20" t="str">
        <f>A209</f>
        <v>平成　２６年</v>
      </c>
      <c r="B250" s="22"/>
      <c r="C250" s="19" t="s">
        <v>62</v>
      </c>
      <c r="D250" s="22"/>
    </row>
    <row r="251" spans="1:12" ht="22.95" customHeight="1" x14ac:dyDescent="0.2">
      <c r="A251" s="269"/>
      <c r="B251" s="270"/>
      <c r="C251" s="198" t="s">
        <v>1</v>
      </c>
      <c r="D251" s="199"/>
      <c r="E251" s="198" t="s">
        <v>36</v>
      </c>
      <c r="F251" s="199"/>
      <c r="G251" s="198" t="s">
        <v>0</v>
      </c>
      <c r="H251" s="199"/>
      <c r="I251" s="198" t="s">
        <v>2</v>
      </c>
      <c r="J251" s="199"/>
      <c r="K251" s="198" t="s">
        <v>3</v>
      </c>
      <c r="L251" s="199"/>
    </row>
    <row r="252" spans="1:12" ht="22.95" customHeight="1" x14ac:dyDescent="0.2">
      <c r="A252" s="21" t="s">
        <v>4</v>
      </c>
      <c r="B252" s="23" t="s">
        <v>52</v>
      </c>
      <c r="C252" s="198" t="s">
        <v>74</v>
      </c>
      <c r="D252" s="199"/>
      <c r="E252" s="198" t="s">
        <v>78</v>
      </c>
      <c r="F252" s="199"/>
      <c r="G252" s="198" t="s">
        <v>75</v>
      </c>
      <c r="H252" s="199"/>
      <c r="I252" s="198"/>
      <c r="J252" s="199"/>
      <c r="K252" s="198"/>
      <c r="L252" s="199"/>
    </row>
    <row r="253" spans="1:12" ht="22.95" customHeight="1" x14ac:dyDescent="0.2">
      <c r="A253" s="21" t="s">
        <v>5</v>
      </c>
      <c r="B253" s="23" t="s">
        <v>46</v>
      </c>
      <c r="C253" s="198" t="s">
        <v>74</v>
      </c>
      <c r="D253" s="199"/>
      <c r="E253" s="198" t="s">
        <v>78</v>
      </c>
      <c r="F253" s="199"/>
      <c r="G253" s="198" t="s">
        <v>75</v>
      </c>
      <c r="H253" s="199"/>
      <c r="I253" s="198"/>
      <c r="J253" s="199"/>
      <c r="K253" s="198"/>
      <c r="L253" s="199"/>
    </row>
    <row r="254" spans="1:12" ht="22.95" customHeight="1" x14ac:dyDescent="0.2">
      <c r="A254" s="21" t="s">
        <v>6</v>
      </c>
      <c r="B254" s="23" t="s">
        <v>47</v>
      </c>
      <c r="C254" s="198" t="s">
        <v>74</v>
      </c>
      <c r="D254" s="199"/>
      <c r="E254" s="198" t="s">
        <v>78</v>
      </c>
      <c r="F254" s="199"/>
      <c r="G254" s="198" t="s">
        <v>75</v>
      </c>
      <c r="H254" s="199"/>
      <c r="I254" s="198"/>
      <c r="J254" s="199"/>
      <c r="K254" s="198"/>
      <c r="L254" s="199"/>
    </row>
    <row r="255" spans="1:12" ht="22.95" customHeight="1" x14ac:dyDescent="0.2">
      <c r="A255" s="21" t="s">
        <v>7</v>
      </c>
      <c r="B255" s="26" t="s">
        <v>48</v>
      </c>
      <c r="C255" s="198" t="s">
        <v>75</v>
      </c>
      <c r="D255" s="199"/>
      <c r="E255" s="198" t="s">
        <v>73</v>
      </c>
      <c r="F255" s="199"/>
      <c r="G255" s="198" t="s">
        <v>75</v>
      </c>
      <c r="H255" s="199"/>
      <c r="I255" s="198"/>
      <c r="J255" s="199"/>
      <c r="K255" s="198"/>
      <c r="L255" s="199"/>
    </row>
    <row r="256" spans="1:12" ht="22.95" customHeight="1" x14ac:dyDescent="0.2">
      <c r="A256" s="21" t="s">
        <v>8</v>
      </c>
      <c r="B256" s="25" t="s">
        <v>49</v>
      </c>
      <c r="C256" s="198" t="s">
        <v>73</v>
      </c>
      <c r="D256" s="199"/>
      <c r="E256" s="198" t="s">
        <v>73</v>
      </c>
      <c r="F256" s="199"/>
      <c r="G256" s="198" t="s">
        <v>73</v>
      </c>
      <c r="H256" s="199"/>
      <c r="I256" s="198"/>
      <c r="J256" s="199"/>
      <c r="K256" s="198"/>
      <c r="L256" s="199"/>
    </row>
    <row r="257" spans="1:12" ht="22.95" customHeight="1" x14ac:dyDescent="0.2">
      <c r="A257" s="21" t="s">
        <v>9</v>
      </c>
      <c r="B257" s="23" t="s">
        <v>50</v>
      </c>
      <c r="C257" s="198"/>
      <c r="D257" s="199"/>
      <c r="E257" s="198" t="s">
        <v>78</v>
      </c>
      <c r="F257" s="199"/>
      <c r="G257" s="198" t="s">
        <v>75</v>
      </c>
      <c r="H257" s="199"/>
      <c r="I257" s="198"/>
      <c r="J257" s="199"/>
      <c r="K257" s="198"/>
      <c r="L257" s="199"/>
    </row>
    <row r="258" spans="1:12" ht="22.95" customHeight="1" x14ac:dyDescent="0.2">
      <c r="A258" s="21" t="s">
        <v>10</v>
      </c>
      <c r="B258" s="23" t="s">
        <v>51</v>
      </c>
      <c r="C258" s="198"/>
      <c r="D258" s="199"/>
      <c r="E258" s="198" t="s">
        <v>79</v>
      </c>
      <c r="F258" s="199"/>
      <c r="G258" s="198" t="s">
        <v>79</v>
      </c>
      <c r="H258" s="199"/>
      <c r="I258" s="198"/>
      <c r="J258" s="199"/>
      <c r="K258" s="198"/>
      <c r="L258" s="199"/>
    </row>
    <row r="259" spans="1:12" ht="22.95" customHeight="1" x14ac:dyDescent="0.2">
      <c r="A259" s="21" t="s">
        <v>11</v>
      </c>
      <c r="B259" s="23" t="s">
        <v>52</v>
      </c>
      <c r="C259" s="198"/>
      <c r="D259" s="199"/>
      <c r="E259" s="198" t="s">
        <v>78</v>
      </c>
      <c r="F259" s="199"/>
      <c r="G259" s="198" t="s">
        <v>75</v>
      </c>
      <c r="H259" s="199"/>
      <c r="I259" s="198"/>
      <c r="J259" s="199"/>
      <c r="K259" s="198"/>
      <c r="L259" s="199"/>
    </row>
    <row r="260" spans="1:12" ht="22.95" customHeight="1" x14ac:dyDescent="0.2">
      <c r="A260" s="21" t="s">
        <v>12</v>
      </c>
      <c r="B260" s="23" t="s">
        <v>46</v>
      </c>
      <c r="C260" s="198"/>
      <c r="D260" s="199"/>
      <c r="E260" s="198" t="s">
        <v>78</v>
      </c>
      <c r="F260" s="199"/>
      <c r="G260" s="198" t="s">
        <v>75</v>
      </c>
      <c r="H260" s="199"/>
      <c r="I260" s="198"/>
      <c r="J260" s="199"/>
      <c r="K260" s="198"/>
      <c r="L260" s="199"/>
    </row>
    <row r="261" spans="1:12" ht="22.95" customHeight="1" x14ac:dyDescent="0.2">
      <c r="A261" s="21" t="s">
        <v>14</v>
      </c>
      <c r="B261" s="23" t="s">
        <v>47</v>
      </c>
      <c r="C261" s="198"/>
      <c r="D261" s="199"/>
      <c r="E261" s="198" t="s">
        <v>78</v>
      </c>
      <c r="F261" s="199"/>
      <c r="G261" s="198" t="s">
        <v>75</v>
      </c>
      <c r="H261" s="199"/>
      <c r="I261" s="198"/>
      <c r="J261" s="199"/>
      <c r="K261" s="198"/>
      <c r="L261" s="199"/>
    </row>
    <row r="262" spans="1:12" ht="22.95" customHeight="1" x14ac:dyDescent="0.2">
      <c r="A262" s="21" t="s">
        <v>15</v>
      </c>
      <c r="B262" s="26" t="s">
        <v>48</v>
      </c>
      <c r="C262" s="198"/>
      <c r="D262" s="199"/>
      <c r="E262" s="198" t="s">
        <v>73</v>
      </c>
      <c r="F262" s="199"/>
      <c r="G262" s="198" t="s">
        <v>75</v>
      </c>
      <c r="H262" s="199"/>
      <c r="I262" s="198"/>
      <c r="J262" s="199"/>
      <c r="K262" s="198"/>
      <c r="L262" s="199"/>
    </row>
    <row r="263" spans="1:12" ht="22.95" customHeight="1" x14ac:dyDescent="0.2">
      <c r="A263" s="21" t="s">
        <v>16</v>
      </c>
      <c r="B263" s="25" t="s">
        <v>49</v>
      </c>
      <c r="C263" s="198"/>
      <c r="D263" s="199"/>
      <c r="E263" s="198" t="s">
        <v>73</v>
      </c>
      <c r="F263" s="199"/>
      <c r="G263" s="198" t="s">
        <v>73</v>
      </c>
      <c r="H263" s="199"/>
      <c r="I263" s="198"/>
      <c r="J263" s="199"/>
      <c r="K263" s="198"/>
      <c r="L263" s="199"/>
    </row>
    <row r="264" spans="1:12" ht="22.95" customHeight="1" x14ac:dyDescent="0.2">
      <c r="A264" s="21" t="s">
        <v>17</v>
      </c>
      <c r="B264" s="25" t="s">
        <v>50</v>
      </c>
      <c r="C264" s="198"/>
      <c r="D264" s="199"/>
      <c r="E264" s="198" t="s">
        <v>73</v>
      </c>
      <c r="F264" s="199"/>
      <c r="G264" s="198" t="s">
        <v>73</v>
      </c>
      <c r="H264" s="199"/>
      <c r="I264" s="198"/>
      <c r="J264" s="199"/>
      <c r="K264" s="198" t="s">
        <v>178</v>
      </c>
      <c r="L264" s="199"/>
    </row>
    <row r="265" spans="1:12" ht="22.95" customHeight="1" x14ac:dyDescent="0.2">
      <c r="A265" s="21" t="s">
        <v>18</v>
      </c>
      <c r="B265" s="23" t="s">
        <v>51</v>
      </c>
      <c r="C265" s="198"/>
      <c r="D265" s="199"/>
      <c r="E265" s="198" t="s">
        <v>79</v>
      </c>
      <c r="F265" s="199"/>
      <c r="G265" s="198" t="s">
        <v>79</v>
      </c>
      <c r="H265" s="199"/>
      <c r="I265" s="198"/>
      <c r="J265" s="199"/>
      <c r="K265" s="198"/>
      <c r="L265" s="199"/>
    </row>
    <row r="266" spans="1:12" ht="22.95" customHeight="1" x14ac:dyDescent="0.2">
      <c r="A266" s="21" t="s">
        <v>19</v>
      </c>
      <c r="B266" s="23" t="s">
        <v>52</v>
      </c>
      <c r="C266" s="198"/>
      <c r="D266" s="199"/>
      <c r="E266" s="198" t="s">
        <v>78</v>
      </c>
      <c r="F266" s="199"/>
      <c r="G266" s="198" t="s">
        <v>75</v>
      </c>
      <c r="H266" s="199"/>
      <c r="I266" s="198"/>
      <c r="J266" s="199"/>
      <c r="K266" s="198"/>
      <c r="L266" s="199"/>
    </row>
    <row r="267" spans="1:12" ht="22.95" customHeight="1" x14ac:dyDescent="0.2">
      <c r="A267" s="21" t="s">
        <v>20</v>
      </c>
      <c r="B267" s="23" t="s">
        <v>46</v>
      </c>
      <c r="C267" s="198"/>
      <c r="D267" s="199"/>
      <c r="E267" s="198" t="s">
        <v>78</v>
      </c>
      <c r="F267" s="199"/>
      <c r="G267" s="198" t="s">
        <v>75</v>
      </c>
      <c r="H267" s="199"/>
      <c r="I267" s="198"/>
      <c r="J267" s="199"/>
      <c r="K267" s="198"/>
      <c r="L267" s="199"/>
    </row>
    <row r="268" spans="1:12" ht="22.95" customHeight="1" x14ac:dyDescent="0.2">
      <c r="A268" s="21" t="s">
        <v>21</v>
      </c>
      <c r="B268" s="23" t="s">
        <v>47</v>
      </c>
      <c r="C268" s="198"/>
      <c r="D268" s="199"/>
      <c r="E268" s="198" t="s">
        <v>78</v>
      </c>
      <c r="F268" s="199"/>
      <c r="G268" s="198" t="s">
        <v>75</v>
      </c>
      <c r="H268" s="199"/>
      <c r="I268" s="198"/>
      <c r="J268" s="199"/>
      <c r="K268" s="198"/>
      <c r="L268" s="199"/>
    </row>
    <row r="269" spans="1:12" ht="22.95" customHeight="1" x14ac:dyDescent="0.2">
      <c r="A269" s="21" t="s">
        <v>22</v>
      </c>
      <c r="B269" s="26" t="s">
        <v>48</v>
      </c>
      <c r="C269" s="198"/>
      <c r="D269" s="199"/>
      <c r="E269" s="198" t="s">
        <v>73</v>
      </c>
      <c r="F269" s="199"/>
      <c r="G269" s="198" t="s">
        <v>75</v>
      </c>
      <c r="H269" s="199"/>
      <c r="I269" s="198"/>
      <c r="J269" s="199"/>
      <c r="K269" s="198"/>
      <c r="L269" s="199"/>
    </row>
    <row r="270" spans="1:12" ht="22.95" customHeight="1" x14ac:dyDescent="0.2">
      <c r="A270" s="21" t="s">
        <v>23</v>
      </c>
      <c r="B270" s="25" t="s">
        <v>49</v>
      </c>
      <c r="C270" s="198"/>
      <c r="D270" s="199"/>
      <c r="E270" s="198" t="s">
        <v>73</v>
      </c>
      <c r="F270" s="199"/>
      <c r="G270" s="198" t="s">
        <v>73</v>
      </c>
      <c r="H270" s="199"/>
      <c r="I270" s="198"/>
      <c r="J270" s="199"/>
      <c r="K270" s="198"/>
      <c r="L270" s="199"/>
    </row>
    <row r="271" spans="1:12" ht="22.95" customHeight="1" x14ac:dyDescent="0.2">
      <c r="A271" s="21" t="s">
        <v>24</v>
      </c>
      <c r="B271" s="23" t="s">
        <v>50</v>
      </c>
      <c r="C271" s="198"/>
      <c r="D271" s="199"/>
      <c r="E271" s="198" t="s">
        <v>78</v>
      </c>
      <c r="F271" s="199"/>
      <c r="G271" s="198" t="s">
        <v>75</v>
      </c>
      <c r="H271" s="199"/>
      <c r="I271" s="198"/>
      <c r="J271" s="199"/>
      <c r="K271" s="198"/>
      <c r="L271" s="199"/>
    </row>
    <row r="272" spans="1:12" ht="22.95" customHeight="1" x14ac:dyDescent="0.2">
      <c r="A272" s="21" t="s">
        <v>25</v>
      </c>
      <c r="B272" s="23" t="s">
        <v>51</v>
      </c>
      <c r="C272" s="198"/>
      <c r="D272" s="199"/>
      <c r="E272" s="198" t="s">
        <v>79</v>
      </c>
      <c r="F272" s="199"/>
      <c r="G272" s="198" t="s">
        <v>79</v>
      </c>
      <c r="H272" s="199"/>
      <c r="I272" s="198"/>
      <c r="J272" s="199"/>
      <c r="K272" s="198"/>
      <c r="L272" s="199"/>
    </row>
    <row r="273" spans="1:12" ht="22.95" customHeight="1" x14ac:dyDescent="0.2">
      <c r="A273" s="21" t="s">
        <v>26</v>
      </c>
      <c r="B273" s="23" t="s">
        <v>52</v>
      </c>
      <c r="C273" s="198"/>
      <c r="D273" s="199"/>
      <c r="E273" s="198" t="s">
        <v>78</v>
      </c>
      <c r="F273" s="199"/>
      <c r="G273" s="198" t="s">
        <v>75</v>
      </c>
      <c r="H273" s="199"/>
      <c r="I273" s="198"/>
      <c r="J273" s="199"/>
      <c r="K273" s="198"/>
      <c r="L273" s="199"/>
    </row>
    <row r="274" spans="1:12" ht="22.95" customHeight="1" x14ac:dyDescent="0.2">
      <c r="A274" s="21" t="s">
        <v>27</v>
      </c>
      <c r="B274" s="23" t="s">
        <v>46</v>
      </c>
      <c r="C274" s="198"/>
      <c r="D274" s="199"/>
      <c r="E274" s="198" t="s">
        <v>78</v>
      </c>
      <c r="F274" s="199"/>
      <c r="G274" s="198" t="s">
        <v>75</v>
      </c>
      <c r="H274" s="199"/>
      <c r="I274" s="198"/>
      <c r="J274" s="199"/>
      <c r="K274" s="198"/>
      <c r="L274" s="199"/>
    </row>
    <row r="275" spans="1:12" ht="22.95" customHeight="1" x14ac:dyDescent="0.2">
      <c r="A275" s="21" t="s">
        <v>28</v>
      </c>
      <c r="B275" s="23" t="s">
        <v>47</v>
      </c>
      <c r="C275" s="198"/>
      <c r="D275" s="199"/>
      <c r="E275" s="198" t="s">
        <v>78</v>
      </c>
      <c r="F275" s="199"/>
      <c r="G275" s="198" t="s">
        <v>75</v>
      </c>
      <c r="H275" s="199"/>
      <c r="I275" s="198"/>
      <c r="J275" s="199"/>
      <c r="K275" s="198"/>
      <c r="L275" s="199"/>
    </row>
    <row r="276" spans="1:12" ht="22.95" customHeight="1" x14ac:dyDescent="0.2">
      <c r="A276" s="21" t="s">
        <v>29</v>
      </c>
      <c r="B276" s="26" t="s">
        <v>48</v>
      </c>
      <c r="C276" s="198"/>
      <c r="D276" s="199"/>
      <c r="E276" s="198" t="s">
        <v>73</v>
      </c>
      <c r="F276" s="199"/>
      <c r="G276" s="198" t="s">
        <v>75</v>
      </c>
      <c r="H276" s="199"/>
      <c r="I276" s="198"/>
      <c r="J276" s="199"/>
      <c r="K276" s="198"/>
      <c r="L276" s="199"/>
    </row>
    <row r="277" spans="1:12" ht="22.95" customHeight="1" x14ac:dyDescent="0.2">
      <c r="A277" s="21" t="s">
        <v>30</v>
      </c>
      <c r="B277" s="25" t="s">
        <v>49</v>
      </c>
      <c r="C277" s="198"/>
      <c r="D277" s="199"/>
      <c r="E277" s="198" t="s">
        <v>73</v>
      </c>
      <c r="F277" s="199"/>
      <c r="G277" s="198" t="s">
        <v>73</v>
      </c>
      <c r="H277" s="199"/>
      <c r="I277" s="198"/>
      <c r="J277" s="199"/>
      <c r="K277" s="198"/>
      <c r="L277" s="199"/>
    </row>
    <row r="278" spans="1:12" ht="22.95" customHeight="1" x14ac:dyDescent="0.2">
      <c r="A278" s="21" t="s">
        <v>31</v>
      </c>
      <c r="B278" s="23" t="s">
        <v>50</v>
      </c>
      <c r="C278" s="198"/>
      <c r="D278" s="199"/>
      <c r="E278" s="198" t="s">
        <v>78</v>
      </c>
      <c r="F278" s="199"/>
      <c r="G278" s="198" t="s">
        <v>75</v>
      </c>
      <c r="H278" s="199"/>
      <c r="I278" s="198"/>
      <c r="J278" s="199"/>
      <c r="K278" s="198"/>
      <c r="L278" s="199"/>
    </row>
    <row r="279" spans="1:12" ht="22.95" customHeight="1" x14ac:dyDescent="0.2">
      <c r="A279" s="21" t="s">
        <v>32</v>
      </c>
      <c r="B279" s="23" t="s">
        <v>51</v>
      </c>
      <c r="C279" s="198"/>
      <c r="D279" s="199"/>
      <c r="E279" s="198" t="s">
        <v>79</v>
      </c>
      <c r="F279" s="199"/>
      <c r="G279" s="198" t="s">
        <v>79</v>
      </c>
      <c r="H279" s="199"/>
      <c r="I279" s="198"/>
      <c r="J279" s="199"/>
      <c r="K279" s="198"/>
      <c r="L279" s="199"/>
    </row>
    <row r="280" spans="1:12" ht="22.95" customHeight="1" x14ac:dyDescent="0.2">
      <c r="A280" s="21" t="s">
        <v>33</v>
      </c>
      <c r="B280" s="23" t="s">
        <v>52</v>
      </c>
      <c r="C280" s="198"/>
      <c r="D280" s="199"/>
      <c r="E280" s="198" t="s">
        <v>78</v>
      </c>
      <c r="F280" s="199"/>
      <c r="G280" s="198" t="s">
        <v>75</v>
      </c>
      <c r="H280" s="199"/>
      <c r="I280" s="198"/>
      <c r="J280" s="199"/>
      <c r="K280" s="198"/>
      <c r="L280" s="199"/>
    </row>
    <row r="281" spans="1:12" ht="22.95" customHeight="1" x14ac:dyDescent="0.2">
      <c r="A281" s="21" t="s">
        <v>34</v>
      </c>
      <c r="B281" s="23" t="s">
        <v>46</v>
      </c>
      <c r="C281" s="198"/>
      <c r="D281" s="199"/>
      <c r="E281" s="198" t="s">
        <v>78</v>
      </c>
      <c r="F281" s="199"/>
      <c r="G281" s="198" t="s">
        <v>75</v>
      </c>
      <c r="H281" s="199"/>
      <c r="I281" s="198"/>
      <c r="J281" s="199"/>
      <c r="K281" s="198"/>
      <c r="L281" s="199"/>
    </row>
    <row r="282" spans="1:12" ht="22.95" customHeight="1" thickBot="1" x14ac:dyDescent="0.25">
      <c r="A282" s="21" t="s">
        <v>35</v>
      </c>
      <c r="B282" s="23" t="s">
        <v>47</v>
      </c>
      <c r="C282" s="198"/>
      <c r="D282" s="199"/>
      <c r="E282" s="198" t="s">
        <v>78</v>
      </c>
      <c r="F282" s="199"/>
      <c r="G282" s="198" t="s">
        <v>75</v>
      </c>
      <c r="H282" s="199"/>
      <c r="I282" s="198"/>
      <c r="J282" s="199"/>
      <c r="K282" s="198"/>
      <c r="L282" s="199"/>
    </row>
    <row r="283" spans="1:12" s="1" customFormat="1" ht="22.95" customHeight="1" thickTop="1" x14ac:dyDescent="0.2">
      <c r="A283" s="275" t="s">
        <v>37</v>
      </c>
      <c r="B283" s="4" t="s">
        <v>38</v>
      </c>
      <c r="C283" s="210">
        <v>3</v>
      </c>
      <c r="D283" s="211"/>
      <c r="E283" s="227">
        <v>18</v>
      </c>
      <c r="F283" s="228"/>
      <c r="G283" s="210">
        <v>22</v>
      </c>
      <c r="H283" s="211"/>
      <c r="I283" s="210"/>
      <c r="J283" s="211"/>
      <c r="K283" s="198"/>
      <c r="L283" s="199"/>
    </row>
    <row r="284" spans="1:12" s="1" customFormat="1" ht="22.95" customHeight="1" x14ac:dyDescent="0.2">
      <c r="A284" s="276"/>
      <c r="B284" s="2" t="s">
        <v>39</v>
      </c>
      <c r="C284" s="198">
        <v>2</v>
      </c>
      <c r="D284" s="199"/>
      <c r="E284" s="198">
        <v>9</v>
      </c>
      <c r="F284" s="199"/>
      <c r="G284" s="198">
        <v>5</v>
      </c>
      <c r="H284" s="199"/>
      <c r="I284" s="198"/>
      <c r="J284" s="199"/>
      <c r="K284" s="198"/>
      <c r="L284" s="199"/>
    </row>
    <row r="285" spans="1:12" s="1" customFormat="1" ht="22.95" customHeight="1" x14ac:dyDescent="0.2">
      <c r="A285" s="276"/>
      <c r="B285" s="3" t="s">
        <v>40</v>
      </c>
      <c r="C285" s="198"/>
      <c r="D285" s="199"/>
      <c r="E285" s="198"/>
      <c r="F285" s="199"/>
      <c r="G285" s="198"/>
      <c r="H285" s="199"/>
      <c r="I285" s="198"/>
      <c r="J285" s="199"/>
      <c r="K285" s="198"/>
      <c r="L285" s="199"/>
    </row>
    <row r="286" spans="1:12" s="1" customFormat="1" ht="22.95" customHeight="1" x14ac:dyDescent="0.2">
      <c r="A286" s="277"/>
      <c r="B286" s="3" t="s">
        <v>41</v>
      </c>
      <c r="C286" s="198"/>
      <c r="D286" s="199"/>
      <c r="E286" s="198"/>
      <c r="F286" s="199"/>
      <c r="G286" s="198"/>
      <c r="H286" s="199"/>
      <c r="I286" s="198"/>
      <c r="J286" s="199"/>
      <c r="K286" s="198"/>
      <c r="L286" s="199"/>
    </row>
    <row r="287" spans="1:12" s="1" customFormat="1" ht="22.95" customHeight="1" x14ac:dyDescent="0.2">
      <c r="A287" s="217" t="s">
        <v>42</v>
      </c>
      <c r="B287" s="218"/>
      <c r="C287" s="198">
        <v>26</v>
      </c>
      <c r="D287" s="199"/>
      <c r="E287" s="198">
        <v>4</v>
      </c>
      <c r="F287" s="199"/>
      <c r="G287" s="198">
        <v>4</v>
      </c>
      <c r="H287" s="199"/>
      <c r="I287" s="198"/>
      <c r="J287" s="199"/>
      <c r="K287" s="198"/>
      <c r="L287" s="199"/>
    </row>
    <row r="288" spans="1:12" ht="22.95" customHeight="1" x14ac:dyDescent="0.2">
      <c r="A288" s="268" t="s">
        <v>13</v>
      </c>
      <c r="B288" s="268"/>
      <c r="C288" s="268"/>
      <c r="D288" s="268"/>
      <c r="E288" s="268"/>
      <c r="F288" s="268"/>
      <c r="G288" s="268"/>
      <c r="H288" s="268"/>
      <c r="I288" s="268"/>
      <c r="J288" s="268"/>
      <c r="K288" s="268"/>
      <c r="L288" s="268"/>
    </row>
    <row r="289" spans="1:12" ht="22.95" customHeight="1" x14ac:dyDescent="0.2">
      <c r="A289" s="268"/>
      <c r="B289" s="268"/>
      <c r="C289" s="268"/>
      <c r="D289" s="268"/>
      <c r="E289" s="268"/>
      <c r="F289" s="268"/>
      <c r="G289" s="268"/>
      <c r="H289" s="268"/>
      <c r="I289" s="268"/>
      <c r="J289" s="268"/>
      <c r="K289" s="268"/>
      <c r="L289" s="268"/>
    </row>
    <row r="290" spans="1:12" ht="22.95" customHeight="1" x14ac:dyDescent="0.3">
      <c r="A290" s="18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</row>
    <row r="291" spans="1:12" ht="22.95" customHeight="1" x14ac:dyDescent="0.2">
      <c r="A291" s="20" t="str">
        <f>A250</f>
        <v>平成　２６年</v>
      </c>
      <c r="B291" s="22"/>
      <c r="C291" s="19" t="s">
        <v>63</v>
      </c>
      <c r="D291" s="22"/>
    </row>
    <row r="292" spans="1:12" ht="22.95" customHeight="1" x14ac:dyDescent="0.2">
      <c r="A292" s="269"/>
      <c r="B292" s="270"/>
      <c r="C292" s="198" t="s">
        <v>1</v>
      </c>
      <c r="D292" s="199"/>
      <c r="E292" s="198" t="s">
        <v>36</v>
      </c>
      <c r="F292" s="199"/>
      <c r="G292" s="198" t="s">
        <v>0</v>
      </c>
      <c r="H292" s="199"/>
      <c r="I292" s="198" t="s">
        <v>2</v>
      </c>
      <c r="J292" s="199"/>
      <c r="K292" s="198" t="s">
        <v>3</v>
      </c>
      <c r="L292" s="199"/>
    </row>
    <row r="293" spans="1:12" ht="22.95" customHeight="1" x14ac:dyDescent="0.2">
      <c r="A293" s="21" t="s">
        <v>4</v>
      </c>
      <c r="B293" s="26" t="s">
        <v>48</v>
      </c>
      <c r="C293" s="271"/>
      <c r="D293" s="272"/>
      <c r="E293" s="198" t="s">
        <v>76</v>
      </c>
      <c r="F293" s="199"/>
      <c r="G293" s="198" t="s">
        <v>75</v>
      </c>
      <c r="H293" s="199"/>
      <c r="I293" s="198" t="s">
        <v>73</v>
      </c>
      <c r="J293" s="199"/>
      <c r="K293" s="198"/>
      <c r="L293" s="199"/>
    </row>
    <row r="294" spans="1:12" ht="22.95" customHeight="1" x14ac:dyDescent="0.2">
      <c r="A294" s="21" t="s">
        <v>5</v>
      </c>
      <c r="B294" s="25" t="s">
        <v>49</v>
      </c>
      <c r="C294" s="271"/>
      <c r="D294" s="272"/>
      <c r="E294" s="198" t="s">
        <v>76</v>
      </c>
      <c r="F294" s="199"/>
      <c r="G294" s="198" t="s">
        <v>73</v>
      </c>
      <c r="H294" s="199"/>
      <c r="I294" s="198" t="s">
        <v>73</v>
      </c>
      <c r="J294" s="199"/>
      <c r="K294" s="198"/>
      <c r="L294" s="199"/>
    </row>
    <row r="295" spans="1:12" ht="22.95" customHeight="1" x14ac:dyDescent="0.2">
      <c r="A295" s="21" t="s">
        <v>6</v>
      </c>
      <c r="B295" s="25" t="s">
        <v>50</v>
      </c>
      <c r="C295" s="271"/>
      <c r="D295" s="272"/>
      <c r="E295" s="198" t="s">
        <v>76</v>
      </c>
      <c r="F295" s="199"/>
      <c r="G295" s="198" t="s">
        <v>73</v>
      </c>
      <c r="H295" s="199"/>
      <c r="I295" s="198" t="s">
        <v>73</v>
      </c>
      <c r="J295" s="199"/>
      <c r="K295" s="198" t="s">
        <v>179</v>
      </c>
      <c r="L295" s="199"/>
    </row>
    <row r="296" spans="1:12" ht="22.95" customHeight="1" x14ac:dyDescent="0.2">
      <c r="A296" s="21" t="s">
        <v>7</v>
      </c>
      <c r="B296" s="23" t="s">
        <v>51</v>
      </c>
      <c r="C296" s="271"/>
      <c r="D296" s="272"/>
      <c r="E296" s="198" t="s">
        <v>79</v>
      </c>
      <c r="F296" s="199"/>
      <c r="G296" s="198" t="s">
        <v>79</v>
      </c>
      <c r="H296" s="199"/>
      <c r="I296" s="198" t="s">
        <v>79</v>
      </c>
      <c r="J296" s="199"/>
      <c r="K296" s="198"/>
      <c r="L296" s="199"/>
    </row>
    <row r="297" spans="1:12" ht="22.95" customHeight="1" x14ac:dyDescent="0.2">
      <c r="A297" s="21" t="s">
        <v>8</v>
      </c>
      <c r="B297" s="23" t="s">
        <v>52</v>
      </c>
      <c r="C297" s="271"/>
      <c r="D297" s="272"/>
      <c r="E297" s="198" t="s">
        <v>78</v>
      </c>
      <c r="F297" s="199"/>
      <c r="G297" s="198" t="s">
        <v>75</v>
      </c>
      <c r="H297" s="199"/>
      <c r="I297" s="198" t="s">
        <v>110</v>
      </c>
      <c r="J297" s="199"/>
      <c r="K297" s="198"/>
      <c r="L297" s="199"/>
    </row>
    <row r="298" spans="1:12" ht="22.95" customHeight="1" x14ac:dyDescent="0.2">
      <c r="A298" s="21" t="s">
        <v>9</v>
      </c>
      <c r="B298" s="23" t="s">
        <v>46</v>
      </c>
      <c r="C298" s="271"/>
      <c r="D298" s="272"/>
      <c r="E298" s="198" t="s">
        <v>78</v>
      </c>
      <c r="F298" s="199"/>
      <c r="G298" s="198" t="s">
        <v>75</v>
      </c>
      <c r="H298" s="199"/>
      <c r="I298" s="198" t="s">
        <v>110</v>
      </c>
      <c r="J298" s="199"/>
      <c r="K298" s="198"/>
      <c r="L298" s="199"/>
    </row>
    <row r="299" spans="1:12" ht="22.95" customHeight="1" x14ac:dyDescent="0.2">
      <c r="A299" s="21" t="s">
        <v>10</v>
      </c>
      <c r="B299" s="23" t="s">
        <v>47</v>
      </c>
      <c r="C299" s="271"/>
      <c r="D299" s="272"/>
      <c r="E299" s="198" t="s">
        <v>78</v>
      </c>
      <c r="F299" s="199"/>
      <c r="G299" s="198" t="s">
        <v>75</v>
      </c>
      <c r="H299" s="199"/>
      <c r="I299" s="198" t="s">
        <v>110</v>
      </c>
      <c r="J299" s="199"/>
      <c r="K299" s="198"/>
      <c r="L299" s="199"/>
    </row>
    <row r="300" spans="1:12" ht="22.95" customHeight="1" x14ac:dyDescent="0.2">
      <c r="A300" s="21" t="s">
        <v>11</v>
      </c>
      <c r="B300" s="26" t="s">
        <v>48</v>
      </c>
      <c r="C300" s="271"/>
      <c r="D300" s="272"/>
      <c r="E300" s="198" t="s">
        <v>76</v>
      </c>
      <c r="F300" s="199"/>
      <c r="G300" s="198" t="s">
        <v>75</v>
      </c>
      <c r="H300" s="199"/>
      <c r="I300" s="198" t="s">
        <v>73</v>
      </c>
      <c r="J300" s="199"/>
      <c r="K300" s="198"/>
      <c r="L300" s="199"/>
    </row>
    <row r="301" spans="1:12" ht="22.95" customHeight="1" x14ac:dyDescent="0.2">
      <c r="A301" s="21" t="s">
        <v>12</v>
      </c>
      <c r="B301" s="25" t="s">
        <v>49</v>
      </c>
      <c r="C301" s="271"/>
      <c r="D301" s="272"/>
      <c r="E301" s="198" t="s">
        <v>76</v>
      </c>
      <c r="F301" s="199"/>
      <c r="G301" s="198" t="s">
        <v>73</v>
      </c>
      <c r="H301" s="199"/>
      <c r="I301" s="198" t="s">
        <v>73</v>
      </c>
      <c r="J301" s="199"/>
      <c r="K301" s="198"/>
      <c r="L301" s="199"/>
    </row>
    <row r="302" spans="1:12" ht="22.95" customHeight="1" x14ac:dyDescent="0.2">
      <c r="A302" s="21" t="s">
        <v>14</v>
      </c>
      <c r="B302" s="23" t="s">
        <v>50</v>
      </c>
      <c r="C302" s="271"/>
      <c r="D302" s="272"/>
      <c r="E302" s="198" t="s">
        <v>78</v>
      </c>
      <c r="F302" s="199"/>
      <c r="G302" s="198" t="s">
        <v>75</v>
      </c>
      <c r="H302" s="199"/>
      <c r="I302" s="198" t="s">
        <v>110</v>
      </c>
      <c r="J302" s="199"/>
      <c r="K302" s="198"/>
      <c r="L302" s="199"/>
    </row>
    <row r="303" spans="1:12" ht="22.95" customHeight="1" x14ac:dyDescent="0.2">
      <c r="A303" s="21" t="s">
        <v>15</v>
      </c>
      <c r="B303" s="23" t="s">
        <v>51</v>
      </c>
      <c r="C303" s="271"/>
      <c r="D303" s="272"/>
      <c r="E303" s="198" t="s">
        <v>79</v>
      </c>
      <c r="F303" s="199"/>
      <c r="G303" s="198" t="s">
        <v>79</v>
      </c>
      <c r="H303" s="199"/>
      <c r="I303" s="198" t="s">
        <v>79</v>
      </c>
      <c r="J303" s="199"/>
      <c r="K303" s="198"/>
      <c r="L303" s="199"/>
    </row>
    <row r="304" spans="1:12" ht="22.95" customHeight="1" x14ac:dyDescent="0.2">
      <c r="A304" s="21" t="s">
        <v>16</v>
      </c>
      <c r="B304" s="23" t="s">
        <v>52</v>
      </c>
      <c r="C304" s="271"/>
      <c r="D304" s="272"/>
      <c r="E304" s="198" t="s">
        <v>78</v>
      </c>
      <c r="F304" s="199"/>
      <c r="G304" s="198" t="s">
        <v>75</v>
      </c>
      <c r="H304" s="199"/>
      <c r="I304" s="198" t="s">
        <v>110</v>
      </c>
      <c r="J304" s="199"/>
      <c r="K304" s="198"/>
      <c r="L304" s="199"/>
    </row>
    <row r="305" spans="1:12" ht="22.95" customHeight="1" x14ac:dyDescent="0.2">
      <c r="A305" s="21" t="s">
        <v>17</v>
      </c>
      <c r="B305" s="23" t="s">
        <v>46</v>
      </c>
      <c r="C305" s="271"/>
      <c r="D305" s="272"/>
      <c r="E305" s="198" t="s">
        <v>78</v>
      </c>
      <c r="F305" s="199"/>
      <c r="G305" s="198" t="s">
        <v>75</v>
      </c>
      <c r="H305" s="199"/>
      <c r="I305" s="198" t="s">
        <v>110</v>
      </c>
      <c r="J305" s="199"/>
      <c r="K305" s="198"/>
      <c r="L305" s="199"/>
    </row>
    <row r="306" spans="1:12" ht="22.95" customHeight="1" x14ac:dyDescent="0.2">
      <c r="A306" s="21" t="s">
        <v>18</v>
      </c>
      <c r="B306" s="23" t="s">
        <v>47</v>
      </c>
      <c r="C306" s="271"/>
      <c r="D306" s="272"/>
      <c r="E306" s="198" t="s">
        <v>78</v>
      </c>
      <c r="F306" s="199"/>
      <c r="G306" s="198" t="s">
        <v>75</v>
      </c>
      <c r="H306" s="199"/>
      <c r="I306" s="198" t="s">
        <v>110</v>
      </c>
      <c r="J306" s="199"/>
      <c r="K306" s="198"/>
      <c r="L306" s="199"/>
    </row>
    <row r="307" spans="1:12" ht="22.95" customHeight="1" x14ac:dyDescent="0.2">
      <c r="A307" s="21" t="s">
        <v>19</v>
      </c>
      <c r="B307" s="26" t="s">
        <v>48</v>
      </c>
      <c r="C307" s="271"/>
      <c r="D307" s="272"/>
      <c r="E307" s="198" t="s">
        <v>76</v>
      </c>
      <c r="F307" s="199"/>
      <c r="G307" s="198" t="s">
        <v>75</v>
      </c>
      <c r="H307" s="199"/>
      <c r="I307" s="198" t="s">
        <v>73</v>
      </c>
      <c r="J307" s="199"/>
      <c r="K307" s="198"/>
      <c r="L307" s="199"/>
    </row>
    <row r="308" spans="1:12" ht="22.95" customHeight="1" x14ac:dyDescent="0.2">
      <c r="A308" s="21" t="s">
        <v>20</v>
      </c>
      <c r="B308" s="25" t="s">
        <v>49</v>
      </c>
      <c r="C308" s="271"/>
      <c r="D308" s="272"/>
      <c r="E308" s="198" t="s">
        <v>76</v>
      </c>
      <c r="F308" s="199"/>
      <c r="G308" s="198" t="s">
        <v>73</v>
      </c>
      <c r="H308" s="199"/>
      <c r="I308" s="198" t="s">
        <v>73</v>
      </c>
      <c r="J308" s="199"/>
      <c r="K308" s="198"/>
      <c r="L308" s="199"/>
    </row>
    <row r="309" spans="1:12" ht="22.95" customHeight="1" x14ac:dyDescent="0.2">
      <c r="A309" s="21" t="s">
        <v>21</v>
      </c>
      <c r="B309" s="23" t="s">
        <v>50</v>
      </c>
      <c r="C309" s="271"/>
      <c r="D309" s="272"/>
      <c r="E309" s="198" t="s">
        <v>78</v>
      </c>
      <c r="F309" s="199"/>
      <c r="G309" s="198" t="s">
        <v>75</v>
      </c>
      <c r="H309" s="199"/>
      <c r="I309" s="198" t="s">
        <v>110</v>
      </c>
      <c r="J309" s="199"/>
      <c r="K309" s="198"/>
      <c r="L309" s="199"/>
    </row>
    <row r="310" spans="1:12" ht="22.95" customHeight="1" x14ac:dyDescent="0.2">
      <c r="A310" s="21" t="s">
        <v>22</v>
      </c>
      <c r="B310" s="23" t="s">
        <v>51</v>
      </c>
      <c r="C310" s="271"/>
      <c r="D310" s="272"/>
      <c r="E310" s="198" t="s">
        <v>79</v>
      </c>
      <c r="F310" s="199"/>
      <c r="G310" s="198" t="s">
        <v>79</v>
      </c>
      <c r="H310" s="199"/>
      <c r="I310" s="198" t="s">
        <v>79</v>
      </c>
      <c r="J310" s="199"/>
      <c r="K310" s="198"/>
      <c r="L310" s="199"/>
    </row>
    <row r="311" spans="1:12" ht="22.95" customHeight="1" x14ac:dyDescent="0.2">
      <c r="A311" s="21" t="s">
        <v>23</v>
      </c>
      <c r="B311" s="23" t="s">
        <v>52</v>
      </c>
      <c r="C311" s="271"/>
      <c r="D311" s="272"/>
      <c r="E311" s="198" t="s">
        <v>78</v>
      </c>
      <c r="F311" s="199"/>
      <c r="G311" s="198" t="s">
        <v>75</v>
      </c>
      <c r="H311" s="199"/>
      <c r="I311" s="198" t="s">
        <v>110</v>
      </c>
      <c r="J311" s="199"/>
      <c r="K311" s="198"/>
      <c r="L311" s="199"/>
    </row>
    <row r="312" spans="1:12" ht="22.95" customHeight="1" x14ac:dyDescent="0.2">
      <c r="A312" s="21" t="s">
        <v>24</v>
      </c>
      <c r="B312" s="23" t="s">
        <v>46</v>
      </c>
      <c r="C312" s="271"/>
      <c r="D312" s="272"/>
      <c r="E312" s="198" t="s">
        <v>78</v>
      </c>
      <c r="F312" s="199"/>
      <c r="G312" s="198" t="s">
        <v>75</v>
      </c>
      <c r="H312" s="199"/>
      <c r="I312" s="198" t="s">
        <v>110</v>
      </c>
      <c r="J312" s="199"/>
      <c r="K312" s="198"/>
      <c r="L312" s="199"/>
    </row>
    <row r="313" spans="1:12" ht="22.95" customHeight="1" x14ac:dyDescent="0.2">
      <c r="A313" s="21" t="s">
        <v>25</v>
      </c>
      <c r="B313" s="23" t="s">
        <v>47</v>
      </c>
      <c r="C313" s="271"/>
      <c r="D313" s="272"/>
      <c r="E313" s="198" t="s">
        <v>78</v>
      </c>
      <c r="F313" s="199"/>
      <c r="G313" s="198" t="s">
        <v>75</v>
      </c>
      <c r="H313" s="199"/>
      <c r="I313" s="198" t="s">
        <v>110</v>
      </c>
      <c r="J313" s="199"/>
      <c r="K313" s="198"/>
      <c r="L313" s="199"/>
    </row>
    <row r="314" spans="1:12" ht="22.95" customHeight="1" x14ac:dyDescent="0.2">
      <c r="A314" s="21" t="s">
        <v>26</v>
      </c>
      <c r="B314" s="26" t="s">
        <v>48</v>
      </c>
      <c r="C314" s="271"/>
      <c r="D314" s="272"/>
      <c r="E314" s="198" t="s">
        <v>76</v>
      </c>
      <c r="F314" s="199"/>
      <c r="G314" s="198" t="s">
        <v>75</v>
      </c>
      <c r="H314" s="199"/>
      <c r="I314" s="198" t="s">
        <v>73</v>
      </c>
      <c r="J314" s="199"/>
      <c r="K314" s="198"/>
      <c r="L314" s="199"/>
    </row>
    <row r="315" spans="1:12" ht="22.95" customHeight="1" x14ac:dyDescent="0.2">
      <c r="A315" s="21" t="s">
        <v>27</v>
      </c>
      <c r="B315" s="25" t="s">
        <v>49</v>
      </c>
      <c r="C315" s="271"/>
      <c r="D315" s="272"/>
      <c r="E315" s="198" t="s">
        <v>76</v>
      </c>
      <c r="F315" s="199"/>
      <c r="G315" s="198" t="s">
        <v>73</v>
      </c>
      <c r="H315" s="199"/>
      <c r="I315" s="198" t="s">
        <v>73</v>
      </c>
      <c r="J315" s="199"/>
      <c r="K315" s="198" t="s">
        <v>180</v>
      </c>
      <c r="L315" s="199"/>
    </row>
    <row r="316" spans="1:12" ht="22.95" customHeight="1" x14ac:dyDescent="0.2">
      <c r="A316" s="21" t="s">
        <v>28</v>
      </c>
      <c r="B316" s="25" t="s">
        <v>50</v>
      </c>
      <c r="C316" s="271"/>
      <c r="D316" s="272"/>
      <c r="E316" s="198" t="s">
        <v>76</v>
      </c>
      <c r="F316" s="199"/>
      <c r="G316" s="198" t="s">
        <v>73</v>
      </c>
      <c r="H316" s="199"/>
      <c r="I316" s="198" t="s">
        <v>73</v>
      </c>
      <c r="J316" s="199"/>
      <c r="K316" s="198" t="s">
        <v>176</v>
      </c>
      <c r="L316" s="199"/>
    </row>
    <row r="317" spans="1:12" ht="22.95" customHeight="1" x14ac:dyDescent="0.2">
      <c r="A317" s="21" t="s">
        <v>29</v>
      </c>
      <c r="B317" s="23" t="s">
        <v>51</v>
      </c>
      <c r="C317" s="271"/>
      <c r="D317" s="272"/>
      <c r="E317" s="198" t="s">
        <v>79</v>
      </c>
      <c r="F317" s="199"/>
      <c r="G317" s="198" t="s">
        <v>79</v>
      </c>
      <c r="H317" s="199"/>
      <c r="I317" s="198" t="s">
        <v>79</v>
      </c>
      <c r="J317" s="199"/>
      <c r="K317" s="198"/>
      <c r="L317" s="199"/>
    </row>
    <row r="318" spans="1:12" ht="22.95" customHeight="1" x14ac:dyDescent="0.2">
      <c r="A318" s="21" t="s">
        <v>30</v>
      </c>
      <c r="B318" s="23" t="s">
        <v>52</v>
      </c>
      <c r="C318" s="271"/>
      <c r="D318" s="272"/>
      <c r="E318" s="198" t="s">
        <v>78</v>
      </c>
      <c r="F318" s="199"/>
      <c r="G318" s="198" t="s">
        <v>75</v>
      </c>
      <c r="H318" s="199"/>
      <c r="I318" s="198" t="s">
        <v>110</v>
      </c>
      <c r="J318" s="199"/>
      <c r="K318" s="198"/>
      <c r="L318" s="199"/>
    </row>
    <row r="319" spans="1:12" ht="22.95" customHeight="1" x14ac:dyDescent="0.2">
      <c r="A319" s="21" t="s">
        <v>31</v>
      </c>
      <c r="B319" s="23" t="s">
        <v>46</v>
      </c>
      <c r="C319" s="271"/>
      <c r="D319" s="272"/>
      <c r="E319" s="198" t="s">
        <v>78</v>
      </c>
      <c r="F319" s="199"/>
      <c r="G319" s="198" t="s">
        <v>75</v>
      </c>
      <c r="H319" s="199"/>
      <c r="I319" s="198" t="s">
        <v>110</v>
      </c>
      <c r="J319" s="199"/>
      <c r="K319" s="198"/>
      <c r="L319" s="199"/>
    </row>
    <row r="320" spans="1:12" ht="22.95" customHeight="1" x14ac:dyDescent="0.2">
      <c r="A320" s="21" t="s">
        <v>32</v>
      </c>
      <c r="B320" s="23" t="s">
        <v>47</v>
      </c>
      <c r="C320" s="271"/>
      <c r="D320" s="272"/>
      <c r="E320" s="198" t="s">
        <v>78</v>
      </c>
      <c r="F320" s="199"/>
      <c r="G320" s="198" t="s">
        <v>75</v>
      </c>
      <c r="H320" s="199"/>
      <c r="I320" s="198" t="s">
        <v>110</v>
      </c>
      <c r="J320" s="199"/>
      <c r="K320" s="198"/>
      <c r="L320" s="199"/>
    </row>
    <row r="321" spans="1:12" ht="22.95" customHeight="1" x14ac:dyDescent="0.2">
      <c r="A321" s="21" t="s">
        <v>33</v>
      </c>
      <c r="B321" s="26" t="s">
        <v>48</v>
      </c>
      <c r="C321" s="271"/>
      <c r="D321" s="272"/>
      <c r="E321" s="198" t="s">
        <v>76</v>
      </c>
      <c r="F321" s="199"/>
      <c r="G321" s="198" t="s">
        <v>75</v>
      </c>
      <c r="H321" s="199"/>
      <c r="I321" s="198" t="s">
        <v>73</v>
      </c>
      <c r="J321" s="199"/>
      <c r="K321" s="198"/>
      <c r="L321" s="199"/>
    </row>
    <row r="322" spans="1:12" ht="22.95" customHeight="1" x14ac:dyDescent="0.2">
      <c r="A322" s="21" t="s">
        <v>34</v>
      </c>
      <c r="B322" s="25" t="s">
        <v>49</v>
      </c>
      <c r="C322" s="271"/>
      <c r="D322" s="272"/>
      <c r="E322" s="198" t="s">
        <v>76</v>
      </c>
      <c r="F322" s="199"/>
      <c r="G322" s="198" t="s">
        <v>73</v>
      </c>
      <c r="H322" s="199"/>
      <c r="I322" s="198" t="s">
        <v>73</v>
      </c>
      <c r="J322" s="199"/>
      <c r="K322" s="198"/>
      <c r="L322" s="199"/>
    </row>
    <row r="323" spans="1:12" ht="22.95" customHeight="1" thickBot="1" x14ac:dyDescent="0.25">
      <c r="A323" s="21" t="s">
        <v>35</v>
      </c>
      <c r="B323" s="24"/>
      <c r="C323" s="273"/>
      <c r="D323" s="274"/>
      <c r="E323" s="273"/>
      <c r="F323" s="274"/>
      <c r="G323" s="273"/>
      <c r="H323" s="274"/>
      <c r="I323" s="273"/>
      <c r="J323" s="274"/>
      <c r="K323" s="273"/>
      <c r="L323" s="274"/>
    </row>
    <row r="324" spans="1:12" s="1" customFormat="1" ht="22.95" customHeight="1" thickTop="1" x14ac:dyDescent="0.2">
      <c r="A324" s="275" t="s">
        <v>37</v>
      </c>
      <c r="B324" s="4" t="s">
        <v>38</v>
      </c>
      <c r="C324" s="210"/>
      <c r="D324" s="211"/>
      <c r="E324" s="227">
        <v>14</v>
      </c>
      <c r="F324" s="228"/>
      <c r="G324" s="210">
        <v>19</v>
      </c>
      <c r="H324" s="211"/>
      <c r="I324" s="210">
        <v>14</v>
      </c>
      <c r="J324" s="211"/>
      <c r="K324" s="198"/>
      <c r="L324" s="199"/>
    </row>
    <row r="325" spans="1:12" s="1" customFormat="1" ht="22.95" customHeight="1" x14ac:dyDescent="0.2">
      <c r="A325" s="276"/>
      <c r="B325" s="2" t="s">
        <v>39</v>
      </c>
      <c r="C325" s="198"/>
      <c r="D325" s="199"/>
      <c r="E325" s="198">
        <v>12</v>
      </c>
      <c r="F325" s="199"/>
      <c r="G325" s="198">
        <v>7</v>
      </c>
      <c r="H325" s="199"/>
      <c r="I325" s="198">
        <v>12</v>
      </c>
      <c r="J325" s="199"/>
      <c r="K325" s="198"/>
      <c r="L325" s="199"/>
    </row>
    <row r="326" spans="1:12" s="1" customFormat="1" ht="22.95" customHeight="1" x14ac:dyDescent="0.2">
      <c r="A326" s="276"/>
      <c r="B326" s="3" t="s">
        <v>40</v>
      </c>
      <c r="C326" s="198"/>
      <c r="D326" s="199"/>
      <c r="E326" s="198"/>
      <c r="F326" s="199"/>
      <c r="G326" s="198"/>
      <c r="H326" s="199"/>
      <c r="I326" s="198"/>
      <c r="J326" s="199"/>
      <c r="K326" s="198"/>
      <c r="L326" s="199"/>
    </row>
    <row r="327" spans="1:12" s="1" customFormat="1" ht="22.95" customHeight="1" x14ac:dyDescent="0.2">
      <c r="A327" s="277"/>
      <c r="B327" s="3" t="s">
        <v>41</v>
      </c>
      <c r="C327" s="198"/>
      <c r="D327" s="199"/>
      <c r="E327" s="198"/>
      <c r="F327" s="199"/>
      <c r="G327" s="198"/>
      <c r="H327" s="199"/>
      <c r="I327" s="198"/>
      <c r="J327" s="199"/>
      <c r="K327" s="198"/>
      <c r="L327" s="199"/>
    </row>
    <row r="328" spans="1:12" s="1" customFormat="1" ht="22.95" customHeight="1" x14ac:dyDescent="0.2">
      <c r="A328" s="217" t="s">
        <v>42</v>
      </c>
      <c r="B328" s="218"/>
      <c r="C328" s="198">
        <v>31</v>
      </c>
      <c r="D328" s="199"/>
      <c r="E328" s="198">
        <v>4</v>
      </c>
      <c r="F328" s="199"/>
      <c r="G328" s="198">
        <v>4</v>
      </c>
      <c r="H328" s="199"/>
      <c r="I328" s="198">
        <v>4</v>
      </c>
      <c r="J328" s="199"/>
      <c r="K328" s="198"/>
      <c r="L328" s="199"/>
    </row>
    <row r="329" spans="1:12" ht="22.95" customHeight="1" x14ac:dyDescent="0.2">
      <c r="A329" s="268" t="s">
        <v>13</v>
      </c>
      <c r="B329" s="268"/>
      <c r="C329" s="268"/>
      <c r="D329" s="268"/>
      <c r="E329" s="268"/>
      <c r="F329" s="268"/>
      <c r="G329" s="268"/>
      <c r="H329" s="268"/>
      <c r="I329" s="268"/>
      <c r="J329" s="268"/>
      <c r="K329" s="268"/>
      <c r="L329" s="268"/>
    </row>
    <row r="330" spans="1:12" ht="22.95" customHeight="1" x14ac:dyDescent="0.2">
      <c r="A330" s="268"/>
      <c r="B330" s="268"/>
      <c r="C330" s="268"/>
      <c r="D330" s="268"/>
      <c r="E330" s="268"/>
      <c r="F330" s="268"/>
      <c r="G330" s="268"/>
      <c r="H330" s="268"/>
      <c r="I330" s="268"/>
      <c r="J330" s="268"/>
      <c r="K330" s="268"/>
      <c r="L330" s="268"/>
    </row>
    <row r="331" spans="1:12" ht="22.95" customHeight="1" x14ac:dyDescent="0.3">
      <c r="A331" s="18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</row>
    <row r="332" spans="1:12" ht="22.95" customHeight="1" x14ac:dyDescent="0.2">
      <c r="A332" s="20" t="str">
        <f>A291</f>
        <v>平成　２６年</v>
      </c>
      <c r="B332" s="22"/>
      <c r="C332" s="19" t="s">
        <v>64</v>
      </c>
      <c r="D332" s="22"/>
    </row>
    <row r="333" spans="1:12" ht="22.95" customHeight="1" x14ac:dyDescent="0.2">
      <c r="A333" s="269"/>
      <c r="B333" s="270"/>
      <c r="C333" s="198" t="s">
        <v>1</v>
      </c>
      <c r="D333" s="199"/>
      <c r="E333" s="198" t="s">
        <v>36</v>
      </c>
      <c r="F333" s="199"/>
      <c r="G333" s="198" t="s">
        <v>0</v>
      </c>
      <c r="H333" s="199"/>
      <c r="I333" s="198" t="s">
        <v>2</v>
      </c>
      <c r="J333" s="199"/>
      <c r="K333" s="198" t="s">
        <v>3</v>
      </c>
      <c r="L333" s="199"/>
    </row>
    <row r="334" spans="1:12" ht="22.95" customHeight="1" x14ac:dyDescent="0.2">
      <c r="A334" s="21" t="s">
        <v>4</v>
      </c>
      <c r="B334" s="23" t="s">
        <v>50</v>
      </c>
      <c r="C334" s="271"/>
      <c r="D334" s="272"/>
      <c r="E334" s="198" t="s">
        <v>78</v>
      </c>
      <c r="F334" s="199"/>
      <c r="G334" s="198" t="s">
        <v>75</v>
      </c>
      <c r="H334" s="199"/>
      <c r="I334" s="198" t="s">
        <v>110</v>
      </c>
      <c r="J334" s="199"/>
      <c r="K334" s="198"/>
      <c r="L334" s="199"/>
    </row>
    <row r="335" spans="1:12" ht="22.95" customHeight="1" x14ac:dyDescent="0.2">
      <c r="A335" s="21" t="s">
        <v>5</v>
      </c>
      <c r="B335" s="23" t="s">
        <v>51</v>
      </c>
      <c r="C335" s="271"/>
      <c r="D335" s="272"/>
      <c r="E335" s="198" t="s">
        <v>79</v>
      </c>
      <c r="F335" s="199"/>
      <c r="G335" s="198" t="s">
        <v>79</v>
      </c>
      <c r="H335" s="199"/>
      <c r="I335" s="198" t="s">
        <v>79</v>
      </c>
      <c r="J335" s="199"/>
      <c r="K335" s="198"/>
      <c r="L335" s="199"/>
    </row>
    <row r="336" spans="1:12" ht="22.95" customHeight="1" x14ac:dyDescent="0.2">
      <c r="A336" s="21" t="s">
        <v>6</v>
      </c>
      <c r="B336" s="23" t="s">
        <v>52</v>
      </c>
      <c r="C336" s="271"/>
      <c r="D336" s="272"/>
      <c r="E336" s="198" t="s">
        <v>78</v>
      </c>
      <c r="F336" s="199"/>
      <c r="G336" s="198" t="s">
        <v>75</v>
      </c>
      <c r="H336" s="199"/>
      <c r="I336" s="198" t="s">
        <v>110</v>
      </c>
      <c r="J336" s="199"/>
      <c r="K336" s="198"/>
      <c r="L336" s="199"/>
    </row>
    <row r="337" spans="1:12" ht="22.95" customHeight="1" x14ac:dyDescent="0.2">
      <c r="A337" s="21" t="s">
        <v>7</v>
      </c>
      <c r="B337" s="23" t="s">
        <v>46</v>
      </c>
      <c r="C337" s="271"/>
      <c r="D337" s="272"/>
      <c r="E337" s="198" t="s">
        <v>78</v>
      </c>
      <c r="F337" s="199"/>
      <c r="G337" s="198" t="s">
        <v>75</v>
      </c>
      <c r="H337" s="199"/>
      <c r="I337" s="198" t="s">
        <v>110</v>
      </c>
      <c r="J337" s="199"/>
      <c r="K337" s="198"/>
      <c r="L337" s="199"/>
    </row>
    <row r="338" spans="1:12" ht="22.95" customHeight="1" x14ac:dyDescent="0.2">
      <c r="A338" s="21" t="s">
        <v>8</v>
      </c>
      <c r="B338" s="23" t="s">
        <v>47</v>
      </c>
      <c r="C338" s="271"/>
      <c r="D338" s="272"/>
      <c r="E338" s="198" t="s">
        <v>78</v>
      </c>
      <c r="F338" s="199"/>
      <c r="G338" s="198" t="s">
        <v>75</v>
      </c>
      <c r="H338" s="199"/>
      <c r="I338" s="198" t="s">
        <v>110</v>
      </c>
      <c r="J338" s="199"/>
      <c r="K338" s="198"/>
      <c r="L338" s="199"/>
    </row>
    <row r="339" spans="1:12" ht="22.95" customHeight="1" x14ac:dyDescent="0.2">
      <c r="A339" s="21" t="s">
        <v>9</v>
      </c>
      <c r="B339" s="26" t="s">
        <v>48</v>
      </c>
      <c r="C339" s="271"/>
      <c r="D339" s="272"/>
      <c r="E339" s="198" t="s">
        <v>76</v>
      </c>
      <c r="F339" s="199"/>
      <c r="G339" s="198" t="s">
        <v>194</v>
      </c>
      <c r="H339" s="199"/>
      <c r="I339" s="198" t="s">
        <v>73</v>
      </c>
      <c r="J339" s="199"/>
      <c r="K339" s="198"/>
      <c r="L339" s="199"/>
    </row>
    <row r="340" spans="1:12" ht="22.95" customHeight="1" x14ac:dyDescent="0.2">
      <c r="A340" s="21" t="s">
        <v>10</v>
      </c>
      <c r="B340" s="25" t="s">
        <v>49</v>
      </c>
      <c r="C340" s="271"/>
      <c r="D340" s="272"/>
      <c r="E340" s="198" t="s">
        <v>76</v>
      </c>
      <c r="F340" s="199"/>
      <c r="G340" s="198" t="s">
        <v>73</v>
      </c>
      <c r="H340" s="199"/>
      <c r="I340" s="198" t="s">
        <v>73</v>
      </c>
      <c r="J340" s="199"/>
      <c r="K340" s="198"/>
      <c r="L340" s="199"/>
    </row>
    <row r="341" spans="1:12" ht="22.95" customHeight="1" x14ac:dyDescent="0.2">
      <c r="A341" s="21" t="s">
        <v>11</v>
      </c>
      <c r="B341" s="23" t="s">
        <v>50</v>
      </c>
      <c r="C341" s="271"/>
      <c r="D341" s="272"/>
      <c r="E341" s="198" t="s">
        <v>78</v>
      </c>
      <c r="F341" s="199"/>
      <c r="G341" s="198" t="s">
        <v>75</v>
      </c>
      <c r="H341" s="199"/>
      <c r="I341" s="198" t="s">
        <v>110</v>
      </c>
      <c r="J341" s="199"/>
      <c r="K341" s="198"/>
      <c r="L341" s="199"/>
    </row>
    <row r="342" spans="1:12" ht="22.95" customHeight="1" x14ac:dyDescent="0.2">
      <c r="A342" s="21" t="s">
        <v>12</v>
      </c>
      <c r="B342" s="23" t="s">
        <v>51</v>
      </c>
      <c r="C342" s="271"/>
      <c r="D342" s="272"/>
      <c r="E342" s="198" t="s">
        <v>79</v>
      </c>
      <c r="F342" s="199"/>
      <c r="G342" s="198" t="s">
        <v>79</v>
      </c>
      <c r="H342" s="199"/>
      <c r="I342" s="198" t="s">
        <v>79</v>
      </c>
      <c r="J342" s="199"/>
      <c r="K342" s="198"/>
      <c r="L342" s="199"/>
    </row>
    <row r="343" spans="1:12" ht="22.95" customHeight="1" x14ac:dyDescent="0.2">
      <c r="A343" s="21" t="s">
        <v>14</v>
      </c>
      <c r="B343" s="23" t="s">
        <v>52</v>
      </c>
      <c r="C343" s="271"/>
      <c r="D343" s="272"/>
      <c r="E343" s="198" t="s">
        <v>78</v>
      </c>
      <c r="F343" s="199"/>
      <c r="G343" s="198" t="s">
        <v>75</v>
      </c>
      <c r="H343" s="199"/>
      <c r="I343" s="198" t="s">
        <v>110</v>
      </c>
      <c r="J343" s="199"/>
      <c r="K343" s="198"/>
      <c r="L343" s="199"/>
    </row>
    <row r="344" spans="1:12" ht="22.95" customHeight="1" x14ac:dyDescent="0.2">
      <c r="A344" s="21" t="s">
        <v>15</v>
      </c>
      <c r="B344" s="23" t="s">
        <v>46</v>
      </c>
      <c r="C344" s="271"/>
      <c r="D344" s="272"/>
      <c r="E344" s="198" t="s">
        <v>78</v>
      </c>
      <c r="F344" s="199"/>
      <c r="G344" s="198" t="s">
        <v>75</v>
      </c>
      <c r="H344" s="199"/>
      <c r="I344" s="198" t="s">
        <v>110</v>
      </c>
      <c r="J344" s="199"/>
      <c r="K344" s="198"/>
      <c r="L344" s="199"/>
    </row>
    <row r="345" spans="1:12" ht="22.95" customHeight="1" x14ac:dyDescent="0.2">
      <c r="A345" s="21" t="s">
        <v>16</v>
      </c>
      <c r="B345" s="23" t="s">
        <v>47</v>
      </c>
      <c r="C345" s="271"/>
      <c r="D345" s="272"/>
      <c r="E345" s="198" t="s">
        <v>78</v>
      </c>
      <c r="F345" s="199"/>
      <c r="G345" s="198" t="s">
        <v>75</v>
      </c>
      <c r="H345" s="199"/>
      <c r="I345" s="198" t="s">
        <v>110</v>
      </c>
      <c r="J345" s="199"/>
      <c r="K345" s="198"/>
      <c r="L345" s="199"/>
    </row>
    <row r="346" spans="1:12" ht="22.95" customHeight="1" x14ac:dyDescent="0.2">
      <c r="A346" s="21" t="s">
        <v>17</v>
      </c>
      <c r="B346" s="26" t="s">
        <v>48</v>
      </c>
      <c r="C346" s="271"/>
      <c r="D346" s="272"/>
      <c r="E346" s="198" t="s">
        <v>76</v>
      </c>
      <c r="F346" s="199"/>
      <c r="G346" s="198" t="s">
        <v>75</v>
      </c>
      <c r="H346" s="199"/>
      <c r="I346" s="198" t="s">
        <v>73</v>
      </c>
      <c r="J346" s="199"/>
      <c r="K346" s="198"/>
      <c r="L346" s="199"/>
    </row>
    <row r="347" spans="1:12" ht="22.95" customHeight="1" x14ac:dyDescent="0.2">
      <c r="A347" s="21" t="s">
        <v>18</v>
      </c>
      <c r="B347" s="25" t="s">
        <v>49</v>
      </c>
      <c r="C347" s="271"/>
      <c r="D347" s="272"/>
      <c r="E347" s="198" t="s">
        <v>76</v>
      </c>
      <c r="F347" s="199"/>
      <c r="G347" s="198" t="s">
        <v>73</v>
      </c>
      <c r="H347" s="199"/>
      <c r="I347" s="198" t="s">
        <v>73</v>
      </c>
      <c r="J347" s="199"/>
      <c r="K347" s="198"/>
      <c r="L347" s="199"/>
    </row>
    <row r="348" spans="1:12" ht="22.95" customHeight="1" x14ac:dyDescent="0.2">
      <c r="A348" s="21" t="s">
        <v>19</v>
      </c>
      <c r="B348" s="23" t="s">
        <v>50</v>
      </c>
      <c r="C348" s="271"/>
      <c r="D348" s="272"/>
      <c r="E348" s="198" t="s">
        <v>78</v>
      </c>
      <c r="F348" s="199"/>
      <c r="G348" s="198" t="s">
        <v>75</v>
      </c>
      <c r="H348" s="199"/>
      <c r="I348" s="198" t="s">
        <v>110</v>
      </c>
      <c r="J348" s="199"/>
      <c r="K348" s="198"/>
      <c r="L348" s="199"/>
    </row>
    <row r="349" spans="1:12" ht="22.95" customHeight="1" x14ac:dyDescent="0.2">
      <c r="A349" s="21" t="s">
        <v>20</v>
      </c>
      <c r="B349" s="23" t="s">
        <v>51</v>
      </c>
      <c r="C349" s="271"/>
      <c r="D349" s="272"/>
      <c r="E349" s="198" t="s">
        <v>79</v>
      </c>
      <c r="F349" s="199"/>
      <c r="G349" s="198" t="s">
        <v>79</v>
      </c>
      <c r="H349" s="199"/>
      <c r="I349" s="198" t="s">
        <v>79</v>
      </c>
      <c r="J349" s="199"/>
      <c r="K349" s="198"/>
      <c r="L349" s="199"/>
    </row>
    <row r="350" spans="1:12" ht="22.95" customHeight="1" x14ac:dyDescent="0.2">
      <c r="A350" s="21" t="s">
        <v>21</v>
      </c>
      <c r="B350" s="23" t="s">
        <v>52</v>
      </c>
      <c r="C350" s="271"/>
      <c r="D350" s="272"/>
      <c r="E350" s="198" t="s">
        <v>78</v>
      </c>
      <c r="F350" s="199"/>
      <c r="G350" s="198" t="s">
        <v>75</v>
      </c>
      <c r="H350" s="199"/>
      <c r="I350" s="198" t="s">
        <v>110</v>
      </c>
      <c r="J350" s="199"/>
      <c r="K350" s="198"/>
      <c r="L350" s="199"/>
    </row>
    <row r="351" spans="1:12" ht="22.95" customHeight="1" x14ac:dyDescent="0.2">
      <c r="A351" s="21" t="s">
        <v>22</v>
      </c>
      <c r="B351" s="23" t="s">
        <v>46</v>
      </c>
      <c r="C351" s="271"/>
      <c r="D351" s="272"/>
      <c r="E351" s="198" t="s">
        <v>78</v>
      </c>
      <c r="F351" s="199"/>
      <c r="G351" s="198" t="s">
        <v>75</v>
      </c>
      <c r="H351" s="199"/>
      <c r="I351" s="198" t="s">
        <v>110</v>
      </c>
      <c r="J351" s="199"/>
      <c r="K351" s="198"/>
      <c r="L351" s="199"/>
    </row>
    <row r="352" spans="1:12" ht="22.95" customHeight="1" x14ac:dyDescent="0.2">
      <c r="A352" s="21" t="s">
        <v>23</v>
      </c>
      <c r="B352" s="23" t="s">
        <v>47</v>
      </c>
      <c r="C352" s="271"/>
      <c r="D352" s="272"/>
      <c r="E352" s="198" t="s">
        <v>78</v>
      </c>
      <c r="F352" s="199"/>
      <c r="G352" s="198" t="s">
        <v>75</v>
      </c>
      <c r="H352" s="199"/>
      <c r="I352" s="198" t="s">
        <v>110</v>
      </c>
      <c r="J352" s="199"/>
      <c r="K352" s="198"/>
      <c r="L352" s="199"/>
    </row>
    <row r="353" spans="1:12" ht="22.95" customHeight="1" x14ac:dyDescent="0.2">
      <c r="A353" s="21" t="s">
        <v>24</v>
      </c>
      <c r="B353" s="26" t="s">
        <v>48</v>
      </c>
      <c r="C353" s="271"/>
      <c r="D353" s="272"/>
      <c r="E353" s="198" t="s">
        <v>76</v>
      </c>
      <c r="F353" s="199"/>
      <c r="G353" s="198" t="s">
        <v>75</v>
      </c>
      <c r="H353" s="199"/>
      <c r="I353" s="198" t="s">
        <v>73</v>
      </c>
      <c r="J353" s="199"/>
      <c r="K353" s="198"/>
      <c r="L353" s="199"/>
    </row>
    <row r="354" spans="1:12" ht="22.95" customHeight="1" x14ac:dyDescent="0.2">
      <c r="A354" s="21" t="s">
        <v>25</v>
      </c>
      <c r="B354" s="25" t="s">
        <v>49</v>
      </c>
      <c r="C354" s="271"/>
      <c r="D354" s="272"/>
      <c r="E354" s="198" t="s">
        <v>76</v>
      </c>
      <c r="F354" s="199"/>
      <c r="G354" s="198" t="s">
        <v>73</v>
      </c>
      <c r="H354" s="199"/>
      <c r="I354" s="198" t="s">
        <v>73</v>
      </c>
      <c r="J354" s="199"/>
      <c r="K354" s="198"/>
      <c r="L354" s="199"/>
    </row>
    <row r="355" spans="1:12" ht="22.95" customHeight="1" x14ac:dyDescent="0.2">
      <c r="A355" s="21" t="s">
        <v>26</v>
      </c>
      <c r="B355" s="23" t="s">
        <v>50</v>
      </c>
      <c r="C355" s="271"/>
      <c r="D355" s="272"/>
      <c r="E355" s="198" t="s">
        <v>78</v>
      </c>
      <c r="F355" s="199"/>
      <c r="G355" s="198" t="s">
        <v>75</v>
      </c>
      <c r="H355" s="199"/>
      <c r="I355" s="198" t="s">
        <v>110</v>
      </c>
      <c r="J355" s="199"/>
      <c r="K355" s="198"/>
      <c r="L355" s="199"/>
    </row>
    <row r="356" spans="1:12" ht="22.95" customHeight="1" x14ac:dyDescent="0.2">
      <c r="A356" s="21" t="s">
        <v>27</v>
      </c>
      <c r="B356" s="25" t="s">
        <v>51</v>
      </c>
      <c r="C356" s="271"/>
      <c r="D356" s="272"/>
      <c r="E356" s="198" t="s">
        <v>76</v>
      </c>
      <c r="F356" s="199"/>
      <c r="G356" s="198" t="s">
        <v>73</v>
      </c>
      <c r="H356" s="199"/>
      <c r="I356" s="198" t="s">
        <v>73</v>
      </c>
      <c r="J356" s="199"/>
      <c r="K356" s="198" t="s">
        <v>181</v>
      </c>
      <c r="L356" s="199"/>
    </row>
    <row r="357" spans="1:12" ht="22.95" customHeight="1" x14ac:dyDescent="0.2">
      <c r="A357" s="21" t="s">
        <v>28</v>
      </c>
      <c r="B357" s="23" t="s">
        <v>52</v>
      </c>
      <c r="C357" s="271"/>
      <c r="D357" s="272"/>
      <c r="E357" s="281" t="s">
        <v>76</v>
      </c>
      <c r="F357" s="282"/>
      <c r="G357" s="283" t="s">
        <v>75</v>
      </c>
      <c r="H357" s="284"/>
      <c r="I357" s="281" t="s">
        <v>73</v>
      </c>
      <c r="J357" s="282"/>
      <c r="K357" s="281" t="s">
        <v>191</v>
      </c>
      <c r="L357" s="282"/>
    </row>
    <row r="358" spans="1:12" ht="22.95" customHeight="1" x14ac:dyDescent="0.2">
      <c r="A358" s="21" t="s">
        <v>29</v>
      </c>
      <c r="B358" s="23" t="s">
        <v>46</v>
      </c>
      <c r="C358" s="271"/>
      <c r="D358" s="272"/>
      <c r="E358" s="198" t="s">
        <v>76</v>
      </c>
      <c r="F358" s="199"/>
      <c r="G358" s="198" t="s">
        <v>75</v>
      </c>
      <c r="H358" s="199"/>
      <c r="I358" s="198" t="s">
        <v>73</v>
      </c>
      <c r="J358" s="199"/>
      <c r="K358" s="198" t="s">
        <v>105</v>
      </c>
      <c r="L358" s="199"/>
    </row>
    <row r="359" spans="1:12" ht="22.95" customHeight="1" x14ac:dyDescent="0.2">
      <c r="A359" s="21" t="s">
        <v>30</v>
      </c>
      <c r="B359" s="23" t="s">
        <v>47</v>
      </c>
      <c r="C359" s="271"/>
      <c r="D359" s="272"/>
      <c r="E359" s="198" t="s">
        <v>76</v>
      </c>
      <c r="F359" s="199"/>
      <c r="G359" s="198" t="s">
        <v>75</v>
      </c>
      <c r="H359" s="199"/>
      <c r="I359" s="198" t="s">
        <v>73</v>
      </c>
      <c r="J359" s="199"/>
      <c r="K359" s="198"/>
      <c r="L359" s="199"/>
    </row>
    <row r="360" spans="1:12" ht="22.95" customHeight="1" x14ac:dyDescent="0.2">
      <c r="A360" s="21" t="s">
        <v>31</v>
      </c>
      <c r="B360" s="26" t="s">
        <v>48</v>
      </c>
      <c r="C360" s="271"/>
      <c r="D360" s="272"/>
      <c r="E360" s="198" t="s">
        <v>76</v>
      </c>
      <c r="F360" s="199"/>
      <c r="G360" s="198" t="s">
        <v>75</v>
      </c>
      <c r="H360" s="199"/>
      <c r="I360" s="198" t="s">
        <v>73</v>
      </c>
      <c r="J360" s="199"/>
      <c r="K360" s="198"/>
      <c r="L360" s="199"/>
    </row>
    <row r="361" spans="1:12" ht="22.95" customHeight="1" x14ac:dyDescent="0.2">
      <c r="A361" s="21" t="s">
        <v>32</v>
      </c>
      <c r="B361" s="25" t="s">
        <v>49</v>
      </c>
      <c r="C361" s="271"/>
      <c r="D361" s="272"/>
      <c r="E361" s="198" t="s">
        <v>76</v>
      </c>
      <c r="F361" s="199"/>
      <c r="G361" s="198" t="s">
        <v>73</v>
      </c>
      <c r="H361" s="199"/>
      <c r="I361" s="198" t="s">
        <v>73</v>
      </c>
      <c r="J361" s="199"/>
      <c r="K361" s="198"/>
      <c r="L361" s="199"/>
    </row>
    <row r="362" spans="1:12" ht="22.95" customHeight="1" x14ac:dyDescent="0.2">
      <c r="A362" s="21" t="s">
        <v>33</v>
      </c>
      <c r="B362" s="23" t="s">
        <v>50</v>
      </c>
      <c r="C362" s="271"/>
      <c r="D362" s="272"/>
      <c r="E362" s="198" t="s">
        <v>76</v>
      </c>
      <c r="F362" s="199"/>
      <c r="G362" s="198" t="s">
        <v>73</v>
      </c>
      <c r="H362" s="199"/>
      <c r="I362" s="198" t="s">
        <v>73</v>
      </c>
      <c r="J362" s="199"/>
      <c r="K362" s="198"/>
      <c r="L362" s="199"/>
    </row>
    <row r="363" spans="1:12" ht="22.95" customHeight="1" x14ac:dyDescent="0.2">
      <c r="A363" s="21" t="s">
        <v>34</v>
      </c>
      <c r="B363" s="23" t="s">
        <v>51</v>
      </c>
      <c r="C363" s="271"/>
      <c r="D363" s="272"/>
      <c r="E363" s="198" t="s">
        <v>76</v>
      </c>
      <c r="F363" s="199"/>
      <c r="G363" s="198" t="s">
        <v>73</v>
      </c>
      <c r="H363" s="199"/>
      <c r="I363" s="198" t="s">
        <v>73</v>
      </c>
      <c r="J363" s="199"/>
      <c r="K363" s="198"/>
      <c r="L363" s="199"/>
    </row>
    <row r="364" spans="1:12" ht="22.95" customHeight="1" thickBot="1" x14ac:dyDescent="0.25">
      <c r="A364" s="21" t="s">
        <v>35</v>
      </c>
      <c r="B364" s="23" t="s">
        <v>52</v>
      </c>
      <c r="C364" s="271"/>
      <c r="D364" s="272"/>
      <c r="E364" s="198" t="s">
        <v>79</v>
      </c>
      <c r="F364" s="199"/>
      <c r="G364" s="198" t="s">
        <v>79</v>
      </c>
      <c r="H364" s="199"/>
      <c r="I364" s="198" t="s">
        <v>79</v>
      </c>
      <c r="J364" s="199"/>
      <c r="K364" s="198"/>
      <c r="L364" s="199"/>
    </row>
    <row r="365" spans="1:12" s="1" customFormat="1" ht="22.95" customHeight="1" thickTop="1" x14ac:dyDescent="0.2">
      <c r="A365" s="275" t="s">
        <v>37</v>
      </c>
      <c r="B365" s="4" t="s">
        <v>38</v>
      </c>
      <c r="C365" s="210"/>
      <c r="D365" s="211"/>
      <c r="E365" s="227">
        <v>13</v>
      </c>
      <c r="F365" s="228"/>
      <c r="G365" s="210">
        <v>19</v>
      </c>
      <c r="H365" s="211"/>
      <c r="I365" s="210">
        <v>13</v>
      </c>
      <c r="J365" s="211"/>
      <c r="K365" s="198"/>
      <c r="L365" s="199"/>
    </row>
    <row r="366" spans="1:12" s="1" customFormat="1" ht="22.95" customHeight="1" x14ac:dyDescent="0.2">
      <c r="A366" s="276"/>
      <c r="B366" s="2" t="s">
        <v>39</v>
      </c>
      <c r="C366" s="198"/>
      <c r="D366" s="199"/>
      <c r="E366" s="198">
        <v>14</v>
      </c>
      <c r="F366" s="199"/>
      <c r="G366" s="198">
        <v>8</v>
      </c>
      <c r="H366" s="199"/>
      <c r="I366" s="198">
        <v>14</v>
      </c>
      <c r="J366" s="199"/>
      <c r="K366" s="198"/>
      <c r="L366" s="199"/>
    </row>
    <row r="367" spans="1:12" s="1" customFormat="1" ht="22.95" customHeight="1" x14ac:dyDescent="0.2">
      <c r="A367" s="276"/>
      <c r="B367" s="3" t="s">
        <v>40</v>
      </c>
      <c r="C367" s="198"/>
      <c r="D367" s="199"/>
      <c r="E367" s="198"/>
      <c r="F367" s="199"/>
      <c r="G367" s="198"/>
      <c r="H367" s="199"/>
      <c r="I367" s="198"/>
      <c r="J367" s="199"/>
      <c r="K367" s="198"/>
      <c r="L367" s="199"/>
    </row>
    <row r="368" spans="1:12" s="1" customFormat="1" ht="22.95" customHeight="1" x14ac:dyDescent="0.2">
      <c r="A368" s="277"/>
      <c r="B368" s="3" t="s">
        <v>41</v>
      </c>
      <c r="C368" s="198"/>
      <c r="D368" s="199"/>
      <c r="E368" s="198"/>
      <c r="F368" s="199"/>
      <c r="G368" s="198"/>
      <c r="H368" s="199"/>
      <c r="I368" s="198"/>
      <c r="J368" s="199"/>
      <c r="K368" s="198"/>
      <c r="L368" s="199"/>
    </row>
    <row r="369" spans="1:12" s="1" customFormat="1" ht="22.95" customHeight="1" x14ac:dyDescent="0.2">
      <c r="A369" s="217" t="s">
        <v>42</v>
      </c>
      <c r="B369" s="218"/>
      <c r="C369" s="198">
        <v>31</v>
      </c>
      <c r="D369" s="199"/>
      <c r="E369" s="198">
        <v>4</v>
      </c>
      <c r="F369" s="199"/>
      <c r="G369" s="198">
        <v>4</v>
      </c>
      <c r="H369" s="199"/>
      <c r="I369" s="198">
        <v>4</v>
      </c>
      <c r="J369" s="199"/>
      <c r="K369" s="198"/>
      <c r="L369" s="199"/>
    </row>
    <row r="370" spans="1:12" ht="22.95" customHeight="1" x14ac:dyDescent="0.2">
      <c r="A370" s="268" t="s">
        <v>13</v>
      </c>
      <c r="B370" s="268"/>
      <c r="C370" s="268"/>
      <c r="D370" s="268"/>
      <c r="E370" s="268"/>
      <c r="F370" s="268"/>
      <c r="G370" s="268"/>
      <c r="H370" s="268"/>
      <c r="I370" s="268"/>
      <c r="J370" s="268"/>
      <c r="K370" s="268"/>
      <c r="L370" s="268"/>
    </row>
    <row r="371" spans="1:12" ht="22.95" customHeight="1" x14ac:dyDescent="0.2">
      <c r="A371" s="268"/>
      <c r="B371" s="268"/>
      <c r="C371" s="268"/>
      <c r="D371" s="268"/>
      <c r="E371" s="268"/>
      <c r="F371" s="268"/>
      <c r="G371" s="268"/>
      <c r="H371" s="268"/>
      <c r="I371" s="268"/>
      <c r="J371" s="268"/>
      <c r="K371" s="268"/>
      <c r="L371" s="268"/>
    </row>
    <row r="372" spans="1:12" ht="22.95" customHeight="1" x14ac:dyDescent="0.3">
      <c r="A372" s="18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</row>
    <row r="373" spans="1:12" ht="22.95" customHeight="1" x14ac:dyDescent="0.2">
      <c r="A373" s="20" t="s">
        <v>171</v>
      </c>
      <c r="B373" s="22"/>
      <c r="C373" s="19" t="s">
        <v>65</v>
      </c>
      <c r="D373" s="22"/>
    </row>
    <row r="374" spans="1:12" ht="22.95" customHeight="1" x14ac:dyDescent="0.2">
      <c r="A374" s="269"/>
      <c r="B374" s="270"/>
      <c r="C374" s="198" t="s">
        <v>1</v>
      </c>
      <c r="D374" s="199"/>
      <c r="E374" s="198" t="s">
        <v>36</v>
      </c>
      <c r="F374" s="199"/>
      <c r="G374" s="198" t="s">
        <v>0</v>
      </c>
      <c r="H374" s="199"/>
      <c r="I374" s="198" t="s">
        <v>2</v>
      </c>
      <c r="J374" s="199"/>
      <c r="K374" s="198" t="s">
        <v>3</v>
      </c>
      <c r="L374" s="199"/>
    </row>
    <row r="375" spans="1:12" ht="22.95" customHeight="1" x14ac:dyDescent="0.2">
      <c r="A375" s="21" t="s">
        <v>4</v>
      </c>
      <c r="B375" s="25" t="s">
        <v>46</v>
      </c>
      <c r="C375" s="271"/>
      <c r="D375" s="272"/>
      <c r="E375" s="198" t="s">
        <v>79</v>
      </c>
      <c r="F375" s="199"/>
      <c r="G375" s="198" t="s">
        <v>79</v>
      </c>
      <c r="H375" s="199"/>
      <c r="I375" s="198" t="s">
        <v>79</v>
      </c>
      <c r="J375" s="199"/>
      <c r="K375" s="198" t="s">
        <v>182</v>
      </c>
      <c r="L375" s="199"/>
    </row>
    <row r="376" spans="1:12" ht="22.95" customHeight="1" x14ac:dyDescent="0.2">
      <c r="A376" s="21" t="s">
        <v>5</v>
      </c>
      <c r="B376" s="23" t="s">
        <v>47</v>
      </c>
      <c r="C376" s="271"/>
      <c r="D376" s="272"/>
      <c r="E376" s="279" t="s">
        <v>76</v>
      </c>
      <c r="F376" s="280"/>
      <c r="G376" s="279" t="s">
        <v>73</v>
      </c>
      <c r="H376" s="280"/>
      <c r="I376" s="279" t="s">
        <v>73</v>
      </c>
      <c r="J376" s="280"/>
      <c r="K376" s="198" t="s">
        <v>105</v>
      </c>
      <c r="L376" s="199"/>
    </row>
    <row r="377" spans="1:12" ht="22.95" customHeight="1" x14ac:dyDescent="0.2">
      <c r="A377" s="21" t="s">
        <v>6</v>
      </c>
      <c r="B377" s="26" t="s">
        <v>48</v>
      </c>
      <c r="C377" s="271"/>
      <c r="D377" s="272"/>
      <c r="E377" s="279" t="s">
        <v>76</v>
      </c>
      <c r="F377" s="280"/>
      <c r="G377" s="279" t="s">
        <v>73</v>
      </c>
      <c r="H377" s="280"/>
      <c r="I377" s="279" t="s">
        <v>73</v>
      </c>
      <c r="J377" s="280"/>
      <c r="K377" s="198"/>
      <c r="L377" s="199"/>
    </row>
    <row r="378" spans="1:12" ht="22.95" customHeight="1" x14ac:dyDescent="0.2">
      <c r="A378" s="21" t="s">
        <v>7</v>
      </c>
      <c r="B378" s="25" t="s">
        <v>49</v>
      </c>
      <c r="C378" s="271"/>
      <c r="D378" s="272"/>
      <c r="E378" s="279" t="s">
        <v>76</v>
      </c>
      <c r="F378" s="280"/>
      <c r="G378" s="279" t="s">
        <v>73</v>
      </c>
      <c r="H378" s="280"/>
      <c r="I378" s="279" t="s">
        <v>73</v>
      </c>
      <c r="J378" s="280"/>
      <c r="K378" s="198"/>
      <c r="L378" s="199"/>
    </row>
    <row r="379" spans="1:12" ht="22.95" customHeight="1" x14ac:dyDescent="0.2">
      <c r="A379" s="21" t="s">
        <v>8</v>
      </c>
      <c r="B379" s="23" t="s">
        <v>50</v>
      </c>
      <c r="C379" s="271"/>
      <c r="D379" s="272"/>
      <c r="E379" s="279" t="s">
        <v>76</v>
      </c>
      <c r="F379" s="280"/>
      <c r="G379" s="279" t="s">
        <v>73</v>
      </c>
      <c r="H379" s="280"/>
      <c r="I379" s="279" t="s">
        <v>73</v>
      </c>
      <c r="J379" s="280"/>
      <c r="K379" s="198"/>
      <c r="L379" s="199"/>
    </row>
    <row r="380" spans="1:12" ht="22.95" customHeight="1" x14ac:dyDescent="0.2">
      <c r="A380" s="21" t="s">
        <v>9</v>
      </c>
      <c r="B380" s="23" t="s">
        <v>51</v>
      </c>
      <c r="C380" s="271"/>
      <c r="D380" s="272"/>
      <c r="E380" s="279" t="s">
        <v>76</v>
      </c>
      <c r="F380" s="280"/>
      <c r="G380" s="279" t="s">
        <v>73</v>
      </c>
      <c r="H380" s="280"/>
      <c r="I380" s="279" t="s">
        <v>73</v>
      </c>
      <c r="J380" s="280"/>
      <c r="K380" s="198"/>
      <c r="L380" s="199"/>
    </row>
    <row r="381" spans="1:12" ht="22.95" customHeight="1" x14ac:dyDescent="0.2">
      <c r="A381" s="21" t="s">
        <v>10</v>
      </c>
      <c r="B381" s="23" t="s">
        <v>52</v>
      </c>
      <c r="C381" s="271"/>
      <c r="D381" s="272"/>
      <c r="E381" s="279" t="s">
        <v>76</v>
      </c>
      <c r="F381" s="280"/>
      <c r="G381" s="279" t="s">
        <v>73</v>
      </c>
      <c r="H381" s="280"/>
      <c r="I381" s="279" t="s">
        <v>73</v>
      </c>
      <c r="J381" s="280"/>
      <c r="K381" s="198"/>
      <c r="L381" s="199"/>
    </row>
    <row r="382" spans="1:12" ht="22.95" customHeight="1" x14ac:dyDescent="0.2">
      <c r="A382" s="21" t="s">
        <v>11</v>
      </c>
      <c r="B382" s="23" t="s">
        <v>46</v>
      </c>
      <c r="C382" s="271"/>
      <c r="D382" s="272"/>
      <c r="E382" s="198"/>
      <c r="F382" s="199"/>
      <c r="G382" s="198" t="s">
        <v>75</v>
      </c>
      <c r="H382" s="199"/>
      <c r="I382" s="198" t="s">
        <v>110</v>
      </c>
      <c r="J382" s="199"/>
      <c r="K382" s="198"/>
      <c r="L382" s="199"/>
    </row>
    <row r="383" spans="1:12" ht="22.95" customHeight="1" x14ac:dyDescent="0.2">
      <c r="A383" s="21" t="s">
        <v>12</v>
      </c>
      <c r="B383" s="23" t="s">
        <v>47</v>
      </c>
      <c r="C383" s="271"/>
      <c r="D383" s="272"/>
      <c r="E383" s="198"/>
      <c r="F383" s="199"/>
      <c r="G383" s="198" t="s">
        <v>75</v>
      </c>
      <c r="H383" s="199"/>
      <c r="I383" s="198" t="s">
        <v>110</v>
      </c>
      <c r="J383" s="199"/>
      <c r="K383" s="198"/>
      <c r="L383" s="199"/>
    </row>
    <row r="384" spans="1:12" ht="22.95" customHeight="1" x14ac:dyDescent="0.2">
      <c r="A384" s="21" t="s">
        <v>14</v>
      </c>
      <c r="B384" s="26" t="s">
        <v>48</v>
      </c>
      <c r="C384" s="271"/>
      <c r="D384" s="272"/>
      <c r="E384" s="198"/>
      <c r="F384" s="199"/>
      <c r="G384" s="198" t="s">
        <v>75</v>
      </c>
      <c r="H384" s="199"/>
      <c r="I384" s="198" t="s">
        <v>73</v>
      </c>
      <c r="J384" s="199"/>
      <c r="K384" s="198"/>
      <c r="L384" s="199"/>
    </row>
    <row r="385" spans="1:12" ht="22.95" customHeight="1" x14ac:dyDescent="0.2">
      <c r="A385" s="21" t="s">
        <v>15</v>
      </c>
      <c r="B385" s="25" t="s">
        <v>49</v>
      </c>
      <c r="C385" s="271"/>
      <c r="D385" s="272"/>
      <c r="E385" s="198"/>
      <c r="F385" s="199"/>
      <c r="G385" s="198" t="s">
        <v>73</v>
      </c>
      <c r="H385" s="199"/>
      <c r="I385" s="198" t="s">
        <v>73</v>
      </c>
      <c r="J385" s="199"/>
      <c r="K385" s="198"/>
      <c r="L385" s="199"/>
    </row>
    <row r="386" spans="1:12" ht="22.95" customHeight="1" x14ac:dyDescent="0.2">
      <c r="A386" s="21" t="s">
        <v>16</v>
      </c>
      <c r="B386" s="25" t="s">
        <v>50</v>
      </c>
      <c r="C386" s="271"/>
      <c r="D386" s="272"/>
      <c r="E386" s="198"/>
      <c r="F386" s="199"/>
      <c r="G386" s="198" t="s">
        <v>73</v>
      </c>
      <c r="H386" s="199"/>
      <c r="I386" s="198" t="s">
        <v>73</v>
      </c>
      <c r="J386" s="199"/>
      <c r="K386" s="198" t="s">
        <v>183</v>
      </c>
      <c r="L386" s="199"/>
    </row>
    <row r="387" spans="1:12" ht="22.95" customHeight="1" x14ac:dyDescent="0.2">
      <c r="A387" s="21" t="s">
        <v>17</v>
      </c>
      <c r="B387" s="23" t="s">
        <v>51</v>
      </c>
      <c r="C387" s="271"/>
      <c r="D387" s="272"/>
      <c r="E387" s="198"/>
      <c r="F387" s="199"/>
      <c r="G387" s="198" t="s">
        <v>79</v>
      </c>
      <c r="H387" s="199"/>
      <c r="I387" s="198" t="s">
        <v>79</v>
      </c>
      <c r="J387" s="199"/>
      <c r="K387" s="198"/>
      <c r="L387" s="199"/>
    </row>
    <row r="388" spans="1:12" ht="22.95" customHeight="1" x14ac:dyDescent="0.2">
      <c r="A388" s="21" t="s">
        <v>18</v>
      </c>
      <c r="B388" s="23" t="s">
        <v>52</v>
      </c>
      <c r="C388" s="271"/>
      <c r="D388" s="272"/>
      <c r="E388" s="198"/>
      <c r="F388" s="199"/>
      <c r="G388" s="198" t="s">
        <v>75</v>
      </c>
      <c r="H388" s="199"/>
      <c r="I388" s="198" t="s">
        <v>110</v>
      </c>
      <c r="J388" s="199"/>
      <c r="K388" s="198"/>
      <c r="L388" s="199"/>
    </row>
    <row r="389" spans="1:12" ht="22.95" customHeight="1" x14ac:dyDescent="0.2">
      <c r="A389" s="21" t="s">
        <v>19</v>
      </c>
      <c r="B389" s="23" t="s">
        <v>46</v>
      </c>
      <c r="C389" s="271"/>
      <c r="D389" s="272"/>
      <c r="E389" s="198"/>
      <c r="F389" s="199"/>
      <c r="G389" s="198" t="s">
        <v>75</v>
      </c>
      <c r="H389" s="199"/>
      <c r="I389" s="198" t="s">
        <v>110</v>
      </c>
      <c r="J389" s="199"/>
      <c r="K389" s="198"/>
      <c r="L389" s="199"/>
    </row>
    <row r="390" spans="1:12" ht="22.95" customHeight="1" x14ac:dyDescent="0.2">
      <c r="A390" s="21" t="s">
        <v>20</v>
      </c>
      <c r="B390" s="23" t="s">
        <v>47</v>
      </c>
      <c r="C390" s="271"/>
      <c r="D390" s="272"/>
      <c r="E390" s="198"/>
      <c r="F390" s="199"/>
      <c r="G390" s="198" t="s">
        <v>75</v>
      </c>
      <c r="H390" s="199"/>
      <c r="I390" s="198" t="s">
        <v>110</v>
      </c>
      <c r="J390" s="199"/>
      <c r="K390" s="198"/>
      <c r="L390" s="199"/>
    </row>
    <row r="391" spans="1:12" ht="22.95" customHeight="1" x14ac:dyDescent="0.2">
      <c r="A391" s="21" t="s">
        <v>21</v>
      </c>
      <c r="B391" s="26" t="s">
        <v>48</v>
      </c>
      <c r="C391" s="271"/>
      <c r="D391" s="272"/>
      <c r="E391" s="198"/>
      <c r="F391" s="199"/>
      <c r="G391" s="198" t="s">
        <v>75</v>
      </c>
      <c r="H391" s="199"/>
      <c r="I391" s="198" t="s">
        <v>73</v>
      </c>
      <c r="J391" s="199"/>
      <c r="K391" s="198"/>
      <c r="L391" s="199"/>
    </row>
    <row r="392" spans="1:12" ht="22.95" customHeight="1" x14ac:dyDescent="0.2">
      <c r="A392" s="21" t="s">
        <v>22</v>
      </c>
      <c r="B392" s="25" t="s">
        <v>49</v>
      </c>
      <c r="C392" s="271"/>
      <c r="D392" s="272"/>
      <c r="E392" s="198"/>
      <c r="F392" s="199"/>
      <c r="G392" s="198" t="s">
        <v>73</v>
      </c>
      <c r="H392" s="199"/>
      <c r="I392" s="198" t="s">
        <v>73</v>
      </c>
      <c r="J392" s="199"/>
      <c r="K392" s="198"/>
      <c r="L392" s="199"/>
    </row>
    <row r="393" spans="1:12" ht="22.95" customHeight="1" x14ac:dyDescent="0.2">
      <c r="A393" s="21" t="s">
        <v>23</v>
      </c>
      <c r="B393" s="23" t="s">
        <v>50</v>
      </c>
      <c r="C393" s="271"/>
      <c r="D393" s="272"/>
      <c r="E393" s="198"/>
      <c r="F393" s="199"/>
      <c r="G393" s="198" t="s">
        <v>75</v>
      </c>
      <c r="H393" s="199"/>
      <c r="I393" s="198" t="s">
        <v>110</v>
      </c>
      <c r="J393" s="199"/>
      <c r="K393" s="198"/>
      <c r="L393" s="199"/>
    </row>
    <row r="394" spans="1:12" ht="22.95" customHeight="1" x14ac:dyDescent="0.2">
      <c r="A394" s="21" t="s">
        <v>24</v>
      </c>
      <c r="B394" s="23" t="s">
        <v>51</v>
      </c>
      <c r="C394" s="271"/>
      <c r="D394" s="272"/>
      <c r="E394" s="198"/>
      <c r="F394" s="199"/>
      <c r="G394" s="198" t="s">
        <v>79</v>
      </c>
      <c r="H394" s="199"/>
      <c r="I394" s="198" t="s">
        <v>79</v>
      </c>
      <c r="J394" s="199"/>
      <c r="K394" s="198"/>
      <c r="L394" s="199"/>
    </row>
    <row r="395" spans="1:12" ht="22.95" customHeight="1" x14ac:dyDescent="0.2">
      <c r="A395" s="21" t="s">
        <v>25</v>
      </c>
      <c r="B395" s="23" t="s">
        <v>52</v>
      </c>
      <c r="C395" s="271"/>
      <c r="D395" s="272"/>
      <c r="E395" s="198"/>
      <c r="F395" s="199"/>
      <c r="G395" s="198" t="s">
        <v>75</v>
      </c>
      <c r="H395" s="199"/>
      <c r="I395" s="198" t="s">
        <v>110</v>
      </c>
      <c r="J395" s="199"/>
      <c r="K395" s="198"/>
      <c r="L395" s="199"/>
    </row>
    <row r="396" spans="1:12" ht="22.95" customHeight="1" x14ac:dyDescent="0.2">
      <c r="A396" s="21" t="s">
        <v>26</v>
      </c>
      <c r="B396" s="23" t="s">
        <v>46</v>
      </c>
      <c r="C396" s="271"/>
      <c r="D396" s="272"/>
      <c r="E396" s="198"/>
      <c r="F396" s="199"/>
      <c r="G396" s="198" t="s">
        <v>75</v>
      </c>
      <c r="H396" s="199"/>
      <c r="I396" s="198" t="s">
        <v>110</v>
      </c>
      <c r="J396" s="199"/>
      <c r="K396" s="198"/>
      <c r="L396" s="199"/>
    </row>
    <row r="397" spans="1:12" ht="22.95" customHeight="1" x14ac:dyDescent="0.2">
      <c r="A397" s="21" t="s">
        <v>27</v>
      </c>
      <c r="B397" s="23" t="s">
        <v>47</v>
      </c>
      <c r="C397" s="271"/>
      <c r="D397" s="272"/>
      <c r="E397" s="198"/>
      <c r="F397" s="199"/>
      <c r="G397" s="198" t="s">
        <v>75</v>
      </c>
      <c r="H397" s="199"/>
      <c r="I397" s="198" t="s">
        <v>110</v>
      </c>
      <c r="J397" s="199"/>
      <c r="K397" s="198"/>
      <c r="L397" s="199"/>
    </row>
    <row r="398" spans="1:12" ht="22.95" customHeight="1" x14ac:dyDescent="0.2">
      <c r="A398" s="21" t="s">
        <v>28</v>
      </c>
      <c r="B398" s="26" t="s">
        <v>48</v>
      </c>
      <c r="C398" s="271"/>
      <c r="D398" s="272"/>
      <c r="E398" s="198"/>
      <c r="F398" s="199"/>
      <c r="G398" s="198" t="s">
        <v>75</v>
      </c>
      <c r="H398" s="199"/>
      <c r="I398" s="198" t="s">
        <v>73</v>
      </c>
      <c r="J398" s="199"/>
      <c r="K398" s="198"/>
      <c r="L398" s="199"/>
    </row>
    <row r="399" spans="1:12" ht="22.95" customHeight="1" x14ac:dyDescent="0.2">
      <c r="A399" s="21" t="s">
        <v>29</v>
      </c>
      <c r="B399" s="25" t="s">
        <v>49</v>
      </c>
      <c r="C399" s="271"/>
      <c r="D399" s="272"/>
      <c r="E399" s="198"/>
      <c r="F399" s="199"/>
      <c r="G399" s="198" t="s">
        <v>73</v>
      </c>
      <c r="H399" s="199"/>
      <c r="I399" s="198" t="s">
        <v>73</v>
      </c>
      <c r="J399" s="199"/>
      <c r="K399" s="198"/>
      <c r="L399" s="199"/>
    </row>
    <row r="400" spans="1:12" ht="22.95" customHeight="1" x14ac:dyDescent="0.2">
      <c r="A400" s="21" t="s">
        <v>30</v>
      </c>
      <c r="B400" s="23" t="s">
        <v>50</v>
      </c>
      <c r="C400" s="271"/>
      <c r="D400" s="272"/>
      <c r="E400" s="198"/>
      <c r="F400" s="199"/>
      <c r="G400" s="198" t="s">
        <v>75</v>
      </c>
      <c r="H400" s="199"/>
      <c r="I400" s="198" t="s">
        <v>110</v>
      </c>
      <c r="J400" s="199"/>
      <c r="K400" s="198"/>
      <c r="L400" s="199"/>
    </row>
    <row r="401" spans="1:12" ht="22.95" customHeight="1" x14ac:dyDescent="0.2">
      <c r="A401" s="21" t="s">
        <v>31</v>
      </c>
      <c r="B401" s="23" t="s">
        <v>51</v>
      </c>
      <c r="C401" s="271"/>
      <c r="D401" s="272"/>
      <c r="E401" s="198"/>
      <c r="F401" s="199"/>
      <c r="G401" s="198" t="s">
        <v>79</v>
      </c>
      <c r="H401" s="199"/>
      <c r="I401" s="198" t="s">
        <v>79</v>
      </c>
      <c r="J401" s="199"/>
      <c r="K401" s="198"/>
      <c r="L401" s="199"/>
    </row>
    <row r="402" spans="1:12" ht="22.95" customHeight="1" x14ac:dyDescent="0.2">
      <c r="A402" s="21" t="s">
        <v>32</v>
      </c>
      <c r="B402" s="23" t="s">
        <v>52</v>
      </c>
      <c r="C402" s="271"/>
      <c r="D402" s="272"/>
      <c r="E402" s="198"/>
      <c r="F402" s="199"/>
      <c r="G402" s="198" t="s">
        <v>75</v>
      </c>
      <c r="H402" s="199"/>
      <c r="I402" s="198" t="s">
        <v>110</v>
      </c>
      <c r="J402" s="199"/>
      <c r="K402" s="198"/>
      <c r="L402" s="199"/>
    </row>
    <row r="403" spans="1:12" ht="22.95" customHeight="1" x14ac:dyDescent="0.2">
      <c r="A403" s="21" t="s">
        <v>33</v>
      </c>
      <c r="B403" s="23" t="s">
        <v>46</v>
      </c>
      <c r="C403" s="271"/>
      <c r="D403" s="272"/>
      <c r="E403" s="198"/>
      <c r="F403" s="199"/>
      <c r="G403" s="198" t="s">
        <v>75</v>
      </c>
      <c r="H403" s="199"/>
      <c r="I403" s="198" t="s">
        <v>110</v>
      </c>
      <c r="J403" s="199"/>
      <c r="K403" s="198"/>
      <c r="L403" s="199"/>
    </row>
    <row r="404" spans="1:12" ht="22.95" customHeight="1" x14ac:dyDescent="0.2">
      <c r="A404" s="21" t="s">
        <v>34</v>
      </c>
      <c r="B404" s="23" t="s">
        <v>47</v>
      </c>
      <c r="C404" s="271"/>
      <c r="D404" s="272"/>
      <c r="E404" s="198"/>
      <c r="F404" s="199"/>
      <c r="G404" s="198" t="s">
        <v>75</v>
      </c>
      <c r="H404" s="199"/>
      <c r="I404" s="198" t="s">
        <v>110</v>
      </c>
      <c r="J404" s="199"/>
      <c r="K404" s="198"/>
      <c r="L404" s="199"/>
    </row>
    <row r="405" spans="1:12" ht="22.95" customHeight="1" thickBot="1" x14ac:dyDescent="0.25">
      <c r="A405" s="21" t="s">
        <v>35</v>
      </c>
      <c r="B405" s="26" t="s">
        <v>48</v>
      </c>
      <c r="C405" s="271"/>
      <c r="D405" s="272"/>
      <c r="E405" s="198"/>
      <c r="F405" s="199"/>
      <c r="G405" s="198" t="s">
        <v>75</v>
      </c>
      <c r="H405" s="199"/>
      <c r="I405" s="198" t="s">
        <v>73</v>
      </c>
      <c r="J405" s="199"/>
      <c r="K405" s="198"/>
      <c r="L405" s="199"/>
    </row>
    <row r="406" spans="1:12" s="1" customFormat="1" ht="22.95" customHeight="1" thickTop="1" x14ac:dyDescent="0.2">
      <c r="A406" s="275" t="s">
        <v>37</v>
      </c>
      <c r="B406" s="4" t="s">
        <v>38</v>
      </c>
      <c r="C406" s="210"/>
      <c r="D406" s="211"/>
      <c r="E406" s="227"/>
      <c r="F406" s="228"/>
      <c r="G406" s="210">
        <v>17</v>
      </c>
      <c r="H406" s="211"/>
      <c r="I406" s="210">
        <v>13</v>
      </c>
      <c r="J406" s="211"/>
      <c r="K406" s="198"/>
      <c r="L406" s="199"/>
    </row>
    <row r="407" spans="1:12" s="1" customFormat="1" ht="22.95" customHeight="1" x14ac:dyDescent="0.2">
      <c r="A407" s="276"/>
      <c r="B407" s="2" t="s">
        <v>39</v>
      </c>
      <c r="C407" s="198"/>
      <c r="D407" s="199"/>
      <c r="E407" s="198">
        <v>6</v>
      </c>
      <c r="F407" s="199"/>
      <c r="G407" s="198">
        <v>10</v>
      </c>
      <c r="H407" s="199"/>
      <c r="I407" s="198">
        <v>14</v>
      </c>
      <c r="J407" s="199"/>
      <c r="K407" s="198"/>
      <c r="L407" s="199"/>
    </row>
    <row r="408" spans="1:12" s="1" customFormat="1" ht="22.95" customHeight="1" x14ac:dyDescent="0.2">
      <c r="A408" s="276"/>
      <c r="B408" s="3" t="s">
        <v>40</v>
      </c>
      <c r="C408" s="198"/>
      <c r="D408" s="199"/>
      <c r="E408" s="198"/>
      <c r="F408" s="199"/>
      <c r="G408" s="198"/>
      <c r="H408" s="199"/>
      <c r="I408" s="198"/>
      <c r="J408" s="199"/>
      <c r="K408" s="198"/>
      <c r="L408" s="199"/>
    </row>
    <row r="409" spans="1:12" s="1" customFormat="1" ht="22.95" customHeight="1" x14ac:dyDescent="0.2">
      <c r="A409" s="277"/>
      <c r="B409" s="3" t="s">
        <v>41</v>
      </c>
      <c r="C409" s="198"/>
      <c r="D409" s="199"/>
      <c r="E409" s="198"/>
      <c r="F409" s="199"/>
      <c r="G409" s="198"/>
      <c r="H409" s="199"/>
      <c r="I409" s="198"/>
      <c r="J409" s="199"/>
      <c r="K409" s="198"/>
      <c r="L409" s="199"/>
    </row>
    <row r="410" spans="1:12" s="1" customFormat="1" ht="22.95" customHeight="1" x14ac:dyDescent="0.2">
      <c r="A410" s="217" t="s">
        <v>42</v>
      </c>
      <c r="B410" s="218"/>
      <c r="C410" s="198">
        <v>31</v>
      </c>
      <c r="D410" s="199"/>
      <c r="E410" s="198">
        <v>25</v>
      </c>
      <c r="F410" s="199"/>
      <c r="G410" s="198">
        <v>4</v>
      </c>
      <c r="H410" s="199"/>
      <c r="I410" s="198">
        <v>4</v>
      </c>
      <c r="J410" s="199"/>
      <c r="K410" s="198"/>
      <c r="L410" s="199"/>
    </row>
    <row r="411" spans="1:12" ht="22.95" customHeight="1" x14ac:dyDescent="0.2">
      <c r="A411" s="268" t="s">
        <v>13</v>
      </c>
      <c r="B411" s="268"/>
      <c r="C411" s="268"/>
      <c r="D411" s="268"/>
      <c r="E411" s="268"/>
      <c r="F411" s="268"/>
      <c r="G411" s="268"/>
      <c r="H411" s="268"/>
      <c r="I411" s="268"/>
      <c r="J411" s="268"/>
      <c r="K411" s="268"/>
      <c r="L411" s="268"/>
    </row>
    <row r="412" spans="1:12" ht="22.95" customHeight="1" x14ac:dyDescent="0.2">
      <c r="A412" s="268"/>
      <c r="B412" s="268"/>
      <c r="C412" s="268"/>
      <c r="D412" s="268"/>
      <c r="E412" s="268"/>
      <c r="F412" s="268"/>
      <c r="G412" s="268"/>
      <c r="H412" s="268"/>
      <c r="I412" s="268"/>
      <c r="J412" s="268"/>
      <c r="K412" s="268"/>
      <c r="L412" s="268"/>
    </row>
    <row r="413" spans="1:12" ht="22.95" customHeight="1" x14ac:dyDescent="0.3">
      <c r="A413" s="18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</row>
    <row r="414" spans="1:12" ht="22.95" customHeight="1" x14ac:dyDescent="0.2">
      <c r="A414" s="20" t="str">
        <f>A373</f>
        <v>平成27年</v>
      </c>
      <c r="B414" s="22"/>
      <c r="C414" s="19" t="s">
        <v>66</v>
      </c>
      <c r="D414" s="22"/>
    </row>
    <row r="415" spans="1:12" ht="22.95" customHeight="1" x14ac:dyDescent="0.2">
      <c r="A415" s="269"/>
      <c r="B415" s="270"/>
      <c r="C415" s="198" t="s">
        <v>1</v>
      </c>
      <c r="D415" s="199"/>
      <c r="E415" s="198" t="s">
        <v>36</v>
      </c>
      <c r="F415" s="199"/>
      <c r="G415" s="198" t="s">
        <v>0</v>
      </c>
      <c r="H415" s="199"/>
      <c r="I415" s="198" t="s">
        <v>2</v>
      </c>
      <c r="J415" s="199"/>
      <c r="K415" s="198" t="s">
        <v>3</v>
      </c>
      <c r="L415" s="199"/>
    </row>
    <row r="416" spans="1:12" ht="22.95" customHeight="1" x14ac:dyDescent="0.2">
      <c r="A416" s="21" t="s">
        <v>4</v>
      </c>
      <c r="B416" s="25" t="s">
        <v>49</v>
      </c>
      <c r="C416" s="271"/>
      <c r="D416" s="272"/>
      <c r="E416" s="198"/>
      <c r="F416" s="199"/>
      <c r="G416" s="198" t="s">
        <v>73</v>
      </c>
      <c r="H416" s="199"/>
      <c r="I416" s="198" t="s">
        <v>73</v>
      </c>
      <c r="J416" s="199"/>
      <c r="K416" s="198"/>
      <c r="L416" s="199"/>
    </row>
    <row r="417" spans="1:12" ht="22.95" customHeight="1" x14ac:dyDescent="0.2">
      <c r="A417" s="21" t="s">
        <v>5</v>
      </c>
      <c r="B417" s="23" t="s">
        <v>50</v>
      </c>
      <c r="C417" s="271"/>
      <c r="D417" s="272"/>
      <c r="E417" s="198"/>
      <c r="F417" s="199"/>
      <c r="G417" s="198" t="s">
        <v>75</v>
      </c>
      <c r="H417" s="199"/>
      <c r="I417" s="198" t="s">
        <v>110</v>
      </c>
      <c r="J417" s="199"/>
      <c r="K417" s="198"/>
      <c r="L417" s="199"/>
    </row>
    <row r="418" spans="1:12" ht="22.95" customHeight="1" x14ac:dyDescent="0.2">
      <c r="A418" s="21" t="s">
        <v>6</v>
      </c>
      <c r="B418" s="23" t="s">
        <v>51</v>
      </c>
      <c r="C418" s="271"/>
      <c r="D418" s="272"/>
      <c r="E418" s="198"/>
      <c r="F418" s="199"/>
      <c r="G418" s="198" t="s">
        <v>79</v>
      </c>
      <c r="H418" s="199"/>
      <c r="I418" s="198" t="s">
        <v>79</v>
      </c>
      <c r="J418" s="199"/>
      <c r="K418" s="198"/>
      <c r="L418" s="199"/>
    </row>
    <row r="419" spans="1:12" ht="22.95" customHeight="1" x14ac:dyDescent="0.2">
      <c r="A419" s="21" t="s">
        <v>7</v>
      </c>
      <c r="B419" s="23" t="s">
        <v>52</v>
      </c>
      <c r="C419" s="271"/>
      <c r="D419" s="272"/>
      <c r="E419" s="198"/>
      <c r="F419" s="199"/>
      <c r="G419" s="198" t="s">
        <v>75</v>
      </c>
      <c r="H419" s="199"/>
      <c r="I419" s="198" t="s">
        <v>110</v>
      </c>
      <c r="J419" s="199"/>
      <c r="K419" s="198"/>
      <c r="L419" s="199"/>
    </row>
    <row r="420" spans="1:12" ht="22.95" customHeight="1" x14ac:dyDescent="0.2">
      <c r="A420" s="21" t="s">
        <v>8</v>
      </c>
      <c r="B420" s="23" t="s">
        <v>46</v>
      </c>
      <c r="C420" s="271"/>
      <c r="D420" s="272"/>
      <c r="E420" s="198"/>
      <c r="F420" s="199"/>
      <c r="G420" s="198" t="s">
        <v>75</v>
      </c>
      <c r="H420" s="199"/>
      <c r="I420" s="198" t="s">
        <v>110</v>
      </c>
      <c r="J420" s="199"/>
      <c r="K420" s="198"/>
      <c r="L420" s="199"/>
    </row>
    <row r="421" spans="1:12" ht="22.95" customHeight="1" x14ac:dyDescent="0.2">
      <c r="A421" s="21" t="s">
        <v>9</v>
      </c>
      <c r="B421" s="23" t="s">
        <v>47</v>
      </c>
      <c r="C421" s="271"/>
      <c r="D421" s="272"/>
      <c r="E421" s="198"/>
      <c r="F421" s="199"/>
      <c r="G421" s="198" t="s">
        <v>75</v>
      </c>
      <c r="H421" s="199"/>
      <c r="I421" s="198" t="s">
        <v>110</v>
      </c>
      <c r="J421" s="199"/>
      <c r="K421" s="198"/>
      <c r="L421" s="199"/>
    </row>
    <row r="422" spans="1:12" ht="22.95" customHeight="1" x14ac:dyDescent="0.2">
      <c r="A422" s="21" t="s">
        <v>10</v>
      </c>
      <c r="B422" s="26" t="s">
        <v>48</v>
      </c>
      <c r="C422" s="271"/>
      <c r="D422" s="272"/>
      <c r="E422" s="198" t="s">
        <v>76</v>
      </c>
      <c r="F422" s="199"/>
      <c r="G422" s="198" t="s">
        <v>75</v>
      </c>
      <c r="H422" s="199"/>
      <c r="I422" s="198" t="s">
        <v>73</v>
      </c>
      <c r="J422" s="199"/>
      <c r="K422" s="198"/>
      <c r="L422" s="199"/>
    </row>
    <row r="423" spans="1:12" ht="22.95" customHeight="1" x14ac:dyDescent="0.2">
      <c r="A423" s="21" t="s">
        <v>11</v>
      </c>
      <c r="B423" s="25" t="s">
        <v>49</v>
      </c>
      <c r="C423" s="271"/>
      <c r="D423" s="272"/>
      <c r="E423" s="198" t="s">
        <v>76</v>
      </c>
      <c r="F423" s="199"/>
      <c r="G423" s="198" t="s">
        <v>73</v>
      </c>
      <c r="H423" s="199"/>
      <c r="I423" s="198" t="s">
        <v>73</v>
      </c>
      <c r="J423" s="199"/>
      <c r="K423" s="198"/>
      <c r="L423" s="199"/>
    </row>
    <row r="424" spans="1:12" ht="22.95" customHeight="1" x14ac:dyDescent="0.2">
      <c r="A424" s="21" t="s">
        <v>12</v>
      </c>
      <c r="B424" s="23" t="s">
        <v>50</v>
      </c>
      <c r="C424" s="271"/>
      <c r="D424" s="272"/>
      <c r="E424" s="198" t="s">
        <v>78</v>
      </c>
      <c r="F424" s="199"/>
      <c r="G424" s="198" t="s">
        <v>75</v>
      </c>
      <c r="H424" s="199"/>
      <c r="I424" s="198" t="s">
        <v>110</v>
      </c>
      <c r="J424" s="199"/>
      <c r="K424" s="198"/>
      <c r="L424" s="199"/>
    </row>
    <row r="425" spans="1:12" ht="22.95" customHeight="1" x14ac:dyDescent="0.2">
      <c r="A425" s="21" t="s">
        <v>14</v>
      </c>
      <c r="B425" s="23" t="s">
        <v>51</v>
      </c>
      <c r="C425" s="271"/>
      <c r="D425" s="272"/>
      <c r="E425" s="198" t="s">
        <v>79</v>
      </c>
      <c r="F425" s="199"/>
      <c r="G425" s="198" t="s">
        <v>79</v>
      </c>
      <c r="H425" s="199"/>
      <c r="I425" s="198" t="s">
        <v>79</v>
      </c>
      <c r="J425" s="199"/>
      <c r="K425" s="198"/>
      <c r="L425" s="199"/>
    </row>
    <row r="426" spans="1:12" ht="22.95" customHeight="1" x14ac:dyDescent="0.2">
      <c r="A426" s="21" t="s">
        <v>15</v>
      </c>
      <c r="B426" s="25" t="s">
        <v>52</v>
      </c>
      <c r="C426" s="271"/>
      <c r="D426" s="272"/>
      <c r="E426" s="198" t="s">
        <v>76</v>
      </c>
      <c r="F426" s="199"/>
      <c r="G426" s="198" t="s">
        <v>73</v>
      </c>
      <c r="H426" s="199"/>
      <c r="I426" s="198" t="s">
        <v>73</v>
      </c>
      <c r="J426" s="199"/>
      <c r="K426" s="198" t="s">
        <v>184</v>
      </c>
      <c r="L426" s="199"/>
    </row>
    <row r="427" spans="1:12" ht="22.95" customHeight="1" x14ac:dyDescent="0.2">
      <c r="A427" s="21" t="s">
        <v>16</v>
      </c>
      <c r="B427" s="23" t="s">
        <v>46</v>
      </c>
      <c r="C427" s="271"/>
      <c r="D427" s="272"/>
      <c r="E427" s="198" t="s">
        <v>78</v>
      </c>
      <c r="F427" s="199"/>
      <c r="G427" s="198" t="s">
        <v>75</v>
      </c>
      <c r="H427" s="199"/>
      <c r="I427" s="198" t="s">
        <v>110</v>
      </c>
      <c r="J427" s="199"/>
      <c r="K427" s="198"/>
      <c r="L427" s="199"/>
    </row>
    <row r="428" spans="1:12" ht="22.95" customHeight="1" x14ac:dyDescent="0.2">
      <c r="A428" s="21" t="s">
        <v>17</v>
      </c>
      <c r="B428" s="23" t="s">
        <v>47</v>
      </c>
      <c r="C428" s="271"/>
      <c r="D428" s="272"/>
      <c r="E428" s="198" t="s">
        <v>78</v>
      </c>
      <c r="F428" s="199"/>
      <c r="G428" s="198" t="s">
        <v>75</v>
      </c>
      <c r="H428" s="199"/>
      <c r="I428" s="198" t="s">
        <v>110</v>
      </c>
      <c r="J428" s="199"/>
      <c r="K428" s="198"/>
      <c r="L428" s="199"/>
    </row>
    <row r="429" spans="1:12" ht="22.95" customHeight="1" x14ac:dyDescent="0.2">
      <c r="A429" s="21" t="s">
        <v>18</v>
      </c>
      <c r="B429" s="26" t="s">
        <v>48</v>
      </c>
      <c r="C429" s="271"/>
      <c r="D429" s="272"/>
      <c r="E429" s="198" t="s">
        <v>76</v>
      </c>
      <c r="F429" s="199"/>
      <c r="G429" s="198" t="s">
        <v>75</v>
      </c>
      <c r="H429" s="199"/>
      <c r="I429" s="198" t="s">
        <v>73</v>
      </c>
      <c r="J429" s="199"/>
      <c r="K429" s="198"/>
      <c r="L429" s="199"/>
    </row>
    <row r="430" spans="1:12" ht="22.95" customHeight="1" x14ac:dyDescent="0.2">
      <c r="A430" s="21" t="s">
        <v>19</v>
      </c>
      <c r="B430" s="25" t="s">
        <v>49</v>
      </c>
      <c r="C430" s="271"/>
      <c r="D430" s="272"/>
      <c r="E430" s="198" t="s">
        <v>76</v>
      </c>
      <c r="F430" s="199"/>
      <c r="G430" s="198" t="s">
        <v>73</v>
      </c>
      <c r="H430" s="199"/>
      <c r="I430" s="198" t="s">
        <v>73</v>
      </c>
      <c r="J430" s="199"/>
      <c r="K430" s="198"/>
      <c r="L430" s="199"/>
    </row>
    <row r="431" spans="1:12" ht="22.95" customHeight="1" x14ac:dyDescent="0.2">
      <c r="A431" s="21" t="s">
        <v>20</v>
      </c>
      <c r="B431" s="23" t="s">
        <v>50</v>
      </c>
      <c r="C431" s="271"/>
      <c r="D431" s="272"/>
      <c r="E431" s="198" t="s">
        <v>78</v>
      </c>
      <c r="F431" s="199"/>
      <c r="G431" s="198" t="s">
        <v>75</v>
      </c>
      <c r="H431" s="199"/>
      <c r="I431" s="198" t="s">
        <v>110</v>
      </c>
      <c r="J431" s="199"/>
      <c r="K431" s="198"/>
      <c r="L431" s="199"/>
    </row>
    <row r="432" spans="1:12" ht="22.95" customHeight="1" x14ac:dyDescent="0.2">
      <c r="A432" s="21" t="s">
        <v>21</v>
      </c>
      <c r="B432" s="23" t="s">
        <v>51</v>
      </c>
      <c r="C432" s="271"/>
      <c r="D432" s="272"/>
      <c r="E432" s="198" t="s">
        <v>79</v>
      </c>
      <c r="F432" s="199"/>
      <c r="G432" s="198" t="s">
        <v>79</v>
      </c>
      <c r="H432" s="199"/>
      <c r="I432" s="198" t="s">
        <v>79</v>
      </c>
      <c r="J432" s="199"/>
      <c r="K432" s="198"/>
      <c r="L432" s="199"/>
    </row>
    <row r="433" spans="1:12" ht="22.95" customHeight="1" x14ac:dyDescent="0.2">
      <c r="A433" s="21" t="s">
        <v>22</v>
      </c>
      <c r="B433" s="23" t="s">
        <v>52</v>
      </c>
      <c r="C433" s="271"/>
      <c r="D433" s="272"/>
      <c r="E433" s="198" t="s">
        <v>78</v>
      </c>
      <c r="F433" s="199"/>
      <c r="G433" s="198" t="s">
        <v>75</v>
      </c>
      <c r="H433" s="199"/>
      <c r="I433" s="198" t="s">
        <v>110</v>
      </c>
      <c r="J433" s="199"/>
      <c r="K433" s="198"/>
      <c r="L433" s="199"/>
    </row>
    <row r="434" spans="1:12" ht="22.95" customHeight="1" x14ac:dyDescent="0.2">
      <c r="A434" s="21" t="s">
        <v>23</v>
      </c>
      <c r="B434" s="23" t="s">
        <v>46</v>
      </c>
      <c r="C434" s="271"/>
      <c r="D434" s="272"/>
      <c r="E434" s="198" t="s">
        <v>78</v>
      </c>
      <c r="F434" s="199"/>
      <c r="G434" s="198" t="s">
        <v>75</v>
      </c>
      <c r="H434" s="199"/>
      <c r="I434" s="198" t="s">
        <v>110</v>
      </c>
      <c r="J434" s="199"/>
      <c r="K434" s="198"/>
      <c r="L434" s="199"/>
    </row>
    <row r="435" spans="1:12" ht="22.95" customHeight="1" x14ac:dyDescent="0.2">
      <c r="A435" s="21" t="s">
        <v>24</v>
      </c>
      <c r="B435" s="23" t="s">
        <v>47</v>
      </c>
      <c r="C435" s="271"/>
      <c r="D435" s="272"/>
      <c r="E435" s="198" t="s">
        <v>78</v>
      </c>
      <c r="F435" s="199"/>
      <c r="G435" s="198" t="s">
        <v>75</v>
      </c>
      <c r="H435" s="199"/>
      <c r="I435" s="198" t="s">
        <v>110</v>
      </c>
      <c r="J435" s="199"/>
      <c r="K435" s="198"/>
      <c r="L435" s="199"/>
    </row>
    <row r="436" spans="1:12" ht="22.95" customHeight="1" x14ac:dyDescent="0.2">
      <c r="A436" s="21" t="s">
        <v>25</v>
      </c>
      <c r="B436" s="26" t="s">
        <v>48</v>
      </c>
      <c r="C436" s="271"/>
      <c r="D436" s="272"/>
      <c r="E436" s="198" t="s">
        <v>76</v>
      </c>
      <c r="F436" s="199"/>
      <c r="G436" s="198" t="s">
        <v>75</v>
      </c>
      <c r="H436" s="199"/>
      <c r="I436" s="198" t="s">
        <v>73</v>
      </c>
      <c r="J436" s="199"/>
      <c r="K436" s="198"/>
      <c r="L436" s="199"/>
    </row>
    <row r="437" spans="1:12" ht="22.95" customHeight="1" x14ac:dyDescent="0.2">
      <c r="A437" s="21" t="s">
        <v>26</v>
      </c>
      <c r="B437" s="25" t="s">
        <v>49</v>
      </c>
      <c r="C437" s="271"/>
      <c r="D437" s="272"/>
      <c r="E437" s="198" t="s">
        <v>76</v>
      </c>
      <c r="F437" s="199"/>
      <c r="G437" s="198" t="s">
        <v>73</v>
      </c>
      <c r="H437" s="199"/>
      <c r="I437" s="198" t="s">
        <v>73</v>
      </c>
      <c r="J437" s="199"/>
      <c r="K437" s="198"/>
      <c r="L437" s="199"/>
    </row>
    <row r="438" spans="1:12" ht="22.95" customHeight="1" x14ac:dyDescent="0.2">
      <c r="A438" s="21" t="s">
        <v>27</v>
      </c>
      <c r="B438" s="23" t="s">
        <v>50</v>
      </c>
      <c r="C438" s="271"/>
      <c r="D438" s="272"/>
      <c r="E438" s="198" t="s">
        <v>78</v>
      </c>
      <c r="F438" s="199"/>
      <c r="G438" s="198" t="s">
        <v>75</v>
      </c>
      <c r="H438" s="199"/>
      <c r="I438" s="198" t="s">
        <v>110</v>
      </c>
      <c r="J438" s="199"/>
      <c r="K438" s="198"/>
      <c r="L438" s="199"/>
    </row>
    <row r="439" spans="1:12" ht="22.95" customHeight="1" x14ac:dyDescent="0.2">
      <c r="A439" s="21" t="s">
        <v>28</v>
      </c>
      <c r="B439" s="23" t="s">
        <v>51</v>
      </c>
      <c r="C439" s="271"/>
      <c r="D439" s="272"/>
      <c r="E439" s="198" t="s">
        <v>79</v>
      </c>
      <c r="F439" s="199"/>
      <c r="G439" s="198" t="s">
        <v>79</v>
      </c>
      <c r="H439" s="199"/>
      <c r="I439" s="198" t="s">
        <v>79</v>
      </c>
      <c r="J439" s="199"/>
      <c r="K439" s="198"/>
      <c r="L439" s="199"/>
    </row>
    <row r="440" spans="1:12" ht="22.95" customHeight="1" x14ac:dyDescent="0.2">
      <c r="A440" s="21" t="s">
        <v>29</v>
      </c>
      <c r="B440" s="23" t="s">
        <v>52</v>
      </c>
      <c r="C440" s="271"/>
      <c r="D440" s="272"/>
      <c r="E440" s="198" t="s">
        <v>78</v>
      </c>
      <c r="F440" s="199"/>
      <c r="G440" s="198" t="s">
        <v>75</v>
      </c>
      <c r="H440" s="199"/>
      <c r="I440" s="198" t="s">
        <v>110</v>
      </c>
      <c r="J440" s="199"/>
      <c r="K440" s="198"/>
      <c r="L440" s="199"/>
    </row>
    <row r="441" spans="1:12" ht="22.95" customHeight="1" x14ac:dyDescent="0.2">
      <c r="A441" s="21" t="s">
        <v>30</v>
      </c>
      <c r="B441" s="23" t="s">
        <v>46</v>
      </c>
      <c r="C441" s="271"/>
      <c r="D441" s="272"/>
      <c r="E441" s="198" t="s">
        <v>78</v>
      </c>
      <c r="F441" s="199"/>
      <c r="G441" s="198" t="s">
        <v>75</v>
      </c>
      <c r="H441" s="199"/>
      <c r="I441" s="198" t="s">
        <v>110</v>
      </c>
      <c r="J441" s="199"/>
      <c r="K441" s="198"/>
      <c r="L441" s="199"/>
    </row>
    <row r="442" spans="1:12" ht="22.95" customHeight="1" x14ac:dyDescent="0.2">
      <c r="A442" s="21" t="s">
        <v>31</v>
      </c>
      <c r="B442" s="23" t="s">
        <v>47</v>
      </c>
      <c r="C442" s="271"/>
      <c r="D442" s="272"/>
      <c r="E442" s="198" t="s">
        <v>78</v>
      </c>
      <c r="F442" s="199"/>
      <c r="G442" s="198" t="s">
        <v>75</v>
      </c>
      <c r="H442" s="199"/>
      <c r="I442" s="198" t="s">
        <v>110</v>
      </c>
      <c r="J442" s="199"/>
      <c r="K442" s="198"/>
      <c r="L442" s="199"/>
    </row>
    <row r="443" spans="1:12" ht="22.95" customHeight="1" x14ac:dyDescent="0.2">
      <c r="A443" s="21" t="s">
        <v>32</v>
      </c>
      <c r="B443" s="26" t="s">
        <v>48</v>
      </c>
      <c r="C443" s="271"/>
      <c r="D443" s="272"/>
      <c r="E443" s="198" t="s">
        <v>76</v>
      </c>
      <c r="F443" s="199"/>
      <c r="G443" s="198" t="s">
        <v>75</v>
      </c>
      <c r="H443" s="199"/>
      <c r="I443" s="198" t="s">
        <v>73</v>
      </c>
      <c r="J443" s="199"/>
      <c r="K443" s="198"/>
      <c r="L443" s="199"/>
    </row>
    <row r="444" spans="1:12" ht="22.95" customHeight="1" thickBot="1" x14ac:dyDescent="0.25">
      <c r="A444" s="21" t="s">
        <v>33</v>
      </c>
      <c r="B444" s="24"/>
      <c r="C444" s="273"/>
      <c r="D444" s="274"/>
      <c r="E444" s="273"/>
      <c r="F444" s="274"/>
      <c r="G444" s="273"/>
      <c r="H444" s="274"/>
      <c r="I444" s="273"/>
      <c r="J444" s="274"/>
      <c r="K444" s="273"/>
      <c r="L444" s="274"/>
    </row>
    <row r="445" spans="1:12" ht="22.95" customHeight="1" thickTop="1" x14ac:dyDescent="0.2">
      <c r="A445" s="21" t="s">
        <v>34</v>
      </c>
      <c r="B445" s="21"/>
      <c r="C445" s="271"/>
      <c r="D445" s="272"/>
      <c r="E445" s="198"/>
      <c r="F445" s="199"/>
      <c r="G445" s="198"/>
      <c r="H445" s="199"/>
      <c r="I445" s="198"/>
      <c r="J445" s="199"/>
      <c r="K445" s="198"/>
      <c r="L445" s="199"/>
    </row>
    <row r="446" spans="1:12" ht="22.95" customHeight="1" thickBot="1" x14ac:dyDescent="0.25">
      <c r="A446" s="21" t="s">
        <v>35</v>
      </c>
      <c r="B446" s="21"/>
      <c r="C446" s="271"/>
      <c r="D446" s="272"/>
      <c r="E446" s="198"/>
      <c r="F446" s="199"/>
      <c r="G446" s="198"/>
      <c r="H446" s="199"/>
      <c r="I446" s="198"/>
      <c r="J446" s="199"/>
      <c r="K446" s="198"/>
      <c r="L446" s="199"/>
    </row>
    <row r="447" spans="1:12" s="1" customFormat="1" ht="22.95" customHeight="1" thickTop="1" x14ac:dyDescent="0.2">
      <c r="A447" s="275" t="s">
        <v>37</v>
      </c>
      <c r="B447" s="4" t="s">
        <v>38</v>
      </c>
      <c r="C447" s="210"/>
      <c r="D447" s="211"/>
      <c r="E447" s="227">
        <v>11</v>
      </c>
      <c r="F447" s="228"/>
      <c r="G447" s="210">
        <v>19</v>
      </c>
      <c r="H447" s="211"/>
      <c r="I447" s="210">
        <v>15</v>
      </c>
      <c r="J447" s="211"/>
      <c r="K447" s="198"/>
      <c r="L447" s="199"/>
    </row>
    <row r="448" spans="1:12" s="1" customFormat="1" ht="22.95" customHeight="1" x14ac:dyDescent="0.2">
      <c r="A448" s="276"/>
      <c r="B448" s="2" t="s">
        <v>39</v>
      </c>
      <c r="C448" s="198"/>
      <c r="D448" s="199"/>
      <c r="E448" s="198">
        <v>8</v>
      </c>
      <c r="F448" s="199"/>
      <c r="G448" s="198">
        <v>5</v>
      </c>
      <c r="H448" s="199"/>
      <c r="I448" s="198">
        <v>9</v>
      </c>
      <c r="J448" s="199"/>
      <c r="K448" s="198"/>
      <c r="L448" s="199"/>
    </row>
    <row r="449" spans="1:12" s="1" customFormat="1" ht="22.95" customHeight="1" x14ac:dyDescent="0.2">
      <c r="A449" s="276"/>
      <c r="B449" s="3" t="s">
        <v>40</v>
      </c>
      <c r="C449" s="198"/>
      <c r="D449" s="199"/>
      <c r="E449" s="198"/>
      <c r="F449" s="199"/>
      <c r="G449" s="198"/>
      <c r="H449" s="199"/>
      <c r="I449" s="198"/>
      <c r="J449" s="199"/>
      <c r="K449" s="198"/>
      <c r="L449" s="199"/>
    </row>
    <row r="450" spans="1:12" s="1" customFormat="1" ht="22.95" customHeight="1" x14ac:dyDescent="0.2">
      <c r="A450" s="277"/>
      <c r="B450" s="3" t="s">
        <v>41</v>
      </c>
      <c r="C450" s="198"/>
      <c r="D450" s="199"/>
      <c r="E450" s="198"/>
      <c r="F450" s="199"/>
      <c r="G450" s="198"/>
      <c r="H450" s="199"/>
      <c r="I450" s="198"/>
      <c r="J450" s="199"/>
      <c r="K450" s="198"/>
      <c r="L450" s="199"/>
    </row>
    <row r="451" spans="1:12" s="1" customFormat="1" ht="22.95" customHeight="1" x14ac:dyDescent="0.2">
      <c r="A451" s="217" t="s">
        <v>42</v>
      </c>
      <c r="B451" s="218"/>
      <c r="C451" s="198">
        <v>28</v>
      </c>
      <c r="D451" s="199"/>
      <c r="E451" s="198">
        <v>9</v>
      </c>
      <c r="F451" s="199"/>
      <c r="G451" s="198">
        <v>4</v>
      </c>
      <c r="H451" s="199"/>
      <c r="I451" s="198">
        <v>4</v>
      </c>
      <c r="J451" s="199"/>
      <c r="K451" s="198"/>
      <c r="L451" s="199"/>
    </row>
    <row r="452" spans="1:12" ht="22.95" customHeight="1" x14ac:dyDescent="0.2">
      <c r="A452" s="268" t="s">
        <v>13</v>
      </c>
      <c r="B452" s="268"/>
      <c r="C452" s="268"/>
      <c r="D452" s="268"/>
      <c r="E452" s="268"/>
      <c r="F452" s="268"/>
      <c r="G452" s="268"/>
      <c r="H452" s="268"/>
      <c r="I452" s="268"/>
      <c r="J452" s="268"/>
      <c r="K452" s="268"/>
      <c r="L452" s="268"/>
    </row>
    <row r="453" spans="1:12" ht="22.95" customHeight="1" x14ac:dyDescent="0.2">
      <c r="A453" s="268"/>
      <c r="B453" s="268"/>
      <c r="C453" s="268"/>
      <c r="D453" s="268"/>
      <c r="E453" s="268"/>
      <c r="F453" s="268"/>
      <c r="G453" s="268"/>
      <c r="H453" s="268"/>
      <c r="I453" s="268"/>
      <c r="J453" s="268"/>
      <c r="K453" s="268"/>
      <c r="L453" s="268"/>
    </row>
    <row r="454" spans="1:12" ht="22.95" customHeight="1" x14ac:dyDescent="0.3">
      <c r="A454" s="18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</row>
    <row r="455" spans="1:12" ht="22.95" customHeight="1" x14ac:dyDescent="0.2">
      <c r="A455" s="20" t="str">
        <f>A414</f>
        <v>平成27年</v>
      </c>
      <c r="B455" s="22"/>
      <c r="C455" s="19" t="s">
        <v>67</v>
      </c>
      <c r="D455" s="22"/>
    </row>
    <row r="456" spans="1:12" ht="22.95" customHeight="1" x14ac:dyDescent="0.2">
      <c r="A456" s="269"/>
      <c r="B456" s="270"/>
      <c r="C456" s="198" t="s">
        <v>1</v>
      </c>
      <c r="D456" s="199"/>
      <c r="E456" s="198" t="s">
        <v>36</v>
      </c>
      <c r="F456" s="199"/>
      <c r="G456" s="198" t="s">
        <v>0</v>
      </c>
      <c r="H456" s="199"/>
      <c r="I456" s="198" t="s">
        <v>2</v>
      </c>
      <c r="J456" s="199"/>
      <c r="K456" s="198" t="s">
        <v>43</v>
      </c>
      <c r="L456" s="199"/>
    </row>
    <row r="457" spans="1:12" ht="22.95" customHeight="1" x14ac:dyDescent="0.2">
      <c r="A457" s="21" t="s">
        <v>4</v>
      </c>
      <c r="B457" s="25" t="s">
        <v>49</v>
      </c>
      <c r="C457" s="271"/>
      <c r="D457" s="272"/>
      <c r="E457" s="198" t="s">
        <v>76</v>
      </c>
      <c r="F457" s="199"/>
      <c r="G457" s="198" t="s">
        <v>73</v>
      </c>
      <c r="H457" s="199"/>
      <c r="I457" s="198" t="s">
        <v>73</v>
      </c>
      <c r="J457" s="199"/>
      <c r="K457" s="198"/>
      <c r="L457" s="199"/>
    </row>
    <row r="458" spans="1:12" ht="22.95" customHeight="1" x14ac:dyDescent="0.2">
      <c r="A458" s="21" t="s">
        <v>5</v>
      </c>
      <c r="B458" s="23" t="s">
        <v>50</v>
      </c>
      <c r="C458" s="271"/>
      <c r="D458" s="272"/>
      <c r="E458" s="198" t="s">
        <v>78</v>
      </c>
      <c r="F458" s="199"/>
      <c r="G458" s="198" t="s">
        <v>75</v>
      </c>
      <c r="H458" s="199"/>
      <c r="I458" s="198">
        <v>1</v>
      </c>
      <c r="J458" s="199"/>
      <c r="K458" s="198"/>
      <c r="L458" s="199"/>
    </row>
    <row r="459" spans="1:12" ht="22.95" customHeight="1" x14ac:dyDescent="0.2">
      <c r="A459" s="21" t="s">
        <v>6</v>
      </c>
      <c r="B459" s="23" t="s">
        <v>51</v>
      </c>
      <c r="C459" s="271"/>
      <c r="D459" s="272"/>
      <c r="E459" s="198" t="s">
        <v>79</v>
      </c>
      <c r="F459" s="199"/>
      <c r="G459" s="198" t="s">
        <v>79</v>
      </c>
      <c r="H459" s="199"/>
      <c r="I459" s="198">
        <v>2</v>
      </c>
      <c r="J459" s="199"/>
      <c r="K459" s="198"/>
      <c r="L459" s="199"/>
    </row>
    <row r="460" spans="1:12" ht="22.95" customHeight="1" x14ac:dyDescent="0.2">
      <c r="A460" s="21" t="s">
        <v>7</v>
      </c>
      <c r="B460" s="23" t="s">
        <v>52</v>
      </c>
      <c r="C460" s="271"/>
      <c r="D460" s="272"/>
      <c r="E460" s="198" t="s">
        <v>78</v>
      </c>
      <c r="F460" s="199"/>
      <c r="G460" s="198" t="s">
        <v>75</v>
      </c>
      <c r="H460" s="199"/>
      <c r="I460" s="198">
        <v>3</v>
      </c>
      <c r="J460" s="199"/>
      <c r="K460" s="198"/>
      <c r="L460" s="199"/>
    </row>
    <row r="461" spans="1:12" ht="22.95" customHeight="1" x14ac:dyDescent="0.2">
      <c r="A461" s="21" t="s">
        <v>8</v>
      </c>
      <c r="B461" s="23" t="s">
        <v>46</v>
      </c>
      <c r="C461" s="271"/>
      <c r="D461" s="272"/>
      <c r="E461" s="198" t="s">
        <v>78</v>
      </c>
      <c r="F461" s="199"/>
      <c r="G461" s="198" t="s">
        <v>75</v>
      </c>
      <c r="H461" s="199"/>
      <c r="I461" s="198">
        <v>4</v>
      </c>
      <c r="J461" s="199"/>
      <c r="K461" s="198"/>
      <c r="L461" s="199"/>
    </row>
    <row r="462" spans="1:12" ht="22.95" customHeight="1" x14ac:dyDescent="0.2">
      <c r="A462" s="21" t="s">
        <v>9</v>
      </c>
      <c r="B462" s="23" t="s">
        <v>47</v>
      </c>
      <c r="C462" s="271"/>
      <c r="D462" s="272"/>
      <c r="E462" s="198" t="s">
        <v>78</v>
      </c>
      <c r="F462" s="199"/>
      <c r="G462" s="198" t="s">
        <v>75</v>
      </c>
      <c r="H462" s="199"/>
      <c r="I462" s="198">
        <v>5</v>
      </c>
      <c r="J462" s="199"/>
      <c r="K462" s="198"/>
      <c r="L462" s="199"/>
    </row>
    <row r="463" spans="1:12" ht="22.95" customHeight="1" x14ac:dyDescent="0.2">
      <c r="A463" s="21" t="s">
        <v>10</v>
      </c>
      <c r="B463" s="26" t="s">
        <v>48</v>
      </c>
      <c r="C463" s="271"/>
      <c r="D463" s="272"/>
      <c r="E463" s="198" t="s">
        <v>76</v>
      </c>
      <c r="F463" s="199"/>
      <c r="G463" s="198" t="s">
        <v>75</v>
      </c>
      <c r="H463" s="199"/>
      <c r="I463" s="198">
        <v>6</v>
      </c>
      <c r="J463" s="199"/>
      <c r="K463" s="198"/>
      <c r="L463" s="199"/>
    </row>
    <row r="464" spans="1:12" ht="22.95" customHeight="1" x14ac:dyDescent="0.2">
      <c r="A464" s="21" t="s">
        <v>11</v>
      </c>
      <c r="B464" s="25" t="s">
        <v>49</v>
      </c>
      <c r="C464" s="271"/>
      <c r="D464" s="272"/>
      <c r="E464" s="198" t="s">
        <v>76</v>
      </c>
      <c r="F464" s="199"/>
      <c r="G464" s="198" t="s">
        <v>73</v>
      </c>
      <c r="H464" s="199"/>
      <c r="I464" s="198">
        <v>7</v>
      </c>
      <c r="J464" s="199"/>
      <c r="K464" s="198"/>
      <c r="L464" s="199"/>
    </row>
    <row r="465" spans="1:12" ht="22.95" customHeight="1" x14ac:dyDescent="0.2">
      <c r="A465" s="21" t="s">
        <v>12</v>
      </c>
      <c r="B465" s="23" t="s">
        <v>50</v>
      </c>
      <c r="C465" s="271"/>
      <c r="D465" s="272"/>
      <c r="E465" s="198" t="s">
        <v>78</v>
      </c>
      <c r="F465" s="199"/>
      <c r="G465" s="198" t="s">
        <v>75</v>
      </c>
      <c r="H465" s="199"/>
      <c r="I465" s="198">
        <v>8</v>
      </c>
      <c r="J465" s="199"/>
      <c r="K465" s="198"/>
      <c r="L465" s="199"/>
    </row>
    <row r="466" spans="1:12" ht="22.95" customHeight="1" x14ac:dyDescent="0.2">
      <c r="A466" s="21" t="s">
        <v>14</v>
      </c>
      <c r="B466" s="23" t="s">
        <v>51</v>
      </c>
      <c r="C466" s="271"/>
      <c r="D466" s="272"/>
      <c r="E466" s="198" t="s">
        <v>79</v>
      </c>
      <c r="F466" s="199"/>
      <c r="G466" s="198" t="s">
        <v>79</v>
      </c>
      <c r="H466" s="199"/>
      <c r="I466" s="198">
        <v>9</v>
      </c>
      <c r="J466" s="199"/>
      <c r="K466" s="198"/>
      <c r="L466" s="199"/>
    </row>
    <row r="467" spans="1:12" ht="22.95" customHeight="1" x14ac:dyDescent="0.2">
      <c r="A467" s="21" t="s">
        <v>15</v>
      </c>
      <c r="B467" s="23" t="s">
        <v>52</v>
      </c>
      <c r="C467" s="271"/>
      <c r="D467" s="272"/>
      <c r="E467" s="198" t="s">
        <v>78</v>
      </c>
      <c r="F467" s="199"/>
      <c r="G467" s="198" t="s">
        <v>75</v>
      </c>
      <c r="H467" s="199"/>
      <c r="I467" s="198">
        <v>10</v>
      </c>
      <c r="J467" s="199"/>
      <c r="K467" s="198"/>
      <c r="L467" s="199"/>
    </row>
    <row r="468" spans="1:12" ht="22.95" customHeight="1" x14ac:dyDescent="0.2">
      <c r="A468" s="21" t="s">
        <v>16</v>
      </c>
      <c r="B468" s="23" t="s">
        <v>46</v>
      </c>
      <c r="C468" s="271"/>
      <c r="D468" s="272"/>
      <c r="E468" s="198" t="s">
        <v>78</v>
      </c>
      <c r="F468" s="199"/>
      <c r="G468" s="198" t="s">
        <v>75</v>
      </c>
      <c r="H468" s="199"/>
      <c r="I468" s="198">
        <v>11</v>
      </c>
      <c r="J468" s="199"/>
      <c r="K468" s="198"/>
      <c r="L468" s="199"/>
    </row>
    <row r="469" spans="1:12" ht="22.95" customHeight="1" x14ac:dyDescent="0.2">
      <c r="A469" s="21" t="s">
        <v>17</v>
      </c>
      <c r="B469" s="23" t="s">
        <v>47</v>
      </c>
      <c r="C469" s="271"/>
      <c r="D469" s="272"/>
      <c r="E469" s="198" t="s">
        <v>78</v>
      </c>
      <c r="F469" s="199"/>
      <c r="G469" s="198" t="s">
        <v>75</v>
      </c>
      <c r="H469" s="199"/>
      <c r="I469" s="198">
        <v>12</v>
      </c>
      <c r="J469" s="199"/>
      <c r="K469" s="198"/>
      <c r="L469" s="199"/>
    </row>
    <row r="470" spans="1:12" ht="22.95" customHeight="1" x14ac:dyDescent="0.2">
      <c r="A470" s="21" t="s">
        <v>18</v>
      </c>
      <c r="B470" s="26" t="s">
        <v>48</v>
      </c>
      <c r="C470" s="271"/>
      <c r="D470" s="272"/>
      <c r="E470" s="198" t="s">
        <v>76</v>
      </c>
      <c r="F470" s="199"/>
      <c r="G470" s="198" t="s">
        <v>75</v>
      </c>
      <c r="H470" s="199"/>
      <c r="I470" s="198">
        <v>13</v>
      </c>
      <c r="J470" s="199"/>
      <c r="K470" s="198"/>
      <c r="L470" s="199"/>
    </row>
    <row r="471" spans="1:12" ht="22.95" customHeight="1" x14ac:dyDescent="0.2">
      <c r="A471" s="21" t="s">
        <v>19</v>
      </c>
      <c r="B471" s="25" t="s">
        <v>49</v>
      </c>
      <c r="C471" s="271"/>
      <c r="D471" s="272"/>
      <c r="E471" s="198" t="s">
        <v>76</v>
      </c>
      <c r="F471" s="199"/>
      <c r="G471" s="198" t="s">
        <v>73</v>
      </c>
      <c r="H471" s="199"/>
      <c r="I471" s="198">
        <v>14</v>
      </c>
      <c r="J471" s="199"/>
      <c r="K471" s="198"/>
      <c r="L471" s="199"/>
    </row>
    <row r="472" spans="1:12" ht="22.95" customHeight="1" x14ac:dyDescent="0.2">
      <c r="A472" s="21" t="s">
        <v>20</v>
      </c>
      <c r="B472" s="23" t="s">
        <v>50</v>
      </c>
      <c r="C472" s="271"/>
      <c r="D472" s="272"/>
      <c r="E472" s="198" t="s">
        <v>78</v>
      </c>
      <c r="F472" s="199"/>
      <c r="G472" s="198" t="s">
        <v>75</v>
      </c>
      <c r="H472" s="199"/>
      <c r="I472" s="198">
        <v>15</v>
      </c>
      <c r="J472" s="199"/>
      <c r="K472" s="198"/>
      <c r="L472" s="199"/>
    </row>
    <row r="473" spans="1:12" ht="22.95" customHeight="1" x14ac:dyDescent="0.2">
      <c r="A473" s="21" t="s">
        <v>21</v>
      </c>
      <c r="B473" s="23" t="s">
        <v>51</v>
      </c>
      <c r="C473" s="271"/>
      <c r="D473" s="272"/>
      <c r="E473" s="198" t="s">
        <v>79</v>
      </c>
      <c r="F473" s="199"/>
      <c r="G473" s="198" t="s">
        <v>79</v>
      </c>
      <c r="H473" s="199"/>
      <c r="I473" s="198">
        <v>16</v>
      </c>
      <c r="J473" s="199"/>
      <c r="K473" s="198"/>
      <c r="L473" s="199"/>
    </row>
    <row r="474" spans="1:12" ht="22.95" customHeight="1" x14ac:dyDescent="0.2">
      <c r="A474" s="21" t="s">
        <v>22</v>
      </c>
      <c r="B474" s="23" t="s">
        <v>52</v>
      </c>
      <c r="C474" s="271"/>
      <c r="D474" s="272"/>
      <c r="E474" s="198" t="s">
        <v>78</v>
      </c>
      <c r="F474" s="199"/>
      <c r="G474" s="198" t="s">
        <v>75</v>
      </c>
      <c r="H474" s="199"/>
      <c r="I474" s="198"/>
      <c r="J474" s="199"/>
      <c r="K474" s="198"/>
      <c r="L474" s="199"/>
    </row>
    <row r="475" spans="1:12" ht="22.95" customHeight="1" x14ac:dyDescent="0.2">
      <c r="A475" s="21" t="s">
        <v>23</v>
      </c>
      <c r="B475" s="23" t="s">
        <v>46</v>
      </c>
      <c r="C475" s="215" t="s">
        <v>186</v>
      </c>
      <c r="D475" s="216"/>
      <c r="E475" s="198" t="s">
        <v>78</v>
      </c>
      <c r="F475" s="199"/>
      <c r="G475" s="198" t="s">
        <v>75</v>
      </c>
      <c r="H475" s="199"/>
      <c r="I475" s="198"/>
      <c r="J475" s="199"/>
      <c r="K475" s="215"/>
      <c r="L475" s="216"/>
    </row>
    <row r="476" spans="1:12" ht="22.95" customHeight="1" x14ac:dyDescent="0.2">
      <c r="A476" s="21" t="s">
        <v>24</v>
      </c>
      <c r="B476" s="23" t="s">
        <v>47</v>
      </c>
      <c r="C476" s="271"/>
      <c r="D476" s="272"/>
      <c r="E476" s="198" t="s">
        <v>78</v>
      </c>
      <c r="F476" s="199"/>
      <c r="G476" s="198" t="s">
        <v>75</v>
      </c>
      <c r="H476" s="199"/>
      <c r="I476" s="198"/>
      <c r="J476" s="199"/>
      <c r="K476" s="198"/>
      <c r="L476" s="199"/>
    </row>
    <row r="477" spans="1:12" ht="22.95" customHeight="1" x14ac:dyDescent="0.2">
      <c r="A477" s="21" t="s">
        <v>25</v>
      </c>
      <c r="B477" s="25" t="s">
        <v>48</v>
      </c>
      <c r="C477" s="271"/>
      <c r="D477" s="272"/>
      <c r="E477" s="198" t="s">
        <v>76</v>
      </c>
      <c r="F477" s="199"/>
      <c r="G477" s="198" t="s">
        <v>73</v>
      </c>
      <c r="H477" s="199"/>
      <c r="I477" s="198"/>
      <c r="J477" s="199"/>
      <c r="K477" s="271"/>
      <c r="L477" s="272"/>
    </row>
    <row r="478" spans="1:12" ht="22.95" customHeight="1" x14ac:dyDescent="0.2">
      <c r="A478" s="21" t="s">
        <v>26</v>
      </c>
      <c r="B478" s="25" t="s">
        <v>49</v>
      </c>
      <c r="C478" s="271"/>
      <c r="D478" s="272"/>
      <c r="E478" s="198" t="s">
        <v>76</v>
      </c>
      <c r="F478" s="199"/>
      <c r="G478" s="198" t="s">
        <v>73</v>
      </c>
      <c r="H478" s="199"/>
      <c r="I478" s="198"/>
      <c r="J478" s="199"/>
      <c r="K478" s="198"/>
      <c r="L478" s="199"/>
    </row>
    <row r="479" spans="1:12" ht="22.95" customHeight="1" x14ac:dyDescent="0.2">
      <c r="A479" s="21" t="s">
        <v>27</v>
      </c>
      <c r="B479" s="23" t="s">
        <v>50</v>
      </c>
      <c r="C479" s="271"/>
      <c r="D479" s="272"/>
      <c r="E479" s="198" t="s">
        <v>78</v>
      </c>
      <c r="F479" s="199"/>
      <c r="G479" s="198" t="s">
        <v>75</v>
      </c>
      <c r="H479" s="199"/>
      <c r="I479" s="198"/>
      <c r="J479" s="199"/>
      <c r="K479" s="198"/>
      <c r="L479" s="199"/>
    </row>
    <row r="480" spans="1:12" ht="22.95" customHeight="1" x14ac:dyDescent="0.2">
      <c r="A480" s="21" t="s">
        <v>28</v>
      </c>
      <c r="B480" s="23" t="s">
        <v>51</v>
      </c>
      <c r="C480" s="198"/>
      <c r="D480" s="199"/>
      <c r="E480" s="198" t="s">
        <v>79</v>
      </c>
      <c r="F480" s="199"/>
      <c r="G480" s="198" t="s">
        <v>79</v>
      </c>
      <c r="H480" s="199"/>
      <c r="I480" s="198"/>
      <c r="J480" s="199"/>
      <c r="K480" s="198"/>
      <c r="L480" s="199"/>
    </row>
    <row r="481" spans="1:12" ht="22.95" customHeight="1" x14ac:dyDescent="0.2">
      <c r="A481" s="21" t="s">
        <v>29</v>
      </c>
      <c r="B481" s="23" t="s">
        <v>52</v>
      </c>
      <c r="C481" s="198" t="s">
        <v>74</v>
      </c>
      <c r="D481" s="199"/>
      <c r="E481" s="198" t="s">
        <v>78</v>
      </c>
      <c r="F481" s="199"/>
      <c r="G481" s="198" t="s">
        <v>75</v>
      </c>
      <c r="H481" s="199"/>
      <c r="I481" s="198"/>
      <c r="J481" s="199"/>
      <c r="K481" s="198"/>
      <c r="L481" s="199"/>
    </row>
    <row r="482" spans="1:12" ht="22.95" customHeight="1" x14ac:dyDescent="0.2">
      <c r="A482" s="21" t="s">
        <v>30</v>
      </c>
      <c r="B482" s="23" t="s">
        <v>46</v>
      </c>
      <c r="C482" s="198" t="s">
        <v>74</v>
      </c>
      <c r="D482" s="199"/>
      <c r="E482" s="198" t="s">
        <v>76</v>
      </c>
      <c r="F482" s="199"/>
      <c r="G482" s="198" t="s">
        <v>75</v>
      </c>
      <c r="H482" s="199"/>
      <c r="I482" s="198"/>
      <c r="J482" s="199"/>
      <c r="K482" s="198" t="s">
        <v>84</v>
      </c>
      <c r="L482" s="199"/>
    </row>
    <row r="483" spans="1:12" ht="22.95" customHeight="1" x14ac:dyDescent="0.2">
      <c r="A483" s="21" t="s">
        <v>31</v>
      </c>
      <c r="B483" s="23" t="s">
        <v>47</v>
      </c>
      <c r="C483" s="198" t="s">
        <v>74</v>
      </c>
      <c r="D483" s="199"/>
      <c r="E483" s="198" t="s">
        <v>76</v>
      </c>
      <c r="F483" s="199"/>
      <c r="G483" s="198" t="s">
        <v>75</v>
      </c>
      <c r="H483" s="199"/>
      <c r="I483" s="198"/>
      <c r="J483" s="199"/>
      <c r="K483" s="198"/>
      <c r="L483" s="199"/>
    </row>
    <row r="484" spans="1:12" ht="22.95" customHeight="1" x14ac:dyDescent="0.2">
      <c r="A484" s="21" t="s">
        <v>32</v>
      </c>
      <c r="B484" s="26" t="s">
        <v>48</v>
      </c>
      <c r="C484" s="198" t="s">
        <v>75</v>
      </c>
      <c r="D484" s="199"/>
      <c r="E484" s="198" t="s">
        <v>76</v>
      </c>
      <c r="F484" s="199"/>
      <c r="G484" s="198" t="s">
        <v>75</v>
      </c>
      <c r="H484" s="199"/>
      <c r="I484" s="198"/>
      <c r="J484" s="199"/>
      <c r="K484" s="198"/>
      <c r="L484" s="199"/>
    </row>
    <row r="485" spans="1:12" ht="22.95" customHeight="1" x14ac:dyDescent="0.2">
      <c r="A485" s="21" t="s">
        <v>33</v>
      </c>
      <c r="B485" s="25" t="s">
        <v>49</v>
      </c>
      <c r="C485" s="198" t="s">
        <v>73</v>
      </c>
      <c r="D485" s="199"/>
      <c r="E485" s="198" t="s">
        <v>76</v>
      </c>
      <c r="F485" s="199"/>
      <c r="G485" s="198" t="s">
        <v>73</v>
      </c>
      <c r="H485" s="199"/>
      <c r="I485" s="198"/>
      <c r="J485" s="199"/>
      <c r="K485" s="198"/>
      <c r="L485" s="199"/>
    </row>
    <row r="486" spans="1:12" ht="22.95" customHeight="1" x14ac:dyDescent="0.2">
      <c r="A486" s="21" t="s">
        <v>34</v>
      </c>
      <c r="B486" s="23" t="s">
        <v>50</v>
      </c>
      <c r="C486" s="198" t="s">
        <v>74</v>
      </c>
      <c r="D486" s="199"/>
      <c r="E486" s="198" t="s">
        <v>76</v>
      </c>
      <c r="F486" s="199"/>
      <c r="G486" s="198" t="s">
        <v>75</v>
      </c>
      <c r="H486" s="199"/>
      <c r="I486" s="198"/>
      <c r="J486" s="199"/>
      <c r="K486" s="198"/>
      <c r="L486" s="199"/>
    </row>
    <row r="487" spans="1:12" ht="22.95" customHeight="1" thickBot="1" x14ac:dyDescent="0.25">
      <c r="A487" s="21" t="s">
        <v>35</v>
      </c>
      <c r="B487" s="23" t="s">
        <v>51</v>
      </c>
      <c r="C487" s="198" t="s">
        <v>74</v>
      </c>
      <c r="D487" s="199"/>
      <c r="E487" s="198" t="s">
        <v>76</v>
      </c>
      <c r="F487" s="199"/>
      <c r="G487" s="198" t="s">
        <v>75</v>
      </c>
      <c r="H487" s="199"/>
      <c r="I487" s="198"/>
      <c r="J487" s="199"/>
      <c r="K487" s="278"/>
      <c r="L487" s="254"/>
    </row>
    <row r="488" spans="1:12" s="1" customFormat="1" ht="22.95" customHeight="1" thickTop="1" x14ac:dyDescent="0.2">
      <c r="A488" s="275" t="s">
        <v>37</v>
      </c>
      <c r="B488" s="4" t="s">
        <v>38</v>
      </c>
      <c r="C488" s="210">
        <v>5</v>
      </c>
      <c r="D488" s="211"/>
      <c r="E488" s="227">
        <v>14</v>
      </c>
      <c r="F488" s="228"/>
      <c r="G488" s="210">
        <v>22</v>
      </c>
      <c r="H488" s="211"/>
      <c r="I488" s="210"/>
      <c r="J488" s="211"/>
      <c r="K488" s="198"/>
      <c r="L488" s="199"/>
    </row>
    <row r="489" spans="1:12" s="1" customFormat="1" ht="22.95" customHeight="1" x14ac:dyDescent="0.2">
      <c r="A489" s="276"/>
      <c r="B489" s="2" t="s">
        <v>39</v>
      </c>
      <c r="C489" s="198">
        <v>2</v>
      </c>
      <c r="D489" s="199"/>
      <c r="E489" s="198">
        <v>13</v>
      </c>
      <c r="F489" s="199"/>
      <c r="G489" s="198">
        <v>5</v>
      </c>
      <c r="H489" s="199"/>
      <c r="I489" s="198">
        <v>1</v>
      </c>
      <c r="J489" s="199"/>
      <c r="K489" s="198"/>
      <c r="L489" s="199"/>
    </row>
    <row r="490" spans="1:12" s="1" customFormat="1" ht="22.95" customHeight="1" x14ac:dyDescent="0.2">
      <c r="A490" s="276"/>
      <c r="B490" s="3" t="s">
        <v>40</v>
      </c>
      <c r="C490" s="198"/>
      <c r="D490" s="199"/>
      <c r="E490" s="198"/>
      <c r="F490" s="199"/>
      <c r="G490" s="198"/>
      <c r="H490" s="199"/>
      <c r="I490" s="198"/>
      <c r="J490" s="199"/>
      <c r="K490" s="198"/>
      <c r="L490" s="199"/>
    </row>
    <row r="491" spans="1:12" s="1" customFormat="1" ht="22.95" customHeight="1" x14ac:dyDescent="0.2">
      <c r="A491" s="277"/>
      <c r="B491" s="3" t="s">
        <v>41</v>
      </c>
      <c r="C491" s="198"/>
      <c r="D491" s="199"/>
      <c r="E491" s="198"/>
      <c r="F491" s="199"/>
      <c r="G491" s="198"/>
      <c r="H491" s="199"/>
      <c r="I491" s="198"/>
      <c r="J491" s="199"/>
      <c r="K491" s="198"/>
      <c r="L491" s="199"/>
    </row>
    <row r="492" spans="1:12" s="1" customFormat="1" ht="22.95" customHeight="1" x14ac:dyDescent="0.2">
      <c r="A492" s="217" t="s">
        <v>42</v>
      </c>
      <c r="B492" s="218"/>
      <c r="C492" s="198">
        <v>24</v>
      </c>
      <c r="D492" s="199"/>
      <c r="E492" s="198">
        <v>4</v>
      </c>
      <c r="F492" s="199"/>
      <c r="G492" s="198">
        <v>4</v>
      </c>
      <c r="H492" s="199"/>
      <c r="I492" s="198">
        <v>30</v>
      </c>
      <c r="J492" s="199"/>
      <c r="K492" s="198"/>
      <c r="L492" s="199"/>
    </row>
  </sheetData>
  <mergeCells count="2271">
    <mergeCell ref="A1:L2"/>
    <mergeCell ref="A4:B4"/>
    <mergeCell ref="A5:B5"/>
    <mergeCell ref="C5:D5"/>
    <mergeCell ref="E5:F5"/>
    <mergeCell ref="G5:H5"/>
    <mergeCell ref="I5:J5"/>
    <mergeCell ref="K5:L5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K37:L37"/>
    <mergeCell ref="C38:D38"/>
    <mergeCell ref="E38:F38"/>
    <mergeCell ref="G38:H38"/>
    <mergeCell ref="I38:J38"/>
    <mergeCell ref="K38:L38"/>
    <mergeCell ref="C36:D36"/>
    <mergeCell ref="E36:F36"/>
    <mergeCell ref="G36:H36"/>
    <mergeCell ref="I36:J36"/>
    <mergeCell ref="K36:L36"/>
    <mergeCell ref="A37:A40"/>
    <mergeCell ref="C37:D37"/>
    <mergeCell ref="E37:F37"/>
    <mergeCell ref="G37:H37"/>
    <mergeCell ref="I37:J37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A42:L43"/>
    <mergeCell ref="A45:B45"/>
    <mergeCell ref="A46:B46"/>
    <mergeCell ref="C46:D46"/>
    <mergeCell ref="E46:F46"/>
    <mergeCell ref="G46:H46"/>
    <mergeCell ref="I46:J46"/>
    <mergeCell ref="K46:L46"/>
    <mergeCell ref="A41:B41"/>
    <mergeCell ref="C41:D41"/>
    <mergeCell ref="E41:F41"/>
    <mergeCell ref="G41:H41"/>
    <mergeCell ref="I41:J41"/>
    <mergeCell ref="K41:L41"/>
    <mergeCell ref="C39:D39"/>
    <mergeCell ref="E39:F39"/>
    <mergeCell ref="G39:H39"/>
    <mergeCell ref="I39:J39"/>
    <mergeCell ref="K39:L39"/>
    <mergeCell ref="C40:D40"/>
    <mergeCell ref="E40:F40"/>
    <mergeCell ref="G40:H40"/>
    <mergeCell ref="I40:J40"/>
    <mergeCell ref="K40:L40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65:D65"/>
    <mergeCell ref="E65:F65"/>
    <mergeCell ref="G65:H65"/>
    <mergeCell ref="I65:J65"/>
    <mergeCell ref="K65:L65"/>
    <mergeCell ref="C66:D66"/>
    <mergeCell ref="E66:F66"/>
    <mergeCell ref="G66:H66"/>
    <mergeCell ref="I66:J66"/>
    <mergeCell ref="K66:L66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K78:L78"/>
    <mergeCell ref="C79:D79"/>
    <mergeCell ref="E79:F79"/>
    <mergeCell ref="G79:H79"/>
    <mergeCell ref="I79:J79"/>
    <mergeCell ref="K79:L79"/>
    <mergeCell ref="C77:D77"/>
    <mergeCell ref="E77:F77"/>
    <mergeCell ref="G77:H77"/>
    <mergeCell ref="I77:J77"/>
    <mergeCell ref="K77:L77"/>
    <mergeCell ref="A78:A81"/>
    <mergeCell ref="C78:D78"/>
    <mergeCell ref="E78:F78"/>
    <mergeCell ref="G78:H78"/>
    <mergeCell ref="I78:J78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K76:L76"/>
    <mergeCell ref="A83:L84"/>
    <mergeCell ref="A86:B86"/>
    <mergeCell ref="A87:B87"/>
    <mergeCell ref="C87:D87"/>
    <mergeCell ref="E87:F87"/>
    <mergeCell ref="G87:H87"/>
    <mergeCell ref="I87:J87"/>
    <mergeCell ref="K87:L87"/>
    <mergeCell ref="A82:B82"/>
    <mergeCell ref="C82:D82"/>
    <mergeCell ref="E82:F82"/>
    <mergeCell ref="G82:H82"/>
    <mergeCell ref="I82:J82"/>
    <mergeCell ref="K82:L82"/>
    <mergeCell ref="C80:D80"/>
    <mergeCell ref="E80:F80"/>
    <mergeCell ref="G80:H80"/>
    <mergeCell ref="I80:J80"/>
    <mergeCell ref="K80:L80"/>
    <mergeCell ref="C81:D81"/>
    <mergeCell ref="E81:F81"/>
    <mergeCell ref="G81:H81"/>
    <mergeCell ref="I81:J81"/>
    <mergeCell ref="K81:L81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3"/>
    <mergeCell ref="C100:D100"/>
    <mergeCell ref="E100:F100"/>
    <mergeCell ref="G100:H100"/>
    <mergeCell ref="I100:J100"/>
    <mergeCell ref="K100:L100"/>
    <mergeCell ref="C101:D101"/>
    <mergeCell ref="E101:F101"/>
    <mergeCell ref="G101:H101"/>
    <mergeCell ref="I101:J101"/>
    <mergeCell ref="K101:L101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7:L107"/>
    <mergeCell ref="C104:D104"/>
    <mergeCell ref="E104:F104"/>
    <mergeCell ref="G104:H104"/>
    <mergeCell ref="I104:J104"/>
    <mergeCell ref="K104:L104"/>
    <mergeCell ref="C105:D105"/>
    <mergeCell ref="E105:F105"/>
    <mergeCell ref="G105:H105"/>
    <mergeCell ref="I105:J105"/>
    <mergeCell ref="K105:L105"/>
    <mergeCell ref="C110:D110"/>
    <mergeCell ref="E110:F110"/>
    <mergeCell ref="G110:H110"/>
    <mergeCell ref="I110:J110"/>
    <mergeCell ref="K110:L110"/>
    <mergeCell ref="C111:D111"/>
    <mergeCell ref="E111:F111"/>
    <mergeCell ref="G111:H111"/>
    <mergeCell ref="I111:J111"/>
    <mergeCell ref="K111:L111"/>
    <mergeCell ref="C108:D108"/>
    <mergeCell ref="E108:F108"/>
    <mergeCell ref="G108:H108"/>
    <mergeCell ref="I108:J108"/>
    <mergeCell ref="K108:L108"/>
    <mergeCell ref="C109:D109"/>
    <mergeCell ref="E109:F109"/>
    <mergeCell ref="G109:H109"/>
    <mergeCell ref="I109:J109"/>
    <mergeCell ref="K109:L109"/>
    <mergeCell ref="C114:D114"/>
    <mergeCell ref="E114:F114"/>
    <mergeCell ref="G114:H114"/>
    <mergeCell ref="I114:J114"/>
    <mergeCell ref="K114:L114"/>
    <mergeCell ref="C115:D115"/>
    <mergeCell ref="E115:F115"/>
    <mergeCell ref="G115:H115"/>
    <mergeCell ref="I115:J115"/>
    <mergeCell ref="K115:L115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K119:L119"/>
    <mergeCell ref="C120:D120"/>
    <mergeCell ref="E120:F120"/>
    <mergeCell ref="G120:H120"/>
    <mergeCell ref="I120:J120"/>
    <mergeCell ref="K120:L120"/>
    <mergeCell ref="C118:D118"/>
    <mergeCell ref="E118:F118"/>
    <mergeCell ref="G118:H118"/>
    <mergeCell ref="I118:J118"/>
    <mergeCell ref="K118:L118"/>
    <mergeCell ref="A119:A122"/>
    <mergeCell ref="C119:D119"/>
    <mergeCell ref="E119:F119"/>
    <mergeCell ref="G119:H119"/>
    <mergeCell ref="I119:J119"/>
    <mergeCell ref="C116:D116"/>
    <mergeCell ref="E116:F116"/>
    <mergeCell ref="G116:H116"/>
    <mergeCell ref="I116:J116"/>
    <mergeCell ref="K116:L116"/>
    <mergeCell ref="C117:D117"/>
    <mergeCell ref="E117:F117"/>
    <mergeCell ref="G117:H117"/>
    <mergeCell ref="I117:J117"/>
    <mergeCell ref="K117:L117"/>
    <mergeCell ref="A124:L125"/>
    <mergeCell ref="A128:B128"/>
    <mergeCell ref="C128:D128"/>
    <mergeCell ref="E128:F128"/>
    <mergeCell ref="G128:H128"/>
    <mergeCell ref="I128:J128"/>
    <mergeCell ref="K128:L128"/>
    <mergeCell ref="A123:B123"/>
    <mergeCell ref="C123:D123"/>
    <mergeCell ref="E123:F123"/>
    <mergeCell ref="G123:H123"/>
    <mergeCell ref="I123:J123"/>
    <mergeCell ref="K123:L123"/>
    <mergeCell ref="C121:D121"/>
    <mergeCell ref="E121:F121"/>
    <mergeCell ref="G121:H121"/>
    <mergeCell ref="I121:J121"/>
    <mergeCell ref="K121:L121"/>
    <mergeCell ref="C122:D122"/>
    <mergeCell ref="E122:F122"/>
    <mergeCell ref="G122:H122"/>
    <mergeCell ref="I122:J122"/>
    <mergeCell ref="K122:L122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29:D129"/>
    <mergeCell ref="E129:F129"/>
    <mergeCell ref="G129:H129"/>
    <mergeCell ref="I129:J129"/>
    <mergeCell ref="K129:L129"/>
    <mergeCell ref="C130:D130"/>
    <mergeCell ref="E130:F130"/>
    <mergeCell ref="G130:H130"/>
    <mergeCell ref="I130:J130"/>
    <mergeCell ref="K130:L130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37:D137"/>
    <mergeCell ref="E137:F137"/>
    <mergeCell ref="G137:H137"/>
    <mergeCell ref="I137:J137"/>
    <mergeCell ref="K137:L137"/>
    <mergeCell ref="C138:D138"/>
    <mergeCell ref="E138:F138"/>
    <mergeCell ref="G138:H138"/>
    <mergeCell ref="I138:J138"/>
    <mergeCell ref="K138:L138"/>
    <mergeCell ref="C143:D143"/>
    <mergeCell ref="E143:F143"/>
    <mergeCell ref="G143:H143"/>
    <mergeCell ref="I143:J143"/>
    <mergeCell ref="K143:L143"/>
    <mergeCell ref="C144:D144"/>
    <mergeCell ref="E144:F144"/>
    <mergeCell ref="G144:H144"/>
    <mergeCell ref="I144:J144"/>
    <mergeCell ref="K144:L144"/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47:D147"/>
    <mergeCell ref="E147:F147"/>
    <mergeCell ref="G147:H147"/>
    <mergeCell ref="I147:J147"/>
    <mergeCell ref="K147:L147"/>
    <mergeCell ref="C148:D148"/>
    <mergeCell ref="E148:F148"/>
    <mergeCell ref="G148:H148"/>
    <mergeCell ref="I148:J148"/>
    <mergeCell ref="K148:L148"/>
    <mergeCell ref="C145:D145"/>
    <mergeCell ref="E145:F145"/>
    <mergeCell ref="G145:H145"/>
    <mergeCell ref="I145:J145"/>
    <mergeCell ref="K145:L145"/>
    <mergeCell ref="C146:D146"/>
    <mergeCell ref="E146:F146"/>
    <mergeCell ref="G146:H146"/>
    <mergeCell ref="I146:J146"/>
    <mergeCell ref="K146:L146"/>
    <mergeCell ref="C151:D151"/>
    <mergeCell ref="E151:F151"/>
    <mergeCell ref="G151:H151"/>
    <mergeCell ref="I151:J151"/>
    <mergeCell ref="K151:L151"/>
    <mergeCell ref="C152:D152"/>
    <mergeCell ref="E152:F152"/>
    <mergeCell ref="G152:H152"/>
    <mergeCell ref="I152:J152"/>
    <mergeCell ref="K152:L152"/>
    <mergeCell ref="C149:D149"/>
    <mergeCell ref="E149:F149"/>
    <mergeCell ref="G149:H149"/>
    <mergeCell ref="I149:J149"/>
    <mergeCell ref="K149:L149"/>
    <mergeCell ref="C150:D150"/>
    <mergeCell ref="E150:F150"/>
    <mergeCell ref="G150:H150"/>
    <mergeCell ref="I150:J150"/>
    <mergeCell ref="K150:L150"/>
    <mergeCell ref="C155:D155"/>
    <mergeCell ref="E155:F155"/>
    <mergeCell ref="G155:H155"/>
    <mergeCell ref="I155:J155"/>
    <mergeCell ref="K155:L155"/>
    <mergeCell ref="C156:D156"/>
    <mergeCell ref="E156:F156"/>
    <mergeCell ref="G156:H156"/>
    <mergeCell ref="I156:J156"/>
    <mergeCell ref="K156:L156"/>
    <mergeCell ref="C153:D153"/>
    <mergeCell ref="E153:F153"/>
    <mergeCell ref="G153:H153"/>
    <mergeCell ref="I153:J153"/>
    <mergeCell ref="K153:L153"/>
    <mergeCell ref="C154:D154"/>
    <mergeCell ref="E154:F154"/>
    <mergeCell ref="G154:H154"/>
    <mergeCell ref="I154:J154"/>
    <mergeCell ref="K154:L154"/>
    <mergeCell ref="K160:L160"/>
    <mergeCell ref="C161:D161"/>
    <mergeCell ref="E161:F161"/>
    <mergeCell ref="G161:H161"/>
    <mergeCell ref="I161:J161"/>
    <mergeCell ref="K161:L161"/>
    <mergeCell ref="C159:D159"/>
    <mergeCell ref="E159:F159"/>
    <mergeCell ref="G159:H159"/>
    <mergeCell ref="I159:J159"/>
    <mergeCell ref="K159:L159"/>
    <mergeCell ref="A160:A163"/>
    <mergeCell ref="C160:D160"/>
    <mergeCell ref="E160:F160"/>
    <mergeCell ref="G160:H160"/>
    <mergeCell ref="I160:J160"/>
    <mergeCell ref="C157:D157"/>
    <mergeCell ref="E157:F157"/>
    <mergeCell ref="G157:H157"/>
    <mergeCell ref="I157:J157"/>
    <mergeCell ref="K157:L157"/>
    <mergeCell ref="C158:D158"/>
    <mergeCell ref="E158:F158"/>
    <mergeCell ref="G158:H158"/>
    <mergeCell ref="I158:J158"/>
    <mergeCell ref="K158:L158"/>
    <mergeCell ref="A165:L166"/>
    <mergeCell ref="A169:B169"/>
    <mergeCell ref="C169:D169"/>
    <mergeCell ref="E169:F169"/>
    <mergeCell ref="G169:H169"/>
    <mergeCell ref="I169:J169"/>
    <mergeCell ref="K169:L169"/>
    <mergeCell ref="A164:B164"/>
    <mergeCell ref="C164:D164"/>
    <mergeCell ref="E164:F164"/>
    <mergeCell ref="G164:H164"/>
    <mergeCell ref="I164:J164"/>
    <mergeCell ref="K164:L164"/>
    <mergeCell ref="C162:D162"/>
    <mergeCell ref="E162:F162"/>
    <mergeCell ref="G162:H162"/>
    <mergeCell ref="I162:J162"/>
    <mergeCell ref="K162:L162"/>
    <mergeCell ref="C163:D163"/>
    <mergeCell ref="E163:F163"/>
    <mergeCell ref="G163:H163"/>
    <mergeCell ref="I163:J163"/>
    <mergeCell ref="K163:L163"/>
    <mergeCell ref="C172:D172"/>
    <mergeCell ref="E172:F172"/>
    <mergeCell ref="G172:H172"/>
    <mergeCell ref="I172:J172"/>
    <mergeCell ref="K172:L172"/>
    <mergeCell ref="C173:D173"/>
    <mergeCell ref="E173:F173"/>
    <mergeCell ref="G173:H173"/>
    <mergeCell ref="I173:J173"/>
    <mergeCell ref="K173:L173"/>
    <mergeCell ref="C170:D170"/>
    <mergeCell ref="E170:F170"/>
    <mergeCell ref="G170:H170"/>
    <mergeCell ref="I170:J170"/>
    <mergeCell ref="K170:L170"/>
    <mergeCell ref="C171:D171"/>
    <mergeCell ref="E171:F171"/>
    <mergeCell ref="G171:H171"/>
    <mergeCell ref="I171:J171"/>
    <mergeCell ref="K171:L171"/>
    <mergeCell ref="C176:D176"/>
    <mergeCell ref="E176:F176"/>
    <mergeCell ref="G176:H176"/>
    <mergeCell ref="I176:J176"/>
    <mergeCell ref="K176:L176"/>
    <mergeCell ref="C177:D177"/>
    <mergeCell ref="E177:F177"/>
    <mergeCell ref="G177:H177"/>
    <mergeCell ref="I177:J177"/>
    <mergeCell ref="K177:L177"/>
    <mergeCell ref="C174:D174"/>
    <mergeCell ref="E174:F174"/>
    <mergeCell ref="G174:H174"/>
    <mergeCell ref="I174:J174"/>
    <mergeCell ref="K174:L174"/>
    <mergeCell ref="C175:D175"/>
    <mergeCell ref="E175:F175"/>
    <mergeCell ref="G175:H175"/>
    <mergeCell ref="I175:J175"/>
    <mergeCell ref="K175:L175"/>
    <mergeCell ref="C180:D180"/>
    <mergeCell ref="E180:F180"/>
    <mergeCell ref="G180:H180"/>
    <mergeCell ref="I180:J180"/>
    <mergeCell ref="K180:L180"/>
    <mergeCell ref="C181:D181"/>
    <mergeCell ref="E181:F181"/>
    <mergeCell ref="G181:H181"/>
    <mergeCell ref="I181:J181"/>
    <mergeCell ref="K181:L181"/>
    <mergeCell ref="C178:D178"/>
    <mergeCell ref="E178:F178"/>
    <mergeCell ref="G178:H178"/>
    <mergeCell ref="I178:J178"/>
    <mergeCell ref="K178:L178"/>
    <mergeCell ref="C179:D179"/>
    <mergeCell ref="E179:F179"/>
    <mergeCell ref="G179:H179"/>
    <mergeCell ref="I179:J179"/>
    <mergeCell ref="K179:L179"/>
    <mergeCell ref="C184:D184"/>
    <mergeCell ref="E184:F184"/>
    <mergeCell ref="G184:H184"/>
    <mergeCell ref="I184:J184"/>
    <mergeCell ref="K184:L184"/>
    <mergeCell ref="C185:D185"/>
    <mergeCell ref="E185:F185"/>
    <mergeCell ref="G185:H185"/>
    <mergeCell ref="I185:J185"/>
    <mergeCell ref="K185:L185"/>
    <mergeCell ref="C182:D182"/>
    <mergeCell ref="E182:F182"/>
    <mergeCell ref="G182:H182"/>
    <mergeCell ref="I182:J182"/>
    <mergeCell ref="K182:L182"/>
    <mergeCell ref="C183:D183"/>
    <mergeCell ref="E183:F183"/>
    <mergeCell ref="G183:H183"/>
    <mergeCell ref="I183:J183"/>
    <mergeCell ref="K183:L183"/>
    <mergeCell ref="C188:D188"/>
    <mergeCell ref="E188:F188"/>
    <mergeCell ref="G188:H188"/>
    <mergeCell ref="I188:J188"/>
    <mergeCell ref="K188:L188"/>
    <mergeCell ref="C189:D189"/>
    <mergeCell ref="E189:F189"/>
    <mergeCell ref="G189:H189"/>
    <mergeCell ref="I189:J189"/>
    <mergeCell ref="K189:L189"/>
    <mergeCell ref="C186:D186"/>
    <mergeCell ref="E186:F186"/>
    <mergeCell ref="G186:H186"/>
    <mergeCell ref="I186:J186"/>
    <mergeCell ref="K186:L186"/>
    <mergeCell ref="C187:D187"/>
    <mergeCell ref="E187:F187"/>
    <mergeCell ref="G187:H187"/>
    <mergeCell ref="I187:J187"/>
    <mergeCell ref="K187:L187"/>
    <mergeCell ref="C192:D192"/>
    <mergeCell ref="E192:F192"/>
    <mergeCell ref="G192:H192"/>
    <mergeCell ref="I192:J192"/>
    <mergeCell ref="K192:L192"/>
    <mergeCell ref="C193:D193"/>
    <mergeCell ref="E193:F193"/>
    <mergeCell ref="G193:H193"/>
    <mergeCell ref="I193:J193"/>
    <mergeCell ref="K193:L193"/>
    <mergeCell ref="C190:D190"/>
    <mergeCell ref="E190:F190"/>
    <mergeCell ref="G190:H190"/>
    <mergeCell ref="I190:J190"/>
    <mergeCell ref="K190:L190"/>
    <mergeCell ref="C191:D191"/>
    <mergeCell ref="E191:F191"/>
    <mergeCell ref="G191:H191"/>
    <mergeCell ref="I191:J191"/>
    <mergeCell ref="K191:L191"/>
    <mergeCell ref="C196:D196"/>
    <mergeCell ref="E196:F196"/>
    <mergeCell ref="G196:H196"/>
    <mergeCell ref="I196:J196"/>
    <mergeCell ref="K196:L196"/>
    <mergeCell ref="C197:D197"/>
    <mergeCell ref="E197:F197"/>
    <mergeCell ref="G197:H197"/>
    <mergeCell ref="I197:J197"/>
    <mergeCell ref="K197:L197"/>
    <mergeCell ref="C194:D194"/>
    <mergeCell ref="E194:F194"/>
    <mergeCell ref="G194:H194"/>
    <mergeCell ref="I194:J194"/>
    <mergeCell ref="K194:L194"/>
    <mergeCell ref="C195:D195"/>
    <mergeCell ref="E195:F195"/>
    <mergeCell ref="G195:H195"/>
    <mergeCell ref="I195:J195"/>
    <mergeCell ref="K195:L195"/>
    <mergeCell ref="K201:L201"/>
    <mergeCell ref="C202:D202"/>
    <mergeCell ref="E202:F202"/>
    <mergeCell ref="G202:H202"/>
    <mergeCell ref="I202:J202"/>
    <mergeCell ref="K202:L202"/>
    <mergeCell ref="C200:D200"/>
    <mergeCell ref="E200:F200"/>
    <mergeCell ref="G200:H200"/>
    <mergeCell ref="I200:J200"/>
    <mergeCell ref="K200:L200"/>
    <mergeCell ref="A201:A204"/>
    <mergeCell ref="C201:D201"/>
    <mergeCell ref="E201:F201"/>
    <mergeCell ref="G201:H201"/>
    <mergeCell ref="I201:J201"/>
    <mergeCell ref="C198:D198"/>
    <mergeCell ref="E198:F198"/>
    <mergeCell ref="G198:H198"/>
    <mergeCell ref="I198:J198"/>
    <mergeCell ref="K198:L198"/>
    <mergeCell ref="C199:D199"/>
    <mergeCell ref="E199:F199"/>
    <mergeCell ref="G199:H199"/>
    <mergeCell ref="I199:J199"/>
    <mergeCell ref="K199:L199"/>
    <mergeCell ref="A206:L207"/>
    <mergeCell ref="A210:B210"/>
    <mergeCell ref="C210:D210"/>
    <mergeCell ref="E210:F210"/>
    <mergeCell ref="G210:H210"/>
    <mergeCell ref="I210:J210"/>
    <mergeCell ref="K210:L210"/>
    <mergeCell ref="A205:B205"/>
    <mergeCell ref="C205:D205"/>
    <mergeCell ref="E205:F205"/>
    <mergeCell ref="G205:H205"/>
    <mergeCell ref="I205:J205"/>
    <mergeCell ref="K205:L205"/>
    <mergeCell ref="C203:D203"/>
    <mergeCell ref="E203:F203"/>
    <mergeCell ref="G203:H203"/>
    <mergeCell ref="I203:J203"/>
    <mergeCell ref="K203:L203"/>
    <mergeCell ref="C204:D204"/>
    <mergeCell ref="E204:F204"/>
    <mergeCell ref="G204:H204"/>
    <mergeCell ref="I204:J204"/>
    <mergeCell ref="K204:L204"/>
    <mergeCell ref="C213:D213"/>
    <mergeCell ref="E213:F213"/>
    <mergeCell ref="G213:H213"/>
    <mergeCell ref="I213:J213"/>
    <mergeCell ref="K213:L213"/>
    <mergeCell ref="C214:D214"/>
    <mergeCell ref="E214:F214"/>
    <mergeCell ref="G214:H214"/>
    <mergeCell ref="I214:J214"/>
    <mergeCell ref="K214:L214"/>
    <mergeCell ref="C211:D211"/>
    <mergeCell ref="E211:F211"/>
    <mergeCell ref="G211:H211"/>
    <mergeCell ref="I211:J211"/>
    <mergeCell ref="K211:L211"/>
    <mergeCell ref="C212:D212"/>
    <mergeCell ref="E212:F212"/>
    <mergeCell ref="G212:H212"/>
    <mergeCell ref="I212:J212"/>
    <mergeCell ref="K212:L212"/>
    <mergeCell ref="C217:D217"/>
    <mergeCell ref="E217:F217"/>
    <mergeCell ref="G217:H217"/>
    <mergeCell ref="I217:J217"/>
    <mergeCell ref="K217:L217"/>
    <mergeCell ref="C218:D218"/>
    <mergeCell ref="E218:F218"/>
    <mergeCell ref="G218:H218"/>
    <mergeCell ref="I218:J218"/>
    <mergeCell ref="K218:L218"/>
    <mergeCell ref="C215:D215"/>
    <mergeCell ref="E215:F215"/>
    <mergeCell ref="G215:H215"/>
    <mergeCell ref="I215:J215"/>
    <mergeCell ref="K215:L215"/>
    <mergeCell ref="C216:D216"/>
    <mergeCell ref="E216:F216"/>
    <mergeCell ref="G216:H216"/>
    <mergeCell ref="I216:J216"/>
    <mergeCell ref="K216:L216"/>
    <mergeCell ref="C221:D221"/>
    <mergeCell ref="E221:F221"/>
    <mergeCell ref="G221:H221"/>
    <mergeCell ref="I221:J221"/>
    <mergeCell ref="K221:L221"/>
    <mergeCell ref="C222:D222"/>
    <mergeCell ref="E222:F222"/>
    <mergeCell ref="G222:H222"/>
    <mergeCell ref="I222:J222"/>
    <mergeCell ref="K222:L222"/>
    <mergeCell ref="C219:D219"/>
    <mergeCell ref="E219:F219"/>
    <mergeCell ref="G219:H219"/>
    <mergeCell ref="I219:J219"/>
    <mergeCell ref="K219:L219"/>
    <mergeCell ref="C220:D220"/>
    <mergeCell ref="E220:F220"/>
    <mergeCell ref="G220:H220"/>
    <mergeCell ref="I220:J220"/>
    <mergeCell ref="K220:L220"/>
    <mergeCell ref="C225:D225"/>
    <mergeCell ref="E225:F225"/>
    <mergeCell ref="G225:H225"/>
    <mergeCell ref="I225:J225"/>
    <mergeCell ref="K225:L225"/>
    <mergeCell ref="C226:D226"/>
    <mergeCell ref="E226:F226"/>
    <mergeCell ref="G226:H226"/>
    <mergeCell ref="I226:J226"/>
    <mergeCell ref="K226:L226"/>
    <mergeCell ref="C223:D223"/>
    <mergeCell ref="E223:F223"/>
    <mergeCell ref="G223:H223"/>
    <mergeCell ref="I223:J223"/>
    <mergeCell ref="K223:L223"/>
    <mergeCell ref="C224:D224"/>
    <mergeCell ref="E224:F224"/>
    <mergeCell ref="G224:H224"/>
    <mergeCell ref="I224:J224"/>
    <mergeCell ref="K224:L224"/>
    <mergeCell ref="C229:D229"/>
    <mergeCell ref="E229:F229"/>
    <mergeCell ref="G229:H229"/>
    <mergeCell ref="I229:J229"/>
    <mergeCell ref="K229:L229"/>
    <mergeCell ref="C230:D230"/>
    <mergeCell ref="E230:F230"/>
    <mergeCell ref="G230:H230"/>
    <mergeCell ref="I230:J230"/>
    <mergeCell ref="K230:L230"/>
    <mergeCell ref="C227:D227"/>
    <mergeCell ref="E227:F227"/>
    <mergeCell ref="G227:H227"/>
    <mergeCell ref="I227:J227"/>
    <mergeCell ref="K227:L227"/>
    <mergeCell ref="C228:D228"/>
    <mergeCell ref="E228:F228"/>
    <mergeCell ref="G228:H228"/>
    <mergeCell ref="I228:J228"/>
    <mergeCell ref="K228:L228"/>
    <mergeCell ref="C233:D233"/>
    <mergeCell ref="E233:F233"/>
    <mergeCell ref="G233:H233"/>
    <mergeCell ref="I233:J233"/>
    <mergeCell ref="K233:L233"/>
    <mergeCell ref="C234:D234"/>
    <mergeCell ref="E234:F234"/>
    <mergeCell ref="G234:H234"/>
    <mergeCell ref="I234:J234"/>
    <mergeCell ref="K234:L234"/>
    <mergeCell ref="C231:D231"/>
    <mergeCell ref="E231:F231"/>
    <mergeCell ref="G231:H231"/>
    <mergeCell ref="I231:J231"/>
    <mergeCell ref="K231:L231"/>
    <mergeCell ref="C232:D232"/>
    <mergeCell ref="E232:F232"/>
    <mergeCell ref="G232:H232"/>
    <mergeCell ref="I232:J232"/>
    <mergeCell ref="K232:L232"/>
    <mergeCell ref="C237:D237"/>
    <mergeCell ref="E237:F237"/>
    <mergeCell ref="G237:H237"/>
    <mergeCell ref="I237:J237"/>
    <mergeCell ref="K237:L237"/>
    <mergeCell ref="C238:D238"/>
    <mergeCell ref="E238:F238"/>
    <mergeCell ref="G238:H238"/>
    <mergeCell ref="I238:J238"/>
    <mergeCell ref="K238:L238"/>
    <mergeCell ref="C235:D235"/>
    <mergeCell ref="E235:F235"/>
    <mergeCell ref="G235:H235"/>
    <mergeCell ref="I235:J235"/>
    <mergeCell ref="K235:L235"/>
    <mergeCell ref="C236:D236"/>
    <mergeCell ref="E236:F236"/>
    <mergeCell ref="G236:H236"/>
    <mergeCell ref="I236:J236"/>
    <mergeCell ref="K236:L236"/>
    <mergeCell ref="K242:L242"/>
    <mergeCell ref="C243:D243"/>
    <mergeCell ref="E243:F243"/>
    <mergeCell ref="G243:H243"/>
    <mergeCell ref="I243:J243"/>
    <mergeCell ref="K243:L243"/>
    <mergeCell ref="C241:D241"/>
    <mergeCell ref="E241:F241"/>
    <mergeCell ref="G241:H241"/>
    <mergeCell ref="I241:J241"/>
    <mergeCell ref="K241:L241"/>
    <mergeCell ref="A242:A245"/>
    <mergeCell ref="C242:D242"/>
    <mergeCell ref="E242:F242"/>
    <mergeCell ref="G242:H242"/>
    <mergeCell ref="I242:J242"/>
    <mergeCell ref="C239:D239"/>
    <mergeCell ref="E239:F239"/>
    <mergeCell ref="G239:H239"/>
    <mergeCell ref="I239:J239"/>
    <mergeCell ref="K239:L239"/>
    <mergeCell ref="C240:D240"/>
    <mergeCell ref="E240:F240"/>
    <mergeCell ref="G240:H240"/>
    <mergeCell ref="I240:J240"/>
    <mergeCell ref="K240:L240"/>
    <mergeCell ref="A247:L248"/>
    <mergeCell ref="A251:B251"/>
    <mergeCell ref="C251:D251"/>
    <mergeCell ref="E251:F251"/>
    <mergeCell ref="G251:H251"/>
    <mergeCell ref="I251:J251"/>
    <mergeCell ref="K251:L251"/>
    <mergeCell ref="A246:B246"/>
    <mergeCell ref="C246:D246"/>
    <mergeCell ref="E246:F246"/>
    <mergeCell ref="G246:H246"/>
    <mergeCell ref="I246:J246"/>
    <mergeCell ref="K246:L246"/>
    <mergeCell ref="C244:D244"/>
    <mergeCell ref="E244:F244"/>
    <mergeCell ref="G244:H244"/>
    <mergeCell ref="I244:J244"/>
    <mergeCell ref="K244:L244"/>
    <mergeCell ref="C245:D245"/>
    <mergeCell ref="E245:F245"/>
    <mergeCell ref="G245:H245"/>
    <mergeCell ref="I245:J245"/>
    <mergeCell ref="K245:L245"/>
    <mergeCell ref="C254:D254"/>
    <mergeCell ref="E254:F254"/>
    <mergeCell ref="G254:H254"/>
    <mergeCell ref="I254:J254"/>
    <mergeCell ref="K254:L254"/>
    <mergeCell ref="C255:D255"/>
    <mergeCell ref="E255:F255"/>
    <mergeCell ref="G255:H255"/>
    <mergeCell ref="I255:J255"/>
    <mergeCell ref="K255:L255"/>
    <mergeCell ref="C252:D252"/>
    <mergeCell ref="E252:F252"/>
    <mergeCell ref="G252:H252"/>
    <mergeCell ref="I252:J252"/>
    <mergeCell ref="K252:L252"/>
    <mergeCell ref="C253:D253"/>
    <mergeCell ref="E253:F253"/>
    <mergeCell ref="G253:H253"/>
    <mergeCell ref="I253:J253"/>
    <mergeCell ref="K253:L253"/>
    <mergeCell ref="C258:D258"/>
    <mergeCell ref="E258:F258"/>
    <mergeCell ref="G258:H258"/>
    <mergeCell ref="I258:J258"/>
    <mergeCell ref="K258:L258"/>
    <mergeCell ref="C259:D259"/>
    <mergeCell ref="E259:F259"/>
    <mergeCell ref="G259:H259"/>
    <mergeCell ref="I259:J259"/>
    <mergeCell ref="K259:L259"/>
    <mergeCell ref="C256:D256"/>
    <mergeCell ref="E256:F256"/>
    <mergeCell ref="G256:H256"/>
    <mergeCell ref="I256:J256"/>
    <mergeCell ref="K256:L256"/>
    <mergeCell ref="C257:D257"/>
    <mergeCell ref="E257:F257"/>
    <mergeCell ref="G257:H257"/>
    <mergeCell ref="I257:J257"/>
    <mergeCell ref="K257:L257"/>
    <mergeCell ref="C262:D262"/>
    <mergeCell ref="E262:F262"/>
    <mergeCell ref="G262:H262"/>
    <mergeCell ref="I262:J262"/>
    <mergeCell ref="K262:L262"/>
    <mergeCell ref="C263:D263"/>
    <mergeCell ref="E263:F263"/>
    <mergeCell ref="G263:H263"/>
    <mergeCell ref="I263:J263"/>
    <mergeCell ref="K263:L263"/>
    <mergeCell ref="C260:D260"/>
    <mergeCell ref="E260:F260"/>
    <mergeCell ref="G260:H260"/>
    <mergeCell ref="I260:J260"/>
    <mergeCell ref="K260:L260"/>
    <mergeCell ref="C261:D261"/>
    <mergeCell ref="E261:F261"/>
    <mergeCell ref="G261:H261"/>
    <mergeCell ref="I261:J261"/>
    <mergeCell ref="K261:L261"/>
    <mergeCell ref="C266:D266"/>
    <mergeCell ref="E266:F266"/>
    <mergeCell ref="G266:H266"/>
    <mergeCell ref="I266:J266"/>
    <mergeCell ref="K266:L266"/>
    <mergeCell ref="C267:D267"/>
    <mergeCell ref="E267:F267"/>
    <mergeCell ref="G267:H267"/>
    <mergeCell ref="I267:J267"/>
    <mergeCell ref="K267:L267"/>
    <mergeCell ref="C264:D264"/>
    <mergeCell ref="E264:F264"/>
    <mergeCell ref="G264:H264"/>
    <mergeCell ref="I264:J264"/>
    <mergeCell ref="K264:L264"/>
    <mergeCell ref="C265:D265"/>
    <mergeCell ref="E265:F265"/>
    <mergeCell ref="G265:H265"/>
    <mergeCell ref="I265:J265"/>
    <mergeCell ref="K265:L265"/>
    <mergeCell ref="C270:D270"/>
    <mergeCell ref="E270:F270"/>
    <mergeCell ref="G270:H270"/>
    <mergeCell ref="I270:J270"/>
    <mergeCell ref="K270:L270"/>
    <mergeCell ref="C271:D271"/>
    <mergeCell ref="E271:F271"/>
    <mergeCell ref="G271:H271"/>
    <mergeCell ref="I271:J271"/>
    <mergeCell ref="K271:L271"/>
    <mergeCell ref="C268:D268"/>
    <mergeCell ref="E268:F268"/>
    <mergeCell ref="G268:H268"/>
    <mergeCell ref="I268:J268"/>
    <mergeCell ref="K268:L268"/>
    <mergeCell ref="C269:D269"/>
    <mergeCell ref="E269:F269"/>
    <mergeCell ref="G269:H269"/>
    <mergeCell ref="I269:J269"/>
    <mergeCell ref="K269:L269"/>
    <mergeCell ref="C274:D274"/>
    <mergeCell ref="E274:F274"/>
    <mergeCell ref="G274:H274"/>
    <mergeCell ref="I274:J274"/>
    <mergeCell ref="K274:L274"/>
    <mergeCell ref="C275:D275"/>
    <mergeCell ref="E275:F275"/>
    <mergeCell ref="G275:H275"/>
    <mergeCell ref="I275:J275"/>
    <mergeCell ref="K275:L275"/>
    <mergeCell ref="C272:D272"/>
    <mergeCell ref="E272:F272"/>
    <mergeCell ref="G272:H272"/>
    <mergeCell ref="I272:J272"/>
    <mergeCell ref="K272:L272"/>
    <mergeCell ref="C273:D273"/>
    <mergeCell ref="E273:F273"/>
    <mergeCell ref="G273:H273"/>
    <mergeCell ref="I273:J273"/>
    <mergeCell ref="K273:L273"/>
    <mergeCell ref="C278:D278"/>
    <mergeCell ref="E278:F278"/>
    <mergeCell ref="G278:H278"/>
    <mergeCell ref="I278:J278"/>
    <mergeCell ref="K278:L278"/>
    <mergeCell ref="C279:D279"/>
    <mergeCell ref="E279:F279"/>
    <mergeCell ref="G279:H279"/>
    <mergeCell ref="I279:J279"/>
    <mergeCell ref="K279:L279"/>
    <mergeCell ref="C276:D276"/>
    <mergeCell ref="E276:F276"/>
    <mergeCell ref="G276:H276"/>
    <mergeCell ref="I276:J276"/>
    <mergeCell ref="K276:L276"/>
    <mergeCell ref="C277:D277"/>
    <mergeCell ref="E277:F277"/>
    <mergeCell ref="G277:H277"/>
    <mergeCell ref="I277:J277"/>
    <mergeCell ref="K277:L277"/>
    <mergeCell ref="K283:L283"/>
    <mergeCell ref="C284:D284"/>
    <mergeCell ref="E284:F284"/>
    <mergeCell ref="G284:H284"/>
    <mergeCell ref="I284:J284"/>
    <mergeCell ref="K284:L284"/>
    <mergeCell ref="C282:D282"/>
    <mergeCell ref="E282:F282"/>
    <mergeCell ref="G282:H282"/>
    <mergeCell ref="I282:J282"/>
    <mergeCell ref="K282:L282"/>
    <mergeCell ref="A283:A286"/>
    <mergeCell ref="C283:D283"/>
    <mergeCell ref="E283:F283"/>
    <mergeCell ref="G283:H283"/>
    <mergeCell ref="I283:J283"/>
    <mergeCell ref="C280:D280"/>
    <mergeCell ref="E280:F280"/>
    <mergeCell ref="G280:H280"/>
    <mergeCell ref="I280:J280"/>
    <mergeCell ref="K280:L280"/>
    <mergeCell ref="C281:D281"/>
    <mergeCell ref="E281:F281"/>
    <mergeCell ref="G281:H281"/>
    <mergeCell ref="I281:J281"/>
    <mergeCell ref="K281:L281"/>
    <mergeCell ref="A288:L289"/>
    <mergeCell ref="A292:B292"/>
    <mergeCell ref="C292:D292"/>
    <mergeCell ref="E292:F292"/>
    <mergeCell ref="G292:H292"/>
    <mergeCell ref="I292:J292"/>
    <mergeCell ref="K292:L292"/>
    <mergeCell ref="A287:B287"/>
    <mergeCell ref="C287:D287"/>
    <mergeCell ref="E287:F287"/>
    <mergeCell ref="G287:H287"/>
    <mergeCell ref="I287:J287"/>
    <mergeCell ref="K287:L287"/>
    <mergeCell ref="C285:D285"/>
    <mergeCell ref="E285:F285"/>
    <mergeCell ref="G285:H285"/>
    <mergeCell ref="I285:J285"/>
    <mergeCell ref="K285:L285"/>
    <mergeCell ref="C286:D286"/>
    <mergeCell ref="E286:F286"/>
    <mergeCell ref="G286:H286"/>
    <mergeCell ref="I286:J286"/>
    <mergeCell ref="K286:L286"/>
    <mergeCell ref="C295:D295"/>
    <mergeCell ref="E295:F295"/>
    <mergeCell ref="G295:H295"/>
    <mergeCell ref="I295:J295"/>
    <mergeCell ref="K295:L295"/>
    <mergeCell ref="C296:D296"/>
    <mergeCell ref="E296:F296"/>
    <mergeCell ref="G296:H296"/>
    <mergeCell ref="I296:J296"/>
    <mergeCell ref="K296:L296"/>
    <mergeCell ref="C293:D293"/>
    <mergeCell ref="E293:F293"/>
    <mergeCell ref="G293:H293"/>
    <mergeCell ref="I293:J293"/>
    <mergeCell ref="K293:L293"/>
    <mergeCell ref="C294:D294"/>
    <mergeCell ref="E294:F294"/>
    <mergeCell ref="G294:H294"/>
    <mergeCell ref="I294:J294"/>
    <mergeCell ref="K294:L294"/>
    <mergeCell ref="C299:D299"/>
    <mergeCell ref="E299:F299"/>
    <mergeCell ref="G299:H299"/>
    <mergeCell ref="I299:J299"/>
    <mergeCell ref="K299:L299"/>
    <mergeCell ref="C300:D300"/>
    <mergeCell ref="E300:F300"/>
    <mergeCell ref="G300:H300"/>
    <mergeCell ref="I300:J300"/>
    <mergeCell ref="K300:L300"/>
    <mergeCell ref="C297:D297"/>
    <mergeCell ref="E297:F297"/>
    <mergeCell ref="G297:H297"/>
    <mergeCell ref="I297:J297"/>
    <mergeCell ref="K297:L297"/>
    <mergeCell ref="C298:D298"/>
    <mergeCell ref="E298:F298"/>
    <mergeCell ref="G298:H298"/>
    <mergeCell ref="I298:J298"/>
    <mergeCell ref="K298:L298"/>
    <mergeCell ref="C303:D303"/>
    <mergeCell ref="E303:F303"/>
    <mergeCell ref="G303:H303"/>
    <mergeCell ref="I303:J303"/>
    <mergeCell ref="K303:L303"/>
    <mergeCell ref="C304:D304"/>
    <mergeCell ref="E304:F304"/>
    <mergeCell ref="G304:H304"/>
    <mergeCell ref="I304:J304"/>
    <mergeCell ref="K304:L304"/>
    <mergeCell ref="C301:D301"/>
    <mergeCell ref="E301:F301"/>
    <mergeCell ref="G301:H301"/>
    <mergeCell ref="I301:J301"/>
    <mergeCell ref="K301:L301"/>
    <mergeCell ref="C302:D302"/>
    <mergeCell ref="E302:F302"/>
    <mergeCell ref="G302:H302"/>
    <mergeCell ref="I302:J302"/>
    <mergeCell ref="K302:L302"/>
    <mergeCell ref="C307:D307"/>
    <mergeCell ref="E307:F307"/>
    <mergeCell ref="G307:H307"/>
    <mergeCell ref="I307:J307"/>
    <mergeCell ref="K307:L307"/>
    <mergeCell ref="C308:D308"/>
    <mergeCell ref="E308:F308"/>
    <mergeCell ref="G308:H308"/>
    <mergeCell ref="I308:J308"/>
    <mergeCell ref="K308:L308"/>
    <mergeCell ref="C305:D305"/>
    <mergeCell ref="E305:F305"/>
    <mergeCell ref="G305:H305"/>
    <mergeCell ref="I305:J305"/>
    <mergeCell ref="K305:L305"/>
    <mergeCell ref="C306:D306"/>
    <mergeCell ref="E306:F306"/>
    <mergeCell ref="G306:H306"/>
    <mergeCell ref="I306:J306"/>
    <mergeCell ref="K306:L306"/>
    <mergeCell ref="C311:D311"/>
    <mergeCell ref="E311:F311"/>
    <mergeCell ref="G311:H311"/>
    <mergeCell ref="I311:J311"/>
    <mergeCell ref="K311:L311"/>
    <mergeCell ref="C312:D312"/>
    <mergeCell ref="E312:F312"/>
    <mergeCell ref="G312:H312"/>
    <mergeCell ref="I312:J312"/>
    <mergeCell ref="K312:L312"/>
    <mergeCell ref="C309:D309"/>
    <mergeCell ref="E309:F309"/>
    <mergeCell ref="G309:H309"/>
    <mergeCell ref="I309:J309"/>
    <mergeCell ref="K309:L309"/>
    <mergeCell ref="C310:D310"/>
    <mergeCell ref="E310:F310"/>
    <mergeCell ref="G310:H310"/>
    <mergeCell ref="I310:J310"/>
    <mergeCell ref="K310:L310"/>
    <mergeCell ref="C315:D315"/>
    <mergeCell ref="E315:F315"/>
    <mergeCell ref="G315:H315"/>
    <mergeCell ref="I315:J315"/>
    <mergeCell ref="K315:L315"/>
    <mergeCell ref="C316:D316"/>
    <mergeCell ref="E316:F316"/>
    <mergeCell ref="G316:H316"/>
    <mergeCell ref="I316:J316"/>
    <mergeCell ref="K316:L316"/>
    <mergeCell ref="C313:D313"/>
    <mergeCell ref="E313:F313"/>
    <mergeCell ref="G313:H313"/>
    <mergeCell ref="I313:J313"/>
    <mergeCell ref="K313:L313"/>
    <mergeCell ref="C314:D314"/>
    <mergeCell ref="E314:F314"/>
    <mergeCell ref="G314:H314"/>
    <mergeCell ref="I314:J314"/>
    <mergeCell ref="K314:L314"/>
    <mergeCell ref="C319:D319"/>
    <mergeCell ref="E319:F319"/>
    <mergeCell ref="G319:H319"/>
    <mergeCell ref="I319:J319"/>
    <mergeCell ref="K319:L319"/>
    <mergeCell ref="C320:D320"/>
    <mergeCell ref="E320:F320"/>
    <mergeCell ref="G320:H320"/>
    <mergeCell ref="I320:J320"/>
    <mergeCell ref="K320:L320"/>
    <mergeCell ref="C317:D317"/>
    <mergeCell ref="E317:F317"/>
    <mergeCell ref="G317:H317"/>
    <mergeCell ref="I317:J317"/>
    <mergeCell ref="K317:L317"/>
    <mergeCell ref="C318:D318"/>
    <mergeCell ref="E318:F318"/>
    <mergeCell ref="G318:H318"/>
    <mergeCell ref="I318:J318"/>
    <mergeCell ref="K318:L318"/>
    <mergeCell ref="K324:L324"/>
    <mergeCell ref="C325:D325"/>
    <mergeCell ref="E325:F325"/>
    <mergeCell ref="G325:H325"/>
    <mergeCell ref="I325:J325"/>
    <mergeCell ref="K325:L325"/>
    <mergeCell ref="C323:D323"/>
    <mergeCell ref="E323:F323"/>
    <mergeCell ref="G323:H323"/>
    <mergeCell ref="I323:J323"/>
    <mergeCell ref="K323:L323"/>
    <mergeCell ref="A324:A327"/>
    <mergeCell ref="C324:D324"/>
    <mergeCell ref="E324:F324"/>
    <mergeCell ref="G324:H324"/>
    <mergeCell ref="I324:J324"/>
    <mergeCell ref="C321:D321"/>
    <mergeCell ref="E321:F321"/>
    <mergeCell ref="G321:H321"/>
    <mergeCell ref="I321:J321"/>
    <mergeCell ref="K321:L321"/>
    <mergeCell ref="C322:D322"/>
    <mergeCell ref="E322:F322"/>
    <mergeCell ref="G322:H322"/>
    <mergeCell ref="I322:J322"/>
    <mergeCell ref="K322:L322"/>
    <mergeCell ref="A329:L330"/>
    <mergeCell ref="A333:B333"/>
    <mergeCell ref="C333:D333"/>
    <mergeCell ref="E333:F333"/>
    <mergeCell ref="G333:H333"/>
    <mergeCell ref="I333:J333"/>
    <mergeCell ref="K333:L333"/>
    <mergeCell ref="A328:B328"/>
    <mergeCell ref="C328:D328"/>
    <mergeCell ref="E328:F328"/>
    <mergeCell ref="G328:H328"/>
    <mergeCell ref="I328:J328"/>
    <mergeCell ref="K328:L328"/>
    <mergeCell ref="C326:D326"/>
    <mergeCell ref="E326:F326"/>
    <mergeCell ref="G326:H326"/>
    <mergeCell ref="I326:J326"/>
    <mergeCell ref="K326:L326"/>
    <mergeCell ref="C327:D327"/>
    <mergeCell ref="E327:F327"/>
    <mergeCell ref="G327:H327"/>
    <mergeCell ref="I327:J327"/>
    <mergeCell ref="K327:L327"/>
    <mergeCell ref="C336:D336"/>
    <mergeCell ref="E336:F336"/>
    <mergeCell ref="G336:H336"/>
    <mergeCell ref="I336:J336"/>
    <mergeCell ref="K336:L336"/>
    <mergeCell ref="C337:D337"/>
    <mergeCell ref="E337:F337"/>
    <mergeCell ref="G337:H337"/>
    <mergeCell ref="I337:J337"/>
    <mergeCell ref="K337:L337"/>
    <mergeCell ref="C334:D334"/>
    <mergeCell ref="E334:F334"/>
    <mergeCell ref="G334:H334"/>
    <mergeCell ref="I334:J334"/>
    <mergeCell ref="K334:L334"/>
    <mergeCell ref="C335:D335"/>
    <mergeCell ref="E335:F335"/>
    <mergeCell ref="G335:H335"/>
    <mergeCell ref="I335:J335"/>
    <mergeCell ref="K335:L335"/>
    <mergeCell ref="C340:D340"/>
    <mergeCell ref="E340:F340"/>
    <mergeCell ref="G340:H340"/>
    <mergeCell ref="I340:J340"/>
    <mergeCell ref="K340:L340"/>
    <mergeCell ref="C341:D341"/>
    <mergeCell ref="E341:F341"/>
    <mergeCell ref="G341:H341"/>
    <mergeCell ref="I341:J341"/>
    <mergeCell ref="K341:L341"/>
    <mergeCell ref="C338:D338"/>
    <mergeCell ref="E338:F338"/>
    <mergeCell ref="G338:H338"/>
    <mergeCell ref="I338:J338"/>
    <mergeCell ref="K338:L338"/>
    <mergeCell ref="C339:D339"/>
    <mergeCell ref="E339:F339"/>
    <mergeCell ref="G339:H339"/>
    <mergeCell ref="I339:J339"/>
    <mergeCell ref="K339:L339"/>
    <mergeCell ref="C344:D344"/>
    <mergeCell ref="E344:F344"/>
    <mergeCell ref="G344:H344"/>
    <mergeCell ref="I344:J344"/>
    <mergeCell ref="K344:L344"/>
    <mergeCell ref="C345:D345"/>
    <mergeCell ref="E345:F345"/>
    <mergeCell ref="G345:H345"/>
    <mergeCell ref="I345:J345"/>
    <mergeCell ref="K345:L345"/>
    <mergeCell ref="C342:D342"/>
    <mergeCell ref="E342:F342"/>
    <mergeCell ref="G342:H342"/>
    <mergeCell ref="I342:J342"/>
    <mergeCell ref="K342:L342"/>
    <mergeCell ref="C343:D343"/>
    <mergeCell ref="E343:F343"/>
    <mergeCell ref="G343:H343"/>
    <mergeCell ref="I343:J343"/>
    <mergeCell ref="K343:L343"/>
    <mergeCell ref="C348:D348"/>
    <mergeCell ref="E348:F348"/>
    <mergeCell ref="G348:H348"/>
    <mergeCell ref="I348:J348"/>
    <mergeCell ref="K348:L348"/>
    <mergeCell ref="C349:D349"/>
    <mergeCell ref="E349:F349"/>
    <mergeCell ref="G349:H349"/>
    <mergeCell ref="I349:J349"/>
    <mergeCell ref="K349:L349"/>
    <mergeCell ref="C346:D346"/>
    <mergeCell ref="E346:F346"/>
    <mergeCell ref="G346:H346"/>
    <mergeCell ref="I346:J346"/>
    <mergeCell ref="K346:L346"/>
    <mergeCell ref="C347:D347"/>
    <mergeCell ref="E347:F347"/>
    <mergeCell ref="G347:H347"/>
    <mergeCell ref="I347:J347"/>
    <mergeCell ref="K347:L347"/>
    <mergeCell ref="C352:D352"/>
    <mergeCell ref="E352:F352"/>
    <mergeCell ref="G352:H352"/>
    <mergeCell ref="I352:J352"/>
    <mergeCell ref="K352:L352"/>
    <mergeCell ref="C353:D353"/>
    <mergeCell ref="E353:F353"/>
    <mergeCell ref="G353:H353"/>
    <mergeCell ref="I353:J353"/>
    <mergeCell ref="K353:L353"/>
    <mergeCell ref="C350:D350"/>
    <mergeCell ref="E350:F350"/>
    <mergeCell ref="G350:H350"/>
    <mergeCell ref="I350:J350"/>
    <mergeCell ref="K350:L350"/>
    <mergeCell ref="C351:D351"/>
    <mergeCell ref="E351:F351"/>
    <mergeCell ref="G351:H351"/>
    <mergeCell ref="I351:J351"/>
    <mergeCell ref="K351:L351"/>
    <mergeCell ref="C356:D356"/>
    <mergeCell ref="E356:F356"/>
    <mergeCell ref="G356:H356"/>
    <mergeCell ref="I356:J356"/>
    <mergeCell ref="K356:L356"/>
    <mergeCell ref="C357:D357"/>
    <mergeCell ref="E357:F357"/>
    <mergeCell ref="G357:H357"/>
    <mergeCell ref="I357:J357"/>
    <mergeCell ref="K357:L357"/>
    <mergeCell ref="C354:D354"/>
    <mergeCell ref="E354:F354"/>
    <mergeCell ref="G354:H354"/>
    <mergeCell ref="I354:J354"/>
    <mergeCell ref="K354:L354"/>
    <mergeCell ref="C355:D355"/>
    <mergeCell ref="E355:F355"/>
    <mergeCell ref="G355:H355"/>
    <mergeCell ref="I355:J355"/>
    <mergeCell ref="K355:L355"/>
    <mergeCell ref="C360:D360"/>
    <mergeCell ref="E360:F360"/>
    <mergeCell ref="G360:H360"/>
    <mergeCell ref="I360:J360"/>
    <mergeCell ref="K360:L360"/>
    <mergeCell ref="C361:D361"/>
    <mergeCell ref="E361:F361"/>
    <mergeCell ref="G361:H361"/>
    <mergeCell ref="I361:J361"/>
    <mergeCell ref="K361:L361"/>
    <mergeCell ref="C358:D358"/>
    <mergeCell ref="E358:F358"/>
    <mergeCell ref="G358:H358"/>
    <mergeCell ref="I358:J358"/>
    <mergeCell ref="K358:L358"/>
    <mergeCell ref="C359:D359"/>
    <mergeCell ref="E359:F359"/>
    <mergeCell ref="G359:H359"/>
    <mergeCell ref="I359:J359"/>
    <mergeCell ref="K359:L359"/>
    <mergeCell ref="K365:L365"/>
    <mergeCell ref="C366:D366"/>
    <mergeCell ref="E366:F366"/>
    <mergeCell ref="G366:H366"/>
    <mergeCell ref="I366:J366"/>
    <mergeCell ref="K366:L366"/>
    <mergeCell ref="C364:D364"/>
    <mergeCell ref="E364:F364"/>
    <mergeCell ref="G364:H364"/>
    <mergeCell ref="I364:J364"/>
    <mergeCell ref="K364:L364"/>
    <mergeCell ref="A365:A368"/>
    <mergeCell ref="C365:D365"/>
    <mergeCell ref="E365:F365"/>
    <mergeCell ref="G365:H365"/>
    <mergeCell ref="I365:J365"/>
    <mergeCell ref="C362:D362"/>
    <mergeCell ref="E362:F362"/>
    <mergeCell ref="G362:H362"/>
    <mergeCell ref="I362:J362"/>
    <mergeCell ref="K362:L362"/>
    <mergeCell ref="C363:D363"/>
    <mergeCell ref="E363:F363"/>
    <mergeCell ref="G363:H363"/>
    <mergeCell ref="I363:J363"/>
    <mergeCell ref="K363:L363"/>
    <mergeCell ref="A370:L371"/>
    <mergeCell ref="A374:B374"/>
    <mergeCell ref="C374:D374"/>
    <mergeCell ref="E374:F374"/>
    <mergeCell ref="G374:H374"/>
    <mergeCell ref="I374:J374"/>
    <mergeCell ref="K374:L374"/>
    <mergeCell ref="A369:B369"/>
    <mergeCell ref="C369:D369"/>
    <mergeCell ref="E369:F369"/>
    <mergeCell ref="G369:H369"/>
    <mergeCell ref="I369:J369"/>
    <mergeCell ref="K369:L369"/>
    <mergeCell ref="C367:D367"/>
    <mergeCell ref="E367:F367"/>
    <mergeCell ref="G367:H367"/>
    <mergeCell ref="I367:J367"/>
    <mergeCell ref="K367:L367"/>
    <mergeCell ref="C368:D368"/>
    <mergeCell ref="E368:F368"/>
    <mergeCell ref="G368:H368"/>
    <mergeCell ref="I368:J368"/>
    <mergeCell ref="K368:L368"/>
    <mergeCell ref="C377:D377"/>
    <mergeCell ref="E377:F377"/>
    <mergeCell ref="G377:H377"/>
    <mergeCell ref="I377:J377"/>
    <mergeCell ref="K377:L377"/>
    <mergeCell ref="C378:D378"/>
    <mergeCell ref="E378:F378"/>
    <mergeCell ref="G378:H378"/>
    <mergeCell ref="I378:J378"/>
    <mergeCell ref="K378:L378"/>
    <mergeCell ref="C375:D375"/>
    <mergeCell ref="E375:F375"/>
    <mergeCell ref="G375:H375"/>
    <mergeCell ref="I375:J375"/>
    <mergeCell ref="K375:L375"/>
    <mergeCell ref="C376:D376"/>
    <mergeCell ref="E376:F376"/>
    <mergeCell ref="G376:H376"/>
    <mergeCell ref="I376:J376"/>
    <mergeCell ref="K376:L376"/>
    <mergeCell ref="C381:D381"/>
    <mergeCell ref="E381:F381"/>
    <mergeCell ref="G381:H381"/>
    <mergeCell ref="I381:J381"/>
    <mergeCell ref="K381:L381"/>
    <mergeCell ref="C382:D382"/>
    <mergeCell ref="E382:F382"/>
    <mergeCell ref="G382:H382"/>
    <mergeCell ref="I382:J382"/>
    <mergeCell ref="K382:L382"/>
    <mergeCell ref="C379:D379"/>
    <mergeCell ref="E379:F379"/>
    <mergeCell ref="G379:H379"/>
    <mergeCell ref="I379:J379"/>
    <mergeCell ref="K379:L379"/>
    <mergeCell ref="C380:D380"/>
    <mergeCell ref="E380:F380"/>
    <mergeCell ref="G380:H380"/>
    <mergeCell ref="I380:J380"/>
    <mergeCell ref="K380:L380"/>
    <mergeCell ref="C385:D385"/>
    <mergeCell ref="E385:F385"/>
    <mergeCell ref="G385:H385"/>
    <mergeCell ref="I385:J385"/>
    <mergeCell ref="K385:L385"/>
    <mergeCell ref="C386:D386"/>
    <mergeCell ref="E386:F386"/>
    <mergeCell ref="G386:H386"/>
    <mergeCell ref="I386:J386"/>
    <mergeCell ref="K386:L386"/>
    <mergeCell ref="C383:D383"/>
    <mergeCell ref="E383:F383"/>
    <mergeCell ref="G383:H383"/>
    <mergeCell ref="I383:J383"/>
    <mergeCell ref="K383:L383"/>
    <mergeCell ref="C384:D384"/>
    <mergeCell ref="E384:F384"/>
    <mergeCell ref="G384:H384"/>
    <mergeCell ref="I384:J384"/>
    <mergeCell ref="K384:L384"/>
    <mergeCell ref="C389:D389"/>
    <mergeCell ref="E389:F389"/>
    <mergeCell ref="G389:H389"/>
    <mergeCell ref="I389:J389"/>
    <mergeCell ref="K389:L389"/>
    <mergeCell ref="C390:D390"/>
    <mergeCell ref="E390:F390"/>
    <mergeCell ref="G390:H390"/>
    <mergeCell ref="I390:J390"/>
    <mergeCell ref="K390:L390"/>
    <mergeCell ref="C387:D387"/>
    <mergeCell ref="E387:F387"/>
    <mergeCell ref="G387:H387"/>
    <mergeCell ref="I387:J387"/>
    <mergeCell ref="K387:L387"/>
    <mergeCell ref="C388:D388"/>
    <mergeCell ref="E388:F388"/>
    <mergeCell ref="G388:H388"/>
    <mergeCell ref="I388:J388"/>
    <mergeCell ref="K388:L388"/>
    <mergeCell ref="C393:D393"/>
    <mergeCell ref="E393:F393"/>
    <mergeCell ref="G393:H393"/>
    <mergeCell ref="I393:J393"/>
    <mergeCell ref="K393:L393"/>
    <mergeCell ref="C394:D394"/>
    <mergeCell ref="E394:F394"/>
    <mergeCell ref="G394:H394"/>
    <mergeCell ref="I394:J394"/>
    <mergeCell ref="K394:L394"/>
    <mergeCell ref="C391:D391"/>
    <mergeCell ref="E391:F391"/>
    <mergeCell ref="G391:H391"/>
    <mergeCell ref="I391:J391"/>
    <mergeCell ref="K391:L391"/>
    <mergeCell ref="C392:D392"/>
    <mergeCell ref="E392:F392"/>
    <mergeCell ref="G392:H392"/>
    <mergeCell ref="I392:J392"/>
    <mergeCell ref="K392:L392"/>
    <mergeCell ref="C397:D397"/>
    <mergeCell ref="E397:F397"/>
    <mergeCell ref="G397:H397"/>
    <mergeCell ref="I397:J397"/>
    <mergeCell ref="K397:L397"/>
    <mergeCell ref="C398:D398"/>
    <mergeCell ref="E398:F398"/>
    <mergeCell ref="G398:H398"/>
    <mergeCell ref="I398:J398"/>
    <mergeCell ref="K398:L398"/>
    <mergeCell ref="C395:D395"/>
    <mergeCell ref="E395:F395"/>
    <mergeCell ref="G395:H395"/>
    <mergeCell ref="I395:J395"/>
    <mergeCell ref="K395:L395"/>
    <mergeCell ref="C396:D396"/>
    <mergeCell ref="E396:F396"/>
    <mergeCell ref="G396:H396"/>
    <mergeCell ref="I396:J396"/>
    <mergeCell ref="K396:L396"/>
    <mergeCell ref="C401:D401"/>
    <mergeCell ref="E401:F401"/>
    <mergeCell ref="G401:H401"/>
    <mergeCell ref="I401:J401"/>
    <mergeCell ref="K401:L401"/>
    <mergeCell ref="C402:D402"/>
    <mergeCell ref="E402:F402"/>
    <mergeCell ref="G402:H402"/>
    <mergeCell ref="I402:J402"/>
    <mergeCell ref="K402:L402"/>
    <mergeCell ref="C399:D399"/>
    <mergeCell ref="E399:F399"/>
    <mergeCell ref="G399:H399"/>
    <mergeCell ref="I399:J399"/>
    <mergeCell ref="K399:L399"/>
    <mergeCell ref="C400:D400"/>
    <mergeCell ref="E400:F400"/>
    <mergeCell ref="G400:H400"/>
    <mergeCell ref="I400:J400"/>
    <mergeCell ref="K400:L400"/>
    <mergeCell ref="K406:L406"/>
    <mergeCell ref="C407:D407"/>
    <mergeCell ref="E407:F407"/>
    <mergeCell ref="G407:H407"/>
    <mergeCell ref="I407:J407"/>
    <mergeCell ref="K407:L407"/>
    <mergeCell ref="C405:D405"/>
    <mergeCell ref="E405:F405"/>
    <mergeCell ref="G405:H405"/>
    <mergeCell ref="I405:J405"/>
    <mergeCell ref="K405:L405"/>
    <mergeCell ref="A406:A409"/>
    <mergeCell ref="C406:D406"/>
    <mergeCell ref="E406:F406"/>
    <mergeCell ref="G406:H406"/>
    <mergeCell ref="I406:J406"/>
    <mergeCell ref="C403:D403"/>
    <mergeCell ref="E403:F403"/>
    <mergeCell ref="G403:H403"/>
    <mergeCell ref="I403:J403"/>
    <mergeCell ref="K403:L403"/>
    <mergeCell ref="C404:D404"/>
    <mergeCell ref="E404:F404"/>
    <mergeCell ref="G404:H404"/>
    <mergeCell ref="I404:J404"/>
    <mergeCell ref="K404:L404"/>
    <mergeCell ref="A411:L412"/>
    <mergeCell ref="A415:B415"/>
    <mergeCell ref="C415:D415"/>
    <mergeCell ref="E415:F415"/>
    <mergeCell ref="G415:H415"/>
    <mergeCell ref="I415:J415"/>
    <mergeCell ref="K415:L415"/>
    <mergeCell ref="A410:B410"/>
    <mergeCell ref="C410:D410"/>
    <mergeCell ref="E410:F410"/>
    <mergeCell ref="G410:H410"/>
    <mergeCell ref="I410:J410"/>
    <mergeCell ref="K410:L410"/>
    <mergeCell ref="C408:D408"/>
    <mergeCell ref="E408:F408"/>
    <mergeCell ref="G408:H408"/>
    <mergeCell ref="I408:J408"/>
    <mergeCell ref="K408:L408"/>
    <mergeCell ref="C409:D409"/>
    <mergeCell ref="E409:F409"/>
    <mergeCell ref="G409:H409"/>
    <mergeCell ref="I409:J409"/>
    <mergeCell ref="K409:L409"/>
    <mergeCell ref="C418:D418"/>
    <mergeCell ref="E418:F418"/>
    <mergeCell ref="G418:H418"/>
    <mergeCell ref="I418:J418"/>
    <mergeCell ref="K418:L418"/>
    <mergeCell ref="C419:D419"/>
    <mergeCell ref="E419:F419"/>
    <mergeCell ref="G419:H419"/>
    <mergeCell ref="I419:J419"/>
    <mergeCell ref="K419:L419"/>
    <mergeCell ref="C416:D416"/>
    <mergeCell ref="E416:F416"/>
    <mergeCell ref="G416:H416"/>
    <mergeCell ref="I416:J416"/>
    <mergeCell ref="K416:L416"/>
    <mergeCell ref="C417:D417"/>
    <mergeCell ref="E417:F417"/>
    <mergeCell ref="G417:H417"/>
    <mergeCell ref="I417:J417"/>
    <mergeCell ref="K417:L417"/>
    <mergeCell ref="C422:D422"/>
    <mergeCell ref="E422:F422"/>
    <mergeCell ref="G422:H422"/>
    <mergeCell ref="I422:J422"/>
    <mergeCell ref="K422:L422"/>
    <mergeCell ref="C423:D423"/>
    <mergeCell ref="E423:F423"/>
    <mergeCell ref="G423:H423"/>
    <mergeCell ref="I423:J423"/>
    <mergeCell ref="K423:L423"/>
    <mergeCell ref="C420:D420"/>
    <mergeCell ref="E420:F420"/>
    <mergeCell ref="G420:H420"/>
    <mergeCell ref="I420:J420"/>
    <mergeCell ref="K420:L420"/>
    <mergeCell ref="C421:D421"/>
    <mergeCell ref="E421:F421"/>
    <mergeCell ref="G421:H421"/>
    <mergeCell ref="I421:J421"/>
    <mergeCell ref="K421:L421"/>
    <mergeCell ref="C426:D426"/>
    <mergeCell ref="E426:F426"/>
    <mergeCell ref="G426:H426"/>
    <mergeCell ref="I426:J426"/>
    <mergeCell ref="K426:L426"/>
    <mergeCell ref="C427:D427"/>
    <mergeCell ref="E427:F427"/>
    <mergeCell ref="G427:H427"/>
    <mergeCell ref="I427:J427"/>
    <mergeCell ref="K427:L427"/>
    <mergeCell ref="C424:D424"/>
    <mergeCell ref="E424:F424"/>
    <mergeCell ref="G424:H424"/>
    <mergeCell ref="I424:J424"/>
    <mergeCell ref="K424:L424"/>
    <mergeCell ref="C425:D425"/>
    <mergeCell ref="E425:F425"/>
    <mergeCell ref="G425:H425"/>
    <mergeCell ref="I425:J425"/>
    <mergeCell ref="K425:L425"/>
    <mergeCell ref="C430:D430"/>
    <mergeCell ref="E430:F430"/>
    <mergeCell ref="G430:H430"/>
    <mergeCell ref="I430:J430"/>
    <mergeCell ref="K430:L430"/>
    <mergeCell ref="C431:D431"/>
    <mergeCell ref="E431:F431"/>
    <mergeCell ref="G431:H431"/>
    <mergeCell ref="I431:J431"/>
    <mergeCell ref="K431:L431"/>
    <mergeCell ref="C428:D428"/>
    <mergeCell ref="E428:F428"/>
    <mergeCell ref="G428:H428"/>
    <mergeCell ref="I428:J428"/>
    <mergeCell ref="K428:L428"/>
    <mergeCell ref="C429:D429"/>
    <mergeCell ref="E429:F429"/>
    <mergeCell ref="G429:H429"/>
    <mergeCell ref="I429:J429"/>
    <mergeCell ref="K429:L429"/>
    <mergeCell ref="C434:D434"/>
    <mergeCell ref="E434:F434"/>
    <mergeCell ref="G434:H434"/>
    <mergeCell ref="I434:J434"/>
    <mergeCell ref="K434:L434"/>
    <mergeCell ref="C435:D435"/>
    <mergeCell ref="E435:F435"/>
    <mergeCell ref="G435:H435"/>
    <mergeCell ref="I435:J435"/>
    <mergeCell ref="K435:L435"/>
    <mergeCell ref="C432:D432"/>
    <mergeCell ref="E432:F432"/>
    <mergeCell ref="G432:H432"/>
    <mergeCell ref="I432:J432"/>
    <mergeCell ref="K432:L432"/>
    <mergeCell ref="C433:D433"/>
    <mergeCell ref="E433:F433"/>
    <mergeCell ref="G433:H433"/>
    <mergeCell ref="I433:J433"/>
    <mergeCell ref="K433:L433"/>
    <mergeCell ref="C438:D438"/>
    <mergeCell ref="E438:F438"/>
    <mergeCell ref="G438:H438"/>
    <mergeCell ref="I438:J438"/>
    <mergeCell ref="K438:L438"/>
    <mergeCell ref="C439:D439"/>
    <mergeCell ref="E439:F439"/>
    <mergeCell ref="G439:H439"/>
    <mergeCell ref="I439:J439"/>
    <mergeCell ref="K439:L439"/>
    <mergeCell ref="C436:D436"/>
    <mergeCell ref="E436:F436"/>
    <mergeCell ref="G436:H436"/>
    <mergeCell ref="I436:J436"/>
    <mergeCell ref="K436:L436"/>
    <mergeCell ref="C437:D437"/>
    <mergeCell ref="E437:F437"/>
    <mergeCell ref="G437:H437"/>
    <mergeCell ref="I437:J437"/>
    <mergeCell ref="K437:L437"/>
    <mergeCell ref="C442:D442"/>
    <mergeCell ref="E442:F442"/>
    <mergeCell ref="G442:H442"/>
    <mergeCell ref="I442:J442"/>
    <mergeCell ref="K442:L442"/>
    <mergeCell ref="C443:D443"/>
    <mergeCell ref="E443:F443"/>
    <mergeCell ref="G443:H443"/>
    <mergeCell ref="I443:J443"/>
    <mergeCell ref="K443:L443"/>
    <mergeCell ref="C440:D440"/>
    <mergeCell ref="E440:F440"/>
    <mergeCell ref="G440:H440"/>
    <mergeCell ref="I440:J440"/>
    <mergeCell ref="K440:L440"/>
    <mergeCell ref="C441:D441"/>
    <mergeCell ref="E441:F441"/>
    <mergeCell ref="G441:H441"/>
    <mergeCell ref="I441:J441"/>
    <mergeCell ref="K441:L441"/>
    <mergeCell ref="K447:L447"/>
    <mergeCell ref="C448:D448"/>
    <mergeCell ref="E448:F448"/>
    <mergeCell ref="G448:H448"/>
    <mergeCell ref="I448:J448"/>
    <mergeCell ref="K448:L448"/>
    <mergeCell ref="C446:D446"/>
    <mergeCell ref="E446:F446"/>
    <mergeCell ref="G446:H446"/>
    <mergeCell ref="I446:J446"/>
    <mergeCell ref="K446:L446"/>
    <mergeCell ref="A447:A450"/>
    <mergeCell ref="C447:D447"/>
    <mergeCell ref="E447:F447"/>
    <mergeCell ref="G447:H447"/>
    <mergeCell ref="I447:J447"/>
    <mergeCell ref="C444:D444"/>
    <mergeCell ref="E444:F444"/>
    <mergeCell ref="G444:H444"/>
    <mergeCell ref="I444:J444"/>
    <mergeCell ref="K444:L444"/>
    <mergeCell ref="C445:D445"/>
    <mergeCell ref="E445:F445"/>
    <mergeCell ref="G445:H445"/>
    <mergeCell ref="I445:J445"/>
    <mergeCell ref="K445:L445"/>
    <mergeCell ref="A452:L453"/>
    <mergeCell ref="A456:B456"/>
    <mergeCell ref="C456:D456"/>
    <mergeCell ref="E456:F456"/>
    <mergeCell ref="G456:H456"/>
    <mergeCell ref="I456:J456"/>
    <mergeCell ref="K456:L456"/>
    <mergeCell ref="A451:B451"/>
    <mergeCell ref="C451:D451"/>
    <mergeCell ref="E451:F451"/>
    <mergeCell ref="G451:H451"/>
    <mergeCell ref="I451:J451"/>
    <mergeCell ref="K451:L451"/>
    <mergeCell ref="C449:D449"/>
    <mergeCell ref="E449:F449"/>
    <mergeCell ref="G449:H449"/>
    <mergeCell ref="I449:J449"/>
    <mergeCell ref="K449:L449"/>
    <mergeCell ref="C450:D450"/>
    <mergeCell ref="E450:F450"/>
    <mergeCell ref="G450:H450"/>
    <mergeCell ref="I450:J450"/>
    <mergeCell ref="K450:L450"/>
    <mergeCell ref="C459:D459"/>
    <mergeCell ref="E459:F459"/>
    <mergeCell ref="G459:H459"/>
    <mergeCell ref="I459:J459"/>
    <mergeCell ref="K459:L459"/>
    <mergeCell ref="C460:D460"/>
    <mergeCell ref="E460:F460"/>
    <mergeCell ref="G460:H460"/>
    <mergeCell ref="I460:J460"/>
    <mergeCell ref="K460:L460"/>
    <mergeCell ref="C457:D457"/>
    <mergeCell ref="E457:F457"/>
    <mergeCell ref="G457:H457"/>
    <mergeCell ref="I457:J457"/>
    <mergeCell ref="K457:L457"/>
    <mergeCell ref="C458:D458"/>
    <mergeCell ref="E458:F458"/>
    <mergeCell ref="G458:H458"/>
    <mergeCell ref="I458:J458"/>
    <mergeCell ref="K458:L458"/>
    <mergeCell ref="C463:D463"/>
    <mergeCell ref="E463:F463"/>
    <mergeCell ref="G463:H463"/>
    <mergeCell ref="I463:J463"/>
    <mergeCell ref="K463:L463"/>
    <mergeCell ref="C464:D464"/>
    <mergeCell ref="E464:F464"/>
    <mergeCell ref="G464:H464"/>
    <mergeCell ref="I464:J464"/>
    <mergeCell ref="K464:L464"/>
    <mergeCell ref="C461:D461"/>
    <mergeCell ref="E461:F461"/>
    <mergeCell ref="G461:H461"/>
    <mergeCell ref="I461:J461"/>
    <mergeCell ref="K461:L461"/>
    <mergeCell ref="C462:D462"/>
    <mergeCell ref="E462:F462"/>
    <mergeCell ref="G462:H462"/>
    <mergeCell ref="I462:J462"/>
    <mergeCell ref="K462:L462"/>
    <mergeCell ref="C467:D467"/>
    <mergeCell ref="E467:F467"/>
    <mergeCell ref="G467:H467"/>
    <mergeCell ref="I467:J467"/>
    <mergeCell ref="K467:L467"/>
    <mergeCell ref="C468:D468"/>
    <mergeCell ref="E468:F468"/>
    <mergeCell ref="G468:H468"/>
    <mergeCell ref="I468:J468"/>
    <mergeCell ref="K468:L468"/>
    <mergeCell ref="C465:D465"/>
    <mergeCell ref="E465:F465"/>
    <mergeCell ref="G465:H465"/>
    <mergeCell ref="I465:J465"/>
    <mergeCell ref="K465:L465"/>
    <mergeCell ref="C466:D466"/>
    <mergeCell ref="E466:F466"/>
    <mergeCell ref="G466:H466"/>
    <mergeCell ref="I466:J466"/>
    <mergeCell ref="K466:L466"/>
    <mergeCell ref="C471:D471"/>
    <mergeCell ref="E471:F471"/>
    <mergeCell ref="G471:H471"/>
    <mergeCell ref="I471:J471"/>
    <mergeCell ref="K471:L471"/>
    <mergeCell ref="C472:D472"/>
    <mergeCell ref="E472:F472"/>
    <mergeCell ref="G472:H472"/>
    <mergeCell ref="I472:J472"/>
    <mergeCell ref="K472:L472"/>
    <mergeCell ref="C469:D469"/>
    <mergeCell ref="E469:F469"/>
    <mergeCell ref="G469:H469"/>
    <mergeCell ref="I469:J469"/>
    <mergeCell ref="K469:L469"/>
    <mergeCell ref="C470:D470"/>
    <mergeCell ref="E470:F470"/>
    <mergeCell ref="G470:H470"/>
    <mergeCell ref="I470:J470"/>
    <mergeCell ref="K470:L470"/>
    <mergeCell ref="C475:D475"/>
    <mergeCell ref="E475:F475"/>
    <mergeCell ref="G475:H475"/>
    <mergeCell ref="I475:J475"/>
    <mergeCell ref="K475:L475"/>
    <mergeCell ref="C476:D476"/>
    <mergeCell ref="E476:F476"/>
    <mergeCell ref="G476:H476"/>
    <mergeCell ref="I476:J476"/>
    <mergeCell ref="K476:L476"/>
    <mergeCell ref="C473:D473"/>
    <mergeCell ref="E473:F473"/>
    <mergeCell ref="G473:H473"/>
    <mergeCell ref="I473:J473"/>
    <mergeCell ref="K473:L473"/>
    <mergeCell ref="C474:D474"/>
    <mergeCell ref="E474:F474"/>
    <mergeCell ref="G474:H474"/>
    <mergeCell ref="I474:J474"/>
    <mergeCell ref="K474:L474"/>
    <mergeCell ref="C479:D479"/>
    <mergeCell ref="E479:F479"/>
    <mergeCell ref="G479:H479"/>
    <mergeCell ref="I479:J479"/>
    <mergeCell ref="K479:L479"/>
    <mergeCell ref="C480:D480"/>
    <mergeCell ref="E480:F480"/>
    <mergeCell ref="G480:H480"/>
    <mergeCell ref="I480:J480"/>
    <mergeCell ref="K480:L480"/>
    <mergeCell ref="C477:D477"/>
    <mergeCell ref="E477:F477"/>
    <mergeCell ref="G477:H477"/>
    <mergeCell ref="I477:J477"/>
    <mergeCell ref="K477:L477"/>
    <mergeCell ref="C478:D478"/>
    <mergeCell ref="E478:F478"/>
    <mergeCell ref="G478:H478"/>
    <mergeCell ref="I478:J478"/>
    <mergeCell ref="K478:L478"/>
    <mergeCell ref="C483:D483"/>
    <mergeCell ref="E483:F483"/>
    <mergeCell ref="G483:H483"/>
    <mergeCell ref="I483:J483"/>
    <mergeCell ref="K483:L483"/>
    <mergeCell ref="C484:D484"/>
    <mergeCell ref="E484:F484"/>
    <mergeCell ref="G484:H484"/>
    <mergeCell ref="I484:J484"/>
    <mergeCell ref="K484:L484"/>
    <mergeCell ref="C481:D481"/>
    <mergeCell ref="E481:F481"/>
    <mergeCell ref="G481:H481"/>
    <mergeCell ref="I481:J481"/>
    <mergeCell ref="K481:L481"/>
    <mergeCell ref="C482:D482"/>
    <mergeCell ref="E482:F482"/>
    <mergeCell ref="G482:H482"/>
    <mergeCell ref="I482:J482"/>
    <mergeCell ref="K482:L482"/>
    <mergeCell ref="C487:D487"/>
    <mergeCell ref="E487:F487"/>
    <mergeCell ref="G487:H487"/>
    <mergeCell ref="I487:J487"/>
    <mergeCell ref="K487:L487"/>
    <mergeCell ref="A488:A491"/>
    <mergeCell ref="C488:D488"/>
    <mergeCell ref="E488:F488"/>
    <mergeCell ref="G488:H488"/>
    <mergeCell ref="I488:J488"/>
    <mergeCell ref="C485:D485"/>
    <mergeCell ref="E485:F485"/>
    <mergeCell ref="G485:H485"/>
    <mergeCell ref="I485:J485"/>
    <mergeCell ref="K485:L485"/>
    <mergeCell ref="C486:D486"/>
    <mergeCell ref="E486:F486"/>
    <mergeCell ref="G486:H486"/>
    <mergeCell ref="I486:J486"/>
    <mergeCell ref="K486:L486"/>
    <mergeCell ref="A492:B492"/>
    <mergeCell ref="C492:D492"/>
    <mergeCell ref="E492:F492"/>
    <mergeCell ref="G492:H492"/>
    <mergeCell ref="I492:J492"/>
    <mergeCell ref="K492:L492"/>
    <mergeCell ref="C490:D490"/>
    <mergeCell ref="E490:F490"/>
    <mergeCell ref="G490:H490"/>
    <mergeCell ref="I490:J490"/>
    <mergeCell ref="K490:L490"/>
    <mergeCell ref="C491:D491"/>
    <mergeCell ref="E491:F491"/>
    <mergeCell ref="G491:H491"/>
    <mergeCell ref="I491:J491"/>
    <mergeCell ref="K491:L491"/>
    <mergeCell ref="K488:L488"/>
    <mergeCell ref="C489:D489"/>
    <mergeCell ref="E489:F489"/>
    <mergeCell ref="G489:H489"/>
    <mergeCell ref="I489:J489"/>
    <mergeCell ref="K489:L489"/>
  </mergeCells>
  <phoneticPr fontId="2"/>
  <pageMargins left="0.98425196850393704" right="0.78740157480314965" top="0.78740157480314965" bottom="0.78740157480314965" header="0.51181102362204722" footer="0.51181102362204722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535"/>
  <sheetViews>
    <sheetView view="pageBreakPreview" topLeftCell="A272" zoomScaleNormal="100" zoomScaleSheetLayoutView="100" workbookViewId="0">
      <selection activeCell="K282" sqref="K282"/>
    </sheetView>
  </sheetViews>
  <sheetFormatPr defaultColWidth="9.109375" defaultRowHeight="13.2" x14ac:dyDescent="0.2"/>
  <cols>
    <col min="1" max="1" width="1" style="1" customWidth="1"/>
    <col min="2" max="2" width="4.33203125" style="15" customWidth="1"/>
    <col min="3" max="3" width="4.33203125" style="16" customWidth="1"/>
    <col min="4" max="15" width="5.6640625" style="1" customWidth="1"/>
    <col min="16" max="16" width="10.6640625" style="1" customWidth="1"/>
    <col min="17" max="17" width="1.33203125" style="1" customWidth="1"/>
    <col min="18" max="19" width="9.109375" style="1"/>
    <col min="20" max="20" width="12.6640625" style="1" customWidth="1"/>
    <col min="21" max="21" width="4.33203125" style="1" customWidth="1"/>
    <col min="22" max="16384" width="9.109375" style="1"/>
  </cols>
  <sheetData>
    <row r="1" spans="2:21" ht="18.75" customHeight="1" x14ac:dyDescent="0.2">
      <c r="B1" s="287" t="s">
        <v>13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2:21" ht="18.75" customHeight="1" x14ac:dyDescent="0.2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2:21" ht="18.75" customHeight="1" x14ac:dyDescent="0.2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21" ht="18.75" customHeight="1" x14ac:dyDescent="0.2">
      <c r="B4" s="288">
        <v>43191</v>
      </c>
      <c r="C4" s="288"/>
      <c r="D4" s="288"/>
      <c r="E4" s="44">
        <f>B4</f>
        <v>43191</v>
      </c>
      <c r="F4" s="10"/>
    </row>
    <row r="5" spans="2:21" ht="19.5" customHeight="1" x14ac:dyDescent="0.2">
      <c r="B5" s="289"/>
      <c r="C5" s="290"/>
      <c r="D5" s="219" t="s">
        <v>313</v>
      </c>
      <c r="E5" s="293"/>
      <c r="F5" s="220"/>
      <c r="G5" s="219" t="s">
        <v>2</v>
      </c>
      <c r="H5" s="293"/>
      <c r="I5" s="220"/>
      <c r="J5" s="219" t="s">
        <v>36</v>
      </c>
      <c r="K5" s="293"/>
      <c r="L5" s="220"/>
      <c r="M5" s="219" t="s">
        <v>237</v>
      </c>
      <c r="N5" s="293"/>
      <c r="O5" s="220"/>
      <c r="P5" s="40" t="s">
        <v>306</v>
      </c>
      <c r="T5" s="198" t="s">
        <v>312</v>
      </c>
      <c r="U5" s="199"/>
    </row>
    <row r="6" spans="2:21" ht="19.5" customHeight="1" x14ac:dyDescent="0.2">
      <c r="B6" s="291"/>
      <c r="C6" s="292"/>
      <c r="D6" s="35" t="s">
        <v>246</v>
      </c>
      <c r="E6" s="48" t="s">
        <v>307</v>
      </c>
      <c r="F6" s="47" t="s">
        <v>308</v>
      </c>
      <c r="G6" s="35" t="s">
        <v>246</v>
      </c>
      <c r="H6" s="48" t="s">
        <v>307</v>
      </c>
      <c r="I6" s="47" t="s">
        <v>308</v>
      </c>
      <c r="J6" s="35" t="s">
        <v>246</v>
      </c>
      <c r="K6" s="48" t="s">
        <v>307</v>
      </c>
      <c r="L6" s="47" t="s">
        <v>308</v>
      </c>
      <c r="M6" s="35" t="s">
        <v>246</v>
      </c>
      <c r="N6" s="48" t="s">
        <v>307</v>
      </c>
      <c r="O6" s="47" t="s">
        <v>308</v>
      </c>
      <c r="P6" s="3"/>
      <c r="T6" s="79">
        <v>43220</v>
      </c>
      <c r="U6" s="52">
        <f>T6</f>
        <v>43220</v>
      </c>
    </row>
    <row r="7" spans="2:21" ht="19.5" customHeight="1" x14ac:dyDescent="0.2">
      <c r="B7" s="51">
        <f>B4</f>
        <v>43191</v>
      </c>
      <c r="C7" s="52">
        <f>B7</f>
        <v>43191</v>
      </c>
      <c r="D7" s="53">
        <v>0.41666666666666669</v>
      </c>
      <c r="E7" s="54">
        <v>0.75</v>
      </c>
      <c r="F7" s="55">
        <f>(E7-D7)*24</f>
        <v>8</v>
      </c>
      <c r="G7" s="53"/>
      <c r="H7" s="54"/>
      <c r="I7" s="55">
        <f>(H7-G7)*24</f>
        <v>0</v>
      </c>
      <c r="J7" s="53">
        <v>0.5</v>
      </c>
      <c r="K7" s="54">
        <v>0.75</v>
      </c>
      <c r="L7" s="55">
        <f>(K7-J7)*24</f>
        <v>6</v>
      </c>
      <c r="M7" s="53">
        <v>0.41666666666666669</v>
      </c>
      <c r="N7" s="54">
        <v>0.75</v>
      </c>
      <c r="O7" s="55">
        <f>(N7-M7)*24</f>
        <v>8</v>
      </c>
      <c r="P7" s="83" t="s">
        <v>84</v>
      </c>
      <c r="T7" s="79">
        <v>43223</v>
      </c>
      <c r="U7" s="52">
        <f t="shared" ref="U7:U22" si="0">T7</f>
        <v>43223</v>
      </c>
    </row>
    <row r="8" spans="2:21" ht="19.5" customHeight="1" x14ac:dyDescent="0.2">
      <c r="B8" s="51">
        <f t="shared" ref="B8:B34" si="1">B7+1</f>
        <v>43192</v>
      </c>
      <c r="C8" s="52">
        <f>B8</f>
        <v>43192</v>
      </c>
      <c r="D8" s="53">
        <v>0.58333333333333337</v>
      </c>
      <c r="E8" s="54">
        <v>0.83333333333333337</v>
      </c>
      <c r="F8" s="55">
        <f t="shared" ref="F8:F15" si="2">(E8-D8)*24</f>
        <v>6</v>
      </c>
      <c r="G8" s="35"/>
      <c r="H8" s="48"/>
      <c r="I8" s="55">
        <f t="shared" ref="I8:I13" si="3">(H8-G8)*24</f>
        <v>0</v>
      </c>
      <c r="J8" s="71">
        <v>0.5</v>
      </c>
      <c r="K8" s="72">
        <v>0.75</v>
      </c>
      <c r="L8" s="55">
        <f t="shared" ref="L8:L13" si="4">(K8-J8)*24</f>
        <v>6</v>
      </c>
      <c r="M8" s="71">
        <v>0.41666666666666669</v>
      </c>
      <c r="N8" s="72">
        <v>0.83333333333333337</v>
      </c>
      <c r="O8" s="55">
        <f t="shared" ref="O8:O13" si="5">(N8-M8)*24</f>
        <v>10</v>
      </c>
      <c r="P8" s="83" t="s">
        <v>84</v>
      </c>
      <c r="T8" s="79">
        <v>43224</v>
      </c>
      <c r="U8" s="52">
        <f t="shared" si="0"/>
        <v>43224</v>
      </c>
    </row>
    <row r="9" spans="2:21" ht="19.5" customHeight="1" x14ac:dyDescent="0.2">
      <c r="B9" s="51">
        <f t="shared" si="1"/>
        <v>43193</v>
      </c>
      <c r="C9" s="52">
        <f t="shared" ref="C9:C37" si="6">B9</f>
        <v>43193</v>
      </c>
      <c r="D9" s="85"/>
      <c r="E9" s="86" t="s">
        <v>79</v>
      </c>
      <c r="F9" s="87"/>
      <c r="G9" s="35"/>
      <c r="H9" s="48"/>
      <c r="I9" s="55">
        <f t="shared" si="3"/>
        <v>0</v>
      </c>
      <c r="J9" s="85"/>
      <c r="K9" s="86" t="s">
        <v>79</v>
      </c>
      <c r="L9" s="87"/>
      <c r="M9" s="85"/>
      <c r="N9" s="86" t="s">
        <v>79</v>
      </c>
      <c r="O9" s="87"/>
      <c r="P9" s="83" t="s">
        <v>84</v>
      </c>
      <c r="T9" s="79">
        <v>43225</v>
      </c>
      <c r="U9" s="52">
        <f t="shared" si="0"/>
        <v>43225</v>
      </c>
    </row>
    <row r="10" spans="2:21" ht="19.5" customHeight="1" x14ac:dyDescent="0.2">
      <c r="B10" s="51">
        <f t="shared" si="1"/>
        <v>43194</v>
      </c>
      <c r="C10" s="52">
        <f t="shared" si="6"/>
        <v>43194</v>
      </c>
      <c r="D10" s="53">
        <v>0.58333333333333337</v>
      </c>
      <c r="E10" s="54">
        <v>0.83333333333333337</v>
      </c>
      <c r="F10" s="55">
        <f t="shared" si="2"/>
        <v>6</v>
      </c>
      <c r="G10" s="35"/>
      <c r="H10" s="48"/>
      <c r="I10" s="55">
        <f t="shared" si="3"/>
        <v>0</v>
      </c>
      <c r="J10" s="71">
        <v>0.5</v>
      </c>
      <c r="K10" s="72">
        <v>0.75</v>
      </c>
      <c r="L10" s="55">
        <f t="shared" si="4"/>
        <v>6</v>
      </c>
      <c r="M10" s="71">
        <v>0.41666666666666669</v>
      </c>
      <c r="N10" s="72">
        <v>0.83333333333333337</v>
      </c>
      <c r="O10" s="55">
        <f t="shared" si="5"/>
        <v>10</v>
      </c>
      <c r="P10" s="83" t="s">
        <v>84</v>
      </c>
      <c r="T10" s="79">
        <v>43297</v>
      </c>
      <c r="U10" s="52">
        <f t="shared" si="0"/>
        <v>43297</v>
      </c>
    </row>
    <row r="11" spans="2:21" ht="19.5" customHeight="1" x14ac:dyDescent="0.2">
      <c r="B11" s="51">
        <f t="shared" si="1"/>
        <v>43195</v>
      </c>
      <c r="C11" s="52">
        <f t="shared" si="6"/>
        <v>43195</v>
      </c>
      <c r="D11" s="53">
        <v>0.58333333333333337</v>
      </c>
      <c r="E11" s="54">
        <v>0.83333333333333337</v>
      </c>
      <c r="F11" s="55">
        <f t="shared" si="2"/>
        <v>6</v>
      </c>
      <c r="G11" s="35"/>
      <c r="H11" s="48"/>
      <c r="I11" s="55">
        <f t="shared" si="3"/>
        <v>0</v>
      </c>
      <c r="J11" s="71">
        <v>0.5</v>
      </c>
      <c r="K11" s="72">
        <v>0.75</v>
      </c>
      <c r="L11" s="55">
        <f t="shared" si="4"/>
        <v>6</v>
      </c>
      <c r="M11" s="71">
        <v>0.41666666666666669</v>
      </c>
      <c r="N11" s="72">
        <v>0.83333333333333337</v>
      </c>
      <c r="O11" s="55">
        <f t="shared" si="5"/>
        <v>10</v>
      </c>
      <c r="P11" s="83" t="s">
        <v>84</v>
      </c>
      <c r="T11" s="79">
        <v>43323</v>
      </c>
      <c r="U11" s="52">
        <f t="shared" si="0"/>
        <v>43323</v>
      </c>
    </row>
    <row r="12" spans="2:21" ht="19.5" customHeight="1" x14ac:dyDescent="0.2">
      <c r="B12" s="51">
        <f t="shared" si="1"/>
        <v>43196</v>
      </c>
      <c r="C12" s="52">
        <f t="shared" si="6"/>
        <v>43196</v>
      </c>
      <c r="D12" s="53">
        <v>0.58333333333333337</v>
      </c>
      <c r="E12" s="54">
        <v>0.83333333333333337</v>
      </c>
      <c r="F12" s="55">
        <f t="shared" si="2"/>
        <v>6</v>
      </c>
      <c r="G12" s="35"/>
      <c r="H12" s="48"/>
      <c r="I12" s="55">
        <f t="shared" si="3"/>
        <v>0</v>
      </c>
      <c r="J12" s="71">
        <v>0.5</v>
      </c>
      <c r="K12" s="72">
        <v>0.75</v>
      </c>
      <c r="L12" s="55">
        <f t="shared" si="4"/>
        <v>6</v>
      </c>
      <c r="M12" s="71">
        <v>0.41666666666666669</v>
      </c>
      <c r="N12" s="72">
        <v>0.83333333333333337</v>
      </c>
      <c r="O12" s="55">
        <f t="shared" si="5"/>
        <v>10</v>
      </c>
      <c r="P12" s="83" t="s">
        <v>84</v>
      </c>
      <c r="T12" s="79">
        <v>43360</v>
      </c>
      <c r="U12" s="52">
        <f t="shared" si="0"/>
        <v>43360</v>
      </c>
    </row>
    <row r="13" spans="2:21" ht="19.5" customHeight="1" x14ac:dyDescent="0.2">
      <c r="B13" s="51">
        <f t="shared" si="1"/>
        <v>43197</v>
      </c>
      <c r="C13" s="52">
        <f t="shared" si="6"/>
        <v>43197</v>
      </c>
      <c r="D13" s="71">
        <v>0.41666666666666669</v>
      </c>
      <c r="E13" s="72">
        <v>0.83333333333333337</v>
      </c>
      <c r="F13" s="55">
        <f t="shared" si="2"/>
        <v>10</v>
      </c>
      <c r="G13" s="35"/>
      <c r="H13" s="48"/>
      <c r="I13" s="55">
        <f t="shared" si="3"/>
        <v>0</v>
      </c>
      <c r="J13" s="71">
        <v>0.41666666666666669</v>
      </c>
      <c r="K13" s="72">
        <v>0.75</v>
      </c>
      <c r="L13" s="55">
        <f t="shared" si="4"/>
        <v>8</v>
      </c>
      <c r="M13" s="71">
        <v>0.41666666666666669</v>
      </c>
      <c r="N13" s="72">
        <v>0.83333333333333337</v>
      </c>
      <c r="O13" s="55">
        <f t="shared" si="5"/>
        <v>10</v>
      </c>
      <c r="P13" s="83"/>
      <c r="T13" s="79">
        <v>43367</v>
      </c>
      <c r="U13" s="52">
        <f t="shared" si="0"/>
        <v>43367</v>
      </c>
    </row>
    <row r="14" spans="2:21" ht="19.5" customHeight="1" x14ac:dyDescent="0.2">
      <c r="B14" s="51">
        <f t="shared" si="1"/>
        <v>43198</v>
      </c>
      <c r="C14" s="52">
        <f t="shared" si="6"/>
        <v>43198</v>
      </c>
      <c r="D14" s="35"/>
      <c r="E14" s="48" t="s">
        <v>311</v>
      </c>
      <c r="F14" s="47"/>
      <c r="G14" s="35"/>
      <c r="H14" s="48"/>
      <c r="I14" s="55">
        <f>(H14-G14)*24</f>
        <v>0</v>
      </c>
      <c r="J14" s="71">
        <v>0.41666666666666669</v>
      </c>
      <c r="K14" s="72">
        <v>0.75</v>
      </c>
      <c r="L14" s="55">
        <f>(K14-J14)*24</f>
        <v>8</v>
      </c>
      <c r="M14" s="71">
        <v>0.41666666666666669</v>
      </c>
      <c r="N14" s="72">
        <v>0.75</v>
      </c>
      <c r="O14" s="55">
        <f>(N14-M14)*24</f>
        <v>8</v>
      </c>
      <c r="P14" s="91"/>
      <c r="T14" s="79">
        <v>43381</v>
      </c>
      <c r="U14" s="52">
        <f t="shared" si="0"/>
        <v>43381</v>
      </c>
    </row>
    <row r="15" spans="2:21" ht="19.5" customHeight="1" x14ac:dyDescent="0.2">
      <c r="B15" s="51">
        <f t="shared" si="1"/>
        <v>43199</v>
      </c>
      <c r="C15" s="52">
        <f t="shared" si="6"/>
        <v>43199</v>
      </c>
      <c r="D15" s="71">
        <v>0.58333333333333337</v>
      </c>
      <c r="E15" s="72">
        <v>0.83333333333333337</v>
      </c>
      <c r="F15" s="55">
        <f t="shared" si="2"/>
        <v>6</v>
      </c>
      <c r="G15" s="35"/>
      <c r="H15" s="48"/>
      <c r="I15" s="55">
        <f>(H15-G15)*24</f>
        <v>0</v>
      </c>
      <c r="J15" s="71">
        <v>0.58333333333333337</v>
      </c>
      <c r="K15" s="72">
        <v>0.75</v>
      </c>
      <c r="L15" s="55">
        <f>(K15-J15)*24</f>
        <v>3.9999999999999991</v>
      </c>
      <c r="M15" s="71">
        <v>0.41666666666666669</v>
      </c>
      <c r="N15" s="72">
        <v>0.83333333333333337</v>
      </c>
      <c r="O15" s="55">
        <f>(N15-M15)*24</f>
        <v>10</v>
      </c>
      <c r="P15" s="83"/>
      <c r="T15" s="79">
        <v>43407</v>
      </c>
      <c r="U15" s="52">
        <f t="shared" si="0"/>
        <v>43407</v>
      </c>
    </row>
    <row r="16" spans="2:21" ht="19.5" customHeight="1" x14ac:dyDescent="0.2">
      <c r="B16" s="51">
        <f t="shared" si="1"/>
        <v>43200</v>
      </c>
      <c r="C16" s="52">
        <f t="shared" si="6"/>
        <v>43200</v>
      </c>
      <c r="D16" s="35"/>
      <c r="E16" s="48" t="s">
        <v>79</v>
      </c>
      <c r="F16" s="47"/>
      <c r="G16" s="35"/>
      <c r="H16" s="48"/>
      <c r="I16" s="47"/>
      <c r="J16" s="35"/>
      <c r="K16" s="48" t="s">
        <v>79</v>
      </c>
      <c r="L16" s="47"/>
      <c r="M16" s="35"/>
      <c r="N16" s="48" t="s">
        <v>79</v>
      </c>
      <c r="O16" s="47"/>
      <c r="P16" s="83"/>
      <c r="T16" s="79">
        <v>43427</v>
      </c>
      <c r="U16" s="52">
        <f t="shared" si="0"/>
        <v>43427</v>
      </c>
    </row>
    <row r="17" spans="2:21" ht="19.5" customHeight="1" x14ac:dyDescent="0.2">
      <c r="B17" s="51">
        <f t="shared" si="1"/>
        <v>43201</v>
      </c>
      <c r="C17" s="52">
        <f t="shared" si="6"/>
        <v>43201</v>
      </c>
      <c r="D17" s="71">
        <v>0.58333333333333337</v>
      </c>
      <c r="E17" s="72">
        <v>0.83333333333333337</v>
      </c>
      <c r="F17" s="55">
        <f t="shared" ref="F17:F22" si="7">(E17-D17)*24</f>
        <v>6</v>
      </c>
      <c r="G17" s="35"/>
      <c r="H17" s="48"/>
      <c r="I17" s="55">
        <f t="shared" ref="I17:I22" si="8">(H17-G17)*24</f>
        <v>0</v>
      </c>
      <c r="J17" s="71">
        <v>0.58333333333333337</v>
      </c>
      <c r="K17" s="72">
        <v>0.75</v>
      </c>
      <c r="L17" s="55">
        <f t="shared" ref="L17:L22" si="9">(K17-J17)*24</f>
        <v>3.9999999999999991</v>
      </c>
      <c r="M17" s="71">
        <v>0.41666666666666669</v>
      </c>
      <c r="N17" s="72">
        <v>0.83333333333333337</v>
      </c>
      <c r="O17" s="55">
        <f t="shared" ref="O17:O22" si="10">(N17-M17)*24</f>
        <v>10</v>
      </c>
      <c r="P17" s="92"/>
      <c r="T17" s="79">
        <v>43458</v>
      </c>
      <c r="U17" s="52">
        <f t="shared" si="0"/>
        <v>43458</v>
      </c>
    </row>
    <row r="18" spans="2:21" ht="19.5" customHeight="1" x14ac:dyDescent="0.2">
      <c r="B18" s="51">
        <f t="shared" si="1"/>
        <v>43202</v>
      </c>
      <c r="C18" s="52">
        <f t="shared" si="6"/>
        <v>43202</v>
      </c>
      <c r="D18" s="71">
        <v>0.58333333333333337</v>
      </c>
      <c r="E18" s="72">
        <v>0.83333333333333337</v>
      </c>
      <c r="F18" s="55">
        <f t="shared" si="7"/>
        <v>6</v>
      </c>
      <c r="G18" s="35"/>
      <c r="H18" s="48"/>
      <c r="I18" s="55">
        <f t="shared" si="8"/>
        <v>0</v>
      </c>
      <c r="J18" s="71">
        <v>0.58333333333333337</v>
      </c>
      <c r="K18" s="72">
        <v>0.75</v>
      </c>
      <c r="L18" s="55">
        <f t="shared" si="9"/>
        <v>3.9999999999999991</v>
      </c>
      <c r="M18" s="71">
        <v>0.41666666666666669</v>
      </c>
      <c r="N18" s="72">
        <v>0.83333333333333337</v>
      </c>
      <c r="O18" s="55">
        <f t="shared" si="10"/>
        <v>10</v>
      </c>
      <c r="P18" s="92"/>
      <c r="T18" s="79">
        <v>43466</v>
      </c>
      <c r="U18" s="52">
        <f t="shared" si="0"/>
        <v>43466</v>
      </c>
    </row>
    <row r="19" spans="2:21" ht="19.5" customHeight="1" x14ac:dyDescent="0.2">
      <c r="B19" s="51">
        <f t="shared" si="1"/>
        <v>43203</v>
      </c>
      <c r="C19" s="52">
        <f t="shared" si="6"/>
        <v>43203</v>
      </c>
      <c r="D19" s="71">
        <v>0.58333333333333337</v>
      </c>
      <c r="E19" s="72">
        <v>0.83333333333333337</v>
      </c>
      <c r="F19" s="55">
        <f t="shared" si="7"/>
        <v>6</v>
      </c>
      <c r="G19" s="35"/>
      <c r="H19" s="48"/>
      <c r="I19" s="55">
        <f t="shared" si="8"/>
        <v>0</v>
      </c>
      <c r="J19" s="71">
        <v>0.58333333333333337</v>
      </c>
      <c r="K19" s="72">
        <v>0.75</v>
      </c>
      <c r="L19" s="55">
        <f t="shared" si="9"/>
        <v>3.9999999999999991</v>
      </c>
      <c r="M19" s="71">
        <v>0.41666666666666669</v>
      </c>
      <c r="N19" s="72">
        <v>0.83333333333333337</v>
      </c>
      <c r="O19" s="55">
        <f t="shared" si="10"/>
        <v>10</v>
      </c>
      <c r="P19" s="92"/>
      <c r="T19" s="79">
        <v>43479</v>
      </c>
      <c r="U19" s="52">
        <f t="shared" si="0"/>
        <v>43479</v>
      </c>
    </row>
    <row r="20" spans="2:21" ht="19.5" customHeight="1" x14ac:dyDescent="0.2">
      <c r="B20" s="51">
        <f t="shared" si="1"/>
        <v>43204</v>
      </c>
      <c r="C20" s="52">
        <f t="shared" si="6"/>
        <v>43204</v>
      </c>
      <c r="D20" s="71">
        <v>0.41666666666666669</v>
      </c>
      <c r="E20" s="72">
        <v>0.83333333333333337</v>
      </c>
      <c r="F20" s="55">
        <f t="shared" si="7"/>
        <v>10</v>
      </c>
      <c r="G20" s="35"/>
      <c r="H20" s="48"/>
      <c r="I20" s="55">
        <f t="shared" si="8"/>
        <v>0</v>
      </c>
      <c r="J20" s="71">
        <v>0.41666666666666669</v>
      </c>
      <c r="K20" s="72">
        <v>0.75</v>
      </c>
      <c r="L20" s="55">
        <f t="shared" si="9"/>
        <v>8</v>
      </c>
      <c r="M20" s="71">
        <v>0.41666666666666669</v>
      </c>
      <c r="N20" s="72">
        <v>0.83333333333333337</v>
      </c>
      <c r="O20" s="55">
        <f t="shared" si="10"/>
        <v>10</v>
      </c>
      <c r="P20" s="92"/>
      <c r="T20" s="79">
        <v>43507</v>
      </c>
      <c r="U20" s="52">
        <f t="shared" si="0"/>
        <v>43507</v>
      </c>
    </row>
    <row r="21" spans="2:21" ht="19.5" customHeight="1" x14ac:dyDescent="0.2">
      <c r="B21" s="51">
        <f t="shared" si="1"/>
        <v>43205</v>
      </c>
      <c r="C21" s="52">
        <f t="shared" si="6"/>
        <v>43205</v>
      </c>
      <c r="D21" s="53">
        <v>0.41666666666666669</v>
      </c>
      <c r="E21" s="54">
        <v>0.75</v>
      </c>
      <c r="F21" s="55">
        <f t="shared" si="7"/>
        <v>8</v>
      </c>
      <c r="G21" s="35"/>
      <c r="H21" s="48"/>
      <c r="I21" s="55">
        <f t="shared" si="8"/>
        <v>0</v>
      </c>
      <c r="J21" s="53">
        <v>0.41666666666666669</v>
      </c>
      <c r="K21" s="54">
        <v>0.75</v>
      </c>
      <c r="L21" s="55">
        <f t="shared" si="9"/>
        <v>8</v>
      </c>
      <c r="M21" s="53">
        <v>0.41666666666666669</v>
      </c>
      <c r="N21" s="54">
        <v>0.75</v>
      </c>
      <c r="O21" s="55">
        <f t="shared" si="10"/>
        <v>8</v>
      </c>
      <c r="P21" s="92"/>
      <c r="T21" s="79">
        <v>43545</v>
      </c>
      <c r="U21" s="52">
        <f t="shared" si="0"/>
        <v>43545</v>
      </c>
    </row>
    <row r="22" spans="2:21" ht="19.5" customHeight="1" x14ac:dyDescent="0.2">
      <c r="B22" s="51">
        <f t="shared" si="1"/>
        <v>43206</v>
      </c>
      <c r="C22" s="52">
        <f t="shared" si="6"/>
        <v>43206</v>
      </c>
      <c r="D22" s="71">
        <v>0.58333333333333337</v>
      </c>
      <c r="E22" s="72">
        <v>0.83333333333333337</v>
      </c>
      <c r="F22" s="55">
        <f t="shared" si="7"/>
        <v>6</v>
      </c>
      <c r="G22" s="35"/>
      <c r="H22" s="48"/>
      <c r="I22" s="55">
        <f t="shared" si="8"/>
        <v>0</v>
      </c>
      <c r="J22" s="71">
        <v>0.58333333333333337</v>
      </c>
      <c r="K22" s="72">
        <v>0.75</v>
      </c>
      <c r="L22" s="55">
        <f t="shared" si="9"/>
        <v>3.9999999999999991</v>
      </c>
      <c r="M22" s="71">
        <v>0.41666666666666669</v>
      </c>
      <c r="N22" s="72">
        <v>0.83333333333333337</v>
      </c>
      <c r="O22" s="55">
        <f t="shared" si="10"/>
        <v>10</v>
      </c>
      <c r="P22" s="92"/>
      <c r="T22" s="78">
        <v>43584</v>
      </c>
      <c r="U22" s="52">
        <f t="shared" si="0"/>
        <v>43584</v>
      </c>
    </row>
    <row r="23" spans="2:21" ht="19.5" customHeight="1" x14ac:dyDescent="0.2">
      <c r="B23" s="51">
        <f t="shared" si="1"/>
        <v>43207</v>
      </c>
      <c r="C23" s="52">
        <f t="shared" si="6"/>
        <v>43207</v>
      </c>
      <c r="D23" s="35"/>
      <c r="E23" s="48" t="s">
        <v>79</v>
      </c>
      <c r="F23" s="47"/>
      <c r="G23" s="35"/>
      <c r="H23" s="48"/>
      <c r="I23" s="47"/>
      <c r="J23" s="35"/>
      <c r="K23" s="48" t="s">
        <v>79</v>
      </c>
      <c r="L23" s="47"/>
      <c r="M23" s="35"/>
      <c r="N23" s="48" t="s">
        <v>79</v>
      </c>
      <c r="O23" s="47"/>
      <c r="P23" s="92"/>
    </row>
    <row r="24" spans="2:21" ht="19.5" customHeight="1" x14ac:dyDescent="0.2">
      <c r="B24" s="51">
        <f t="shared" si="1"/>
        <v>43208</v>
      </c>
      <c r="C24" s="52">
        <f t="shared" si="6"/>
        <v>43208</v>
      </c>
      <c r="D24" s="71">
        <v>0.58333333333333337</v>
      </c>
      <c r="E24" s="72">
        <v>0.83333333333333337</v>
      </c>
      <c r="F24" s="55">
        <f t="shared" ref="F24:F29" si="11">(E24-D24)*24</f>
        <v>6</v>
      </c>
      <c r="G24" s="35"/>
      <c r="H24" s="48"/>
      <c r="I24" s="55">
        <f t="shared" ref="I24:I29" si="12">(H24-G24)*24</f>
        <v>0</v>
      </c>
      <c r="J24" s="71">
        <v>0.58333333333333337</v>
      </c>
      <c r="K24" s="72">
        <v>0.75</v>
      </c>
      <c r="L24" s="55">
        <f t="shared" ref="L24:L29" si="13">(K24-J24)*24</f>
        <v>3.9999999999999991</v>
      </c>
      <c r="M24" s="71">
        <v>0.41666666666666669</v>
      </c>
      <c r="N24" s="72">
        <v>0.83333333333333337</v>
      </c>
      <c r="O24" s="55">
        <f t="shared" ref="O24:O29" si="14">(N24-M24)*24</f>
        <v>10</v>
      </c>
      <c r="P24" s="92"/>
    </row>
    <row r="25" spans="2:21" ht="19.5" customHeight="1" x14ac:dyDescent="0.2">
      <c r="B25" s="51">
        <f t="shared" si="1"/>
        <v>43209</v>
      </c>
      <c r="C25" s="52">
        <f t="shared" si="6"/>
        <v>43209</v>
      </c>
      <c r="D25" s="71">
        <v>0.58333333333333337</v>
      </c>
      <c r="E25" s="72">
        <v>0.83333333333333337</v>
      </c>
      <c r="F25" s="55">
        <f t="shared" si="11"/>
        <v>6</v>
      </c>
      <c r="G25" s="35"/>
      <c r="H25" s="48"/>
      <c r="I25" s="55">
        <f t="shared" si="12"/>
        <v>0</v>
      </c>
      <c r="J25" s="71">
        <v>0.58333333333333337</v>
      </c>
      <c r="K25" s="72">
        <v>0.75</v>
      </c>
      <c r="L25" s="55">
        <f t="shared" si="13"/>
        <v>3.9999999999999991</v>
      </c>
      <c r="M25" s="71">
        <v>0.41666666666666669</v>
      </c>
      <c r="N25" s="72">
        <v>0.83333333333333337</v>
      </c>
      <c r="O25" s="55">
        <f t="shared" si="14"/>
        <v>10</v>
      </c>
      <c r="P25" s="92"/>
    </row>
    <row r="26" spans="2:21" ht="19.5" customHeight="1" x14ac:dyDescent="0.2">
      <c r="B26" s="51">
        <f t="shared" si="1"/>
        <v>43210</v>
      </c>
      <c r="C26" s="52">
        <f t="shared" si="6"/>
        <v>43210</v>
      </c>
      <c r="D26" s="71">
        <v>0.58333333333333337</v>
      </c>
      <c r="E26" s="72">
        <v>0.83333333333333337</v>
      </c>
      <c r="F26" s="55">
        <f t="shared" si="11"/>
        <v>6</v>
      </c>
      <c r="G26" s="35"/>
      <c r="H26" s="48"/>
      <c r="I26" s="55">
        <f t="shared" si="12"/>
        <v>0</v>
      </c>
      <c r="J26" s="71">
        <v>0.58333333333333337</v>
      </c>
      <c r="K26" s="72">
        <v>0.75</v>
      </c>
      <c r="L26" s="55">
        <f t="shared" si="13"/>
        <v>3.9999999999999991</v>
      </c>
      <c r="M26" s="71">
        <v>0.41666666666666669</v>
      </c>
      <c r="N26" s="72">
        <v>0.83333333333333337</v>
      </c>
      <c r="O26" s="55">
        <f t="shared" si="14"/>
        <v>10</v>
      </c>
      <c r="P26" s="92"/>
    </row>
    <row r="27" spans="2:21" ht="19.5" customHeight="1" x14ac:dyDescent="0.2">
      <c r="B27" s="51">
        <f t="shared" si="1"/>
        <v>43211</v>
      </c>
      <c r="C27" s="52">
        <f t="shared" si="6"/>
        <v>43211</v>
      </c>
      <c r="D27" s="71">
        <v>0.41666666666666669</v>
      </c>
      <c r="E27" s="72">
        <v>0.83333333333333337</v>
      </c>
      <c r="F27" s="55">
        <f t="shared" si="11"/>
        <v>10</v>
      </c>
      <c r="G27" s="35"/>
      <c r="H27" s="48"/>
      <c r="I27" s="55">
        <f t="shared" si="12"/>
        <v>0</v>
      </c>
      <c r="J27" s="71">
        <v>0.41666666666666669</v>
      </c>
      <c r="K27" s="72">
        <v>0.75</v>
      </c>
      <c r="L27" s="55">
        <f t="shared" si="13"/>
        <v>8</v>
      </c>
      <c r="M27" s="71">
        <v>0.41666666666666669</v>
      </c>
      <c r="N27" s="72">
        <v>0.83333333333333337</v>
      </c>
      <c r="O27" s="55">
        <f t="shared" si="14"/>
        <v>10</v>
      </c>
      <c r="P27" s="92"/>
    </row>
    <row r="28" spans="2:21" ht="19.5" customHeight="1" x14ac:dyDescent="0.2">
      <c r="B28" s="51">
        <f t="shared" si="1"/>
        <v>43212</v>
      </c>
      <c r="C28" s="52">
        <f t="shared" si="6"/>
        <v>43212</v>
      </c>
      <c r="D28" s="53">
        <v>0.41666666666666669</v>
      </c>
      <c r="E28" s="54">
        <v>0.75</v>
      </c>
      <c r="F28" s="55">
        <f t="shared" si="11"/>
        <v>8</v>
      </c>
      <c r="G28" s="35"/>
      <c r="H28" s="48"/>
      <c r="I28" s="55">
        <f t="shared" si="12"/>
        <v>0</v>
      </c>
      <c r="J28" s="53">
        <v>0.41666666666666669</v>
      </c>
      <c r="K28" s="54">
        <v>0.75</v>
      </c>
      <c r="L28" s="55">
        <f t="shared" si="13"/>
        <v>8</v>
      </c>
      <c r="M28" s="53">
        <v>0.41666666666666669</v>
      </c>
      <c r="N28" s="54">
        <v>0.75</v>
      </c>
      <c r="O28" s="55">
        <f t="shared" si="14"/>
        <v>8</v>
      </c>
      <c r="P28" s="92"/>
    </row>
    <row r="29" spans="2:21" ht="19.5" customHeight="1" x14ac:dyDescent="0.2">
      <c r="B29" s="51">
        <f t="shared" si="1"/>
        <v>43213</v>
      </c>
      <c r="C29" s="52">
        <f t="shared" si="6"/>
        <v>43213</v>
      </c>
      <c r="D29" s="71">
        <v>0.58333333333333337</v>
      </c>
      <c r="E29" s="72">
        <v>0.83333333333333337</v>
      </c>
      <c r="F29" s="55">
        <f t="shared" si="11"/>
        <v>6</v>
      </c>
      <c r="G29" s="35"/>
      <c r="H29" s="48"/>
      <c r="I29" s="55">
        <f t="shared" si="12"/>
        <v>0</v>
      </c>
      <c r="J29" s="71">
        <v>0.58333333333333337</v>
      </c>
      <c r="K29" s="72">
        <v>0.75</v>
      </c>
      <c r="L29" s="55">
        <f t="shared" si="13"/>
        <v>3.9999999999999991</v>
      </c>
      <c r="M29" s="71">
        <v>0.41666666666666669</v>
      </c>
      <c r="N29" s="72">
        <v>0.83333333333333337</v>
      </c>
      <c r="O29" s="55">
        <f t="shared" si="14"/>
        <v>10</v>
      </c>
      <c r="P29" s="92"/>
    </row>
    <row r="30" spans="2:21" ht="19.5" customHeight="1" x14ac:dyDescent="0.2">
      <c r="B30" s="51">
        <f t="shared" si="1"/>
        <v>43214</v>
      </c>
      <c r="C30" s="52">
        <f t="shared" si="6"/>
        <v>43214</v>
      </c>
      <c r="D30" s="35"/>
      <c r="E30" s="48" t="s">
        <v>79</v>
      </c>
      <c r="F30" s="47"/>
      <c r="G30" s="35"/>
      <c r="H30" s="48"/>
      <c r="I30" s="47"/>
      <c r="J30" s="35"/>
      <c r="K30" s="48" t="s">
        <v>79</v>
      </c>
      <c r="L30" s="47"/>
      <c r="M30" s="35"/>
      <c r="N30" s="48" t="s">
        <v>79</v>
      </c>
      <c r="O30" s="47"/>
      <c r="P30" s="92"/>
    </row>
    <row r="31" spans="2:21" ht="19.5" customHeight="1" x14ac:dyDescent="0.2">
      <c r="B31" s="51">
        <f t="shared" si="1"/>
        <v>43215</v>
      </c>
      <c r="C31" s="52">
        <f t="shared" si="6"/>
        <v>43215</v>
      </c>
      <c r="D31" s="71">
        <v>0.58333333333333337</v>
      </c>
      <c r="E31" s="72">
        <v>0.83333333333333337</v>
      </c>
      <c r="F31" s="55">
        <f t="shared" ref="F31:F36" si="15">(E31-D31)*24</f>
        <v>6</v>
      </c>
      <c r="G31" s="35"/>
      <c r="H31" s="48"/>
      <c r="I31" s="55">
        <f t="shared" ref="I31:I36" si="16">(H31-G31)*24</f>
        <v>0</v>
      </c>
      <c r="J31" s="71">
        <v>0.58333333333333337</v>
      </c>
      <c r="K31" s="72">
        <v>0.75</v>
      </c>
      <c r="L31" s="55">
        <f t="shared" ref="L31:L36" si="17">(K31-J31)*24</f>
        <v>3.9999999999999991</v>
      </c>
      <c r="M31" s="71">
        <v>0.41666666666666669</v>
      </c>
      <c r="N31" s="72">
        <v>0.83333333333333337</v>
      </c>
      <c r="O31" s="55">
        <f t="shared" ref="O31:O36" si="18">(N31-M31)*24</f>
        <v>10</v>
      </c>
      <c r="P31" s="92"/>
    </row>
    <row r="32" spans="2:21" ht="19.5" customHeight="1" x14ac:dyDescent="0.2">
      <c r="B32" s="51">
        <f t="shared" si="1"/>
        <v>43216</v>
      </c>
      <c r="C32" s="52">
        <f t="shared" si="6"/>
        <v>43216</v>
      </c>
      <c r="D32" s="71">
        <v>0.58333333333333337</v>
      </c>
      <c r="E32" s="72">
        <v>0.83333333333333337</v>
      </c>
      <c r="F32" s="55">
        <f t="shared" si="15"/>
        <v>6</v>
      </c>
      <c r="G32" s="35"/>
      <c r="H32" s="48"/>
      <c r="I32" s="55">
        <f t="shared" si="16"/>
        <v>0</v>
      </c>
      <c r="J32" s="71">
        <v>0.58333333333333337</v>
      </c>
      <c r="K32" s="72">
        <v>0.75</v>
      </c>
      <c r="L32" s="55">
        <f t="shared" si="17"/>
        <v>3.9999999999999991</v>
      </c>
      <c r="M32" s="71">
        <v>0.41666666666666669</v>
      </c>
      <c r="N32" s="72">
        <v>0.83333333333333337</v>
      </c>
      <c r="O32" s="55">
        <f t="shared" si="18"/>
        <v>10</v>
      </c>
      <c r="P32" s="92"/>
    </row>
    <row r="33" spans="2:16" ht="19.5" customHeight="1" x14ac:dyDescent="0.2">
      <c r="B33" s="51">
        <f t="shared" si="1"/>
        <v>43217</v>
      </c>
      <c r="C33" s="52">
        <f t="shared" si="6"/>
        <v>43217</v>
      </c>
      <c r="D33" s="71">
        <v>0.58333333333333337</v>
      </c>
      <c r="E33" s="72">
        <v>0.83333333333333337</v>
      </c>
      <c r="F33" s="55">
        <f t="shared" si="15"/>
        <v>6</v>
      </c>
      <c r="G33" s="35"/>
      <c r="H33" s="48"/>
      <c r="I33" s="55">
        <f t="shared" si="16"/>
        <v>0</v>
      </c>
      <c r="J33" s="71">
        <v>0.58333333333333337</v>
      </c>
      <c r="K33" s="72">
        <v>0.75</v>
      </c>
      <c r="L33" s="55">
        <f t="shared" si="17"/>
        <v>3.9999999999999991</v>
      </c>
      <c r="M33" s="71">
        <v>0.41666666666666669</v>
      </c>
      <c r="N33" s="72">
        <v>0.83333333333333337</v>
      </c>
      <c r="O33" s="55">
        <f t="shared" si="18"/>
        <v>10</v>
      </c>
      <c r="P33" s="92"/>
    </row>
    <row r="34" spans="2:16" ht="19.5" customHeight="1" x14ac:dyDescent="0.2">
      <c r="B34" s="51">
        <f t="shared" si="1"/>
        <v>43218</v>
      </c>
      <c r="C34" s="52">
        <f t="shared" si="6"/>
        <v>43218</v>
      </c>
      <c r="D34" s="71">
        <v>0.41666666666666669</v>
      </c>
      <c r="E34" s="72">
        <v>0.83333333333333337</v>
      </c>
      <c r="F34" s="55">
        <f t="shared" si="15"/>
        <v>10</v>
      </c>
      <c r="G34" s="35"/>
      <c r="H34" s="48"/>
      <c r="I34" s="55">
        <f t="shared" si="16"/>
        <v>0</v>
      </c>
      <c r="J34" s="71">
        <v>0.41666666666666669</v>
      </c>
      <c r="K34" s="72">
        <v>0.75</v>
      </c>
      <c r="L34" s="55">
        <f t="shared" si="17"/>
        <v>8</v>
      </c>
      <c r="M34" s="71">
        <v>0.41666666666666669</v>
      </c>
      <c r="N34" s="72">
        <v>0.83333333333333337</v>
      </c>
      <c r="O34" s="55">
        <f t="shared" si="18"/>
        <v>10</v>
      </c>
      <c r="P34" s="92"/>
    </row>
    <row r="35" spans="2:16" ht="19.5" customHeight="1" x14ac:dyDescent="0.2">
      <c r="B35" s="51">
        <f>IF(DAY(B34+1)&lt;&gt;29,"",B34+1)</f>
        <v>43219</v>
      </c>
      <c r="C35" s="52">
        <f t="shared" si="6"/>
        <v>43219</v>
      </c>
      <c r="D35" s="53">
        <v>0.41666666666666669</v>
      </c>
      <c r="E35" s="54">
        <v>0.75</v>
      </c>
      <c r="F35" s="55">
        <f t="shared" si="15"/>
        <v>8</v>
      </c>
      <c r="G35" s="35"/>
      <c r="H35" s="48"/>
      <c r="I35" s="55">
        <f t="shared" si="16"/>
        <v>0</v>
      </c>
      <c r="J35" s="53">
        <v>0.41666666666666669</v>
      </c>
      <c r="K35" s="54">
        <v>0.75</v>
      </c>
      <c r="L35" s="55">
        <f t="shared" si="17"/>
        <v>8</v>
      </c>
      <c r="M35" s="53">
        <v>0.41666666666666669</v>
      </c>
      <c r="N35" s="54">
        <v>0.75</v>
      </c>
      <c r="O35" s="55">
        <f t="shared" si="18"/>
        <v>8</v>
      </c>
      <c r="P35" s="92"/>
    </row>
    <row r="36" spans="2:16" ht="19.5" customHeight="1" x14ac:dyDescent="0.2">
      <c r="B36" s="51">
        <f>IF(DAY(B35+1)&lt;&gt;30,"",B35+1)</f>
        <v>43220</v>
      </c>
      <c r="C36" s="52">
        <f t="shared" si="6"/>
        <v>43220</v>
      </c>
      <c r="D36" s="53">
        <v>0.41666666666666669</v>
      </c>
      <c r="E36" s="54">
        <v>0.75</v>
      </c>
      <c r="F36" s="55">
        <f t="shared" si="15"/>
        <v>8</v>
      </c>
      <c r="G36" s="35"/>
      <c r="H36" s="48"/>
      <c r="I36" s="55">
        <f t="shared" si="16"/>
        <v>0</v>
      </c>
      <c r="J36" s="53">
        <v>0.41666666666666669</v>
      </c>
      <c r="K36" s="54">
        <v>0.75</v>
      </c>
      <c r="L36" s="55">
        <f t="shared" si="17"/>
        <v>8</v>
      </c>
      <c r="M36" s="53">
        <v>0.41666666666666669</v>
      </c>
      <c r="N36" s="54">
        <v>0.75</v>
      </c>
      <c r="O36" s="55">
        <f t="shared" si="18"/>
        <v>8</v>
      </c>
      <c r="P36" s="83" t="s">
        <v>310</v>
      </c>
    </row>
    <row r="37" spans="2:16" ht="19.5" customHeight="1" thickBot="1" x14ac:dyDescent="0.25">
      <c r="B37" s="51" t="str">
        <f>IF(DAY(B36+1)&lt;&gt;31,"",B36+1)</f>
        <v/>
      </c>
      <c r="C37" s="52" t="str">
        <f t="shared" si="6"/>
        <v/>
      </c>
      <c r="D37" s="56"/>
      <c r="E37" s="77"/>
      <c r="F37" s="76"/>
      <c r="G37" s="75"/>
      <c r="H37" s="77"/>
      <c r="I37" s="76"/>
      <c r="J37" s="75"/>
      <c r="K37" s="77"/>
      <c r="L37" s="76"/>
      <c r="M37" s="75"/>
      <c r="N37" s="77"/>
      <c r="O37" s="76"/>
      <c r="P37" s="94"/>
    </row>
    <row r="38" spans="2:16" ht="19.5" customHeight="1" thickTop="1" x14ac:dyDescent="0.2">
      <c r="B38" s="57" t="s">
        <v>37</v>
      </c>
      <c r="C38" s="58"/>
      <c r="D38" s="57"/>
      <c r="E38" s="59">
        <f>COUNTIF(D7:D37,"&gt;0")+1</f>
        <v>26</v>
      </c>
      <c r="F38" s="60"/>
      <c r="G38" s="61"/>
      <c r="H38" s="59">
        <f>COUNTIF(G7:G37,"&gt;0")</f>
        <v>0</v>
      </c>
      <c r="I38" s="60"/>
      <c r="J38" s="61"/>
      <c r="K38" s="59">
        <f>COUNTIF(J7:J37,"&gt;0")</f>
        <v>26</v>
      </c>
      <c r="L38" s="60"/>
      <c r="M38" s="61"/>
      <c r="N38" s="59">
        <f>COUNTIF(M7:M37,"&gt;0")</f>
        <v>26</v>
      </c>
      <c r="O38" s="60"/>
      <c r="P38" s="40"/>
    </row>
    <row r="39" spans="2:16" ht="19.5" customHeight="1" x14ac:dyDescent="0.2">
      <c r="B39" s="62" t="s">
        <v>309</v>
      </c>
      <c r="C39" s="63"/>
      <c r="D39" s="64"/>
      <c r="E39" s="89">
        <f>SUM(F7:F37)</f>
        <v>176</v>
      </c>
      <c r="F39" s="63"/>
      <c r="G39" s="65"/>
      <c r="H39" s="74">
        <f>SUM(I7:I37)</f>
        <v>0</v>
      </c>
      <c r="I39" s="63"/>
      <c r="J39" s="65"/>
      <c r="K39" s="74">
        <f>SUM(L7:L37)</f>
        <v>150</v>
      </c>
      <c r="L39" s="63"/>
      <c r="M39" s="65"/>
      <c r="N39" s="74">
        <f>SUM(O7:O37)</f>
        <v>248</v>
      </c>
      <c r="O39" s="63"/>
      <c r="P39" s="40"/>
    </row>
    <row r="40" spans="2:16" ht="19.5" customHeight="1" x14ac:dyDescent="0.2">
      <c r="B40" s="64" t="s">
        <v>42</v>
      </c>
      <c r="C40" s="66"/>
      <c r="D40" s="64"/>
      <c r="E40" s="90">
        <f>COUNTIF($B$7:$B$37,"&gt;0")-E38</f>
        <v>4</v>
      </c>
      <c r="F40" s="47"/>
      <c r="G40" s="35"/>
      <c r="H40" s="90">
        <f>COUNTIF($B$7:$B$37,"&gt;0")-H38</f>
        <v>30</v>
      </c>
      <c r="I40" s="47"/>
      <c r="J40" s="35"/>
      <c r="K40" s="90">
        <f>COUNTIF($B$7:$B$37,"&gt;0")-K38</f>
        <v>4</v>
      </c>
      <c r="L40" s="47"/>
      <c r="M40" s="35"/>
      <c r="N40" s="90">
        <f>COUNTIF($B$7:$B$37,"&gt;0")-N38</f>
        <v>4</v>
      </c>
      <c r="O40" s="47"/>
      <c r="P40" s="40"/>
    </row>
    <row r="41" spans="2:16" ht="18.75" customHeight="1" x14ac:dyDescent="0.2"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8.75" customHeight="1" x14ac:dyDescent="0.2">
      <c r="B42" s="287" t="s">
        <v>13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2:16" ht="18.75" customHeight="1" x14ac:dyDescent="0.2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2:16" ht="18.75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8.75" customHeight="1" x14ac:dyDescent="0.2">
      <c r="B45" s="294">
        <f>EDATE($B$4, 1)</f>
        <v>43221</v>
      </c>
      <c r="C45" s="294"/>
      <c r="D45" s="294"/>
      <c r="E45" s="44">
        <f>B45</f>
        <v>43221</v>
      </c>
      <c r="F45" s="10"/>
    </row>
    <row r="46" spans="2:16" ht="19.5" customHeight="1" x14ac:dyDescent="0.2">
      <c r="B46" s="289"/>
      <c r="C46" s="290"/>
      <c r="D46" s="219" t="s">
        <v>313</v>
      </c>
      <c r="E46" s="293"/>
      <c r="F46" s="220"/>
      <c r="G46" s="219" t="s">
        <v>2</v>
      </c>
      <c r="H46" s="293"/>
      <c r="I46" s="220"/>
      <c r="J46" s="219" t="s">
        <v>36</v>
      </c>
      <c r="K46" s="293"/>
      <c r="L46" s="220"/>
      <c r="M46" s="219" t="s">
        <v>237</v>
      </c>
      <c r="N46" s="293"/>
      <c r="O46" s="220"/>
      <c r="P46" s="40" t="s">
        <v>306</v>
      </c>
    </row>
    <row r="47" spans="2:16" ht="19.5" customHeight="1" x14ac:dyDescent="0.2">
      <c r="B47" s="291"/>
      <c r="C47" s="292"/>
      <c r="D47" s="35" t="s">
        <v>246</v>
      </c>
      <c r="E47" s="48" t="s">
        <v>307</v>
      </c>
      <c r="F47" s="47" t="s">
        <v>308</v>
      </c>
      <c r="G47" s="35" t="s">
        <v>246</v>
      </c>
      <c r="H47" s="48" t="s">
        <v>307</v>
      </c>
      <c r="I47" s="47" t="s">
        <v>308</v>
      </c>
      <c r="J47" s="35" t="s">
        <v>246</v>
      </c>
      <c r="K47" s="48" t="s">
        <v>307</v>
      </c>
      <c r="L47" s="47" t="s">
        <v>308</v>
      </c>
      <c r="M47" s="35" t="s">
        <v>246</v>
      </c>
      <c r="N47" s="48" t="s">
        <v>307</v>
      </c>
      <c r="O47" s="47" t="s">
        <v>308</v>
      </c>
      <c r="P47" s="3"/>
    </row>
    <row r="48" spans="2:16" ht="19.5" customHeight="1" x14ac:dyDescent="0.2">
      <c r="B48" s="51">
        <f>B45</f>
        <v>43221</v>
      </c>
      <c r="C48" s="52">
        <f>B48</f>
        <v>43221</v>
      </c>
      <c r="D48" s="35"/>
      <c r="E48" s="48" t="s">
        <v>79</v>
      </c>
      <c r="F48" s="47"/>
      <c r="G48" s="53"/>
      <c r="H48" s="54"/>
      <c r="I48" s="55">
        <f>(H48-G48)*24</f>
        <v>0</v>
      </c>
      <c r="J48" s="35"/>
      <c r="K48" s="48" t="s">
        <v>79</v>
      </c>
      <c r="L48" s="47"/>
      <c r="M48" s="35"/>
      <c r="N48" s="48" t="s">
        <v>79</v>
      </c>
      <c r="O48" s="47"/>
      <c r="P48" s="83"/>
    </row>
    <row r="49" spans="2:16" ht="19.5" customHeight="1" x14ac:dyDescent="0.2">
      <c r="B49" s="51">
        <f t="shared" ref="B49:B75" si="19">B48+1</f>
        <v>43222</v>
      </c>
      <c r="C49" s="52">
        <f>B49</f>
        <v>43222</v>
      </c>
      <c r="D49" s="53">
        <v>0.58333333333333337</v>
      </c>
      <c r="E49" s="54">
        <v>0.83333333333333337</v>
      </c>
      <c r="F49" s="55">
        <f t="shared" ref="F49:F54" si="20">(E49-D49)*24</f>
        <v>6</v>
      </c>
      <c r="G49" s="35"/>
      <c r="H49" s="48"/>
      <c r="I49" s="55">
        <f t="shared" ref="I49:I56" si="21">(H49-G49)*24</f>
        <v>0</v>
      </c>
      <c r="J49" s="71">
        <v>0.58333333333333337</v>
      </c>
      <c r="K49" s="72">
        <v>0.75</v>
      </c>
      <c r="L49" s="55">
        <f t="shared" ref="L49:L57" si="22">(K49-J49)*24</f>
        <v>3.9999999999999991</v>
      </c>
      <c r="M49" s="71">
        <v>0.41666666666666669</v>
      </c>
      <c r="N49" s="72">
        <v>0.83333333333333337</v>
      </c>
      <c r="O49" s="55">
        <f t="shared" ref="O49:O57" si="23">(N49-M49)*24</f>
        <v>10</v>
      </c>
      <c r="P49" s="83"/>
    </row>
    <row r="50" spans="2:16" ht="19.5" customHeight="1" x14ac:dyDescent="0.2">
      <c r="B50" s="51">
        <f t="shared" si="19"/>
        <v>43223</v>
      </c>
      <c r="C50" s="52">
        <f t="shared" ref="C50:C78" si="24">B50</f>
        <v>43223</v>
      </c>
      <c r="D50" s="53">
        <v>0.41666666666666669</v>
      </c>
      <c r="E50" s="54">
        <v>0.75</v>
      </c>
      <c r="F50" s="55">
        <f t="shared" si="20"/>
        <v>8</v>
      </c>
      <c r="G50" s="35"/>
      <c r="H50" s="48"/>
      <c r="I50" s="55">
        <f t="shared" si="21"/>
        <v>0</v>
      </c>
      <c r="J50" s="71">
        <v>0.41666666666666669</v>
      </c>
      <c r="K50" s="72">
        <v>0.75</v>
      </c>
      <c r="L50" s="55">
        <f t="shared" si="22"/>
        <v>8</v>
      </c>
      <c r="M50" s="71">
        <v>0.41666666666666669</v>
      </c>
      <c r="N50" s="72">
        <v>0.75</v>
      </c>
      <c r="O50" s="55">
        <f t="shared" si="23"/>
        <v>8</v>
      </c>
      <c r="P50" s="83" t="s">
        <v>173</v>
      </c>
    </row>
    <row r="51" spans="2:16" ht="19.5" customHeight="1" x14ac:dyDescent="0.2">
      <c r="B51" s="51">
        <f t="shared" si="19"/>
        <v>43224</v>
      </c>
      <c r="C51" s="52">
        <f t="shared" si="24"/>
        <v>43224</v>
      </c>
      <c r="D51" s="53">
        <v>0.41666666666666669</v>
      </c>
      <c r="E51" s="54">
        <v>0.75</v>
      </c>
      <c r="F51" s="55">
        <f>(E51-D51)*24</f>
        <v>8</v>
      </c>
      <c r="G51" s="35"/>
      <c r="H51" s="48"/>
      <c r="I51" s="55">
        <f t="shared" si="21"/>
        <v>0</v>
      </c>
      <c r="J51" s="71">
        <v>0.41666666666666669</v>
      </c>
      <c r="K51" s="72">
        <v>0.75</v>
      </c>
      <c r="L51" s="55">
        <f>(K51-J51)*24</f>
        <v>8</v>
      </c>
      <c r="M51" s="71">
        <v>0.41666666666666669</v>
      </c>
      <c r="N51" s="72">
        <v>0.75</v>
      </c>
      <c r="O51" s="55">
        <f>(N51-M51)*24</f>
        <v>8</v>
      </c>
      <c r="P51" s="83" t="s">
        <v>174</v>
      </c>
    </row>
    <row r="52" spans="2:16" ht="19.5" customHeight="1" x14ac:dyDescent="0.2">
      <c r="B52" s="51">
        <f t="shared" si="19"/>
        <v>43225</v>
      </c>
      <c r="C52" s="52">
        <f t="shared" si="24"/>
        <v>43225</v>
      </c>
      <c r="D52" s="53">
        <v>0.41666666666666669</v>
      </c>
      <c r="E52" s="54">
        <v>0.75</v>
      </c>
      <c r="F52" s="55">
        <f>(E52-D52)*24</f>
        <v>8</v>
      </c>
      <c r="G52" s="35"/>
      <c r="H52" s="48"/>
      <c r="I52" s="55">
        <f t="shared" si="21"/>
        <v>0</v>
      </c>
      <c r="J52" s="71">
        <v>0.41666666666666669</v>
      </c>
      <c r="K52" s="72">
        <v>0.75</v>
      </c>
      <c r="L52" s="55">
        <f>(K52-J52)*24</f>
        <v>8</v>
      </c>
      <c r="M52" s="71">
        <v>0.41666666666666669</v>
      </c>
      <c r="N52" s="72">
        <v>0.75</v>
      </c>
      <c r="O52" s="55">
        <f>(N52-M52)*24</f>
        <v>8</v>
      </c>
      <c r="P52" s="83" t="s">
        <v>175</v>
      </c>
    </row>
    <row r="53" spans="2:16" ht="19.5" customHeight="1" x14ac:dyDescent="0.2">
      <c r="B53" s="51">
        <f t="shared" si="19"/>
        <v>43226</v>
      </c>
      <c r="C53" s="52">
        <f t="shared" si="24"/>
        <v>43226</v>
      </c>
      <c r="D53" s="53">
        <v>0.41666666666666669</v>
      </c>
      <c r="E53" s="54">
        <v>0.75</v>
      </c>
      <c r="F53" s="55">
        <f>(E53-D53)*24</f>
        <v>8</v>
      </c>
      <c r="G53" s="35"/>
      <c r="H53" s="48"/>
      <c r="I53" s="55">
        <f t="shared" si="21"/>
        <v>0</v>
      </c>
      <c r="J53" s="71">
        <v>0.41666666666666669</v>
      </c>
      <c r="K53" s="72">
        <v>0.75</v>
      </c>
      <c r="L53" s="55">
        <f>(K53-J53)*24</f>
        <v>8</v>
      </c>
      <c r="M53" s="71">
        <v>0.41666666666666669</v>
      </c>
      <c r="N53" s="72">
        <v>0.75</v>
      </c>
      <c r="O53" s="55">
        <f>(N53-M53)*24</f>
        <v>8</v>
      </c>
      <c r="P53" s="83"/>
    </row>
    <row r="54" spans="2:16" ht="19.5" customHeight="1" x14ac:dyDescent="0.2">
      <c r="B54" s="51">
        <f t="shared" si="19"/>
        <v>43227</v>
      </c>
      <c r="C54" s="52">
        <f t="shared" si="24"/>
        <v>43227</v>
      </c>
      <c r="D54" s="71">
        <v>0.58333333333333337</v>
      </c>
      <c r="E54" s="72">
        <v>0.83333333333333337</v>
      </c>
      <c r="F54" s="55">
        <f t="shared" si="20"/>
        <v>6</v>
      </c>
      <c r="G54" s="35"/>
      <c r="H54" s="48"/>
      <c r="I54" s="55">
        <f t="shared" si="21"/>
        <v>0</v>
      </c>
      <c r="J54" s="71">
        <v>0.58333333333333337</v>
      </c>
      <c r="K54" s="72">
        <v>0.75</v>
      </c>
      <c r="L54" s="55">
        <f t="shared" si="22"/>
        <v>3.9999999999999991</v>
      </c>
      <c r="M54" s="71">
        <v>0.41666666666666669</v>
      </c>
      <c r="N54" s="72">
        <v>0.83333333333333337</v>
      </c>
      <c r="O54" s="55">
        <f t="shared" si="23"/>
        <v>10</v>
      </c>
      <c r="P54" s="83"/>
    </row>
    <row r="55" spans="2:16" ht="19.5" customHeight="1" x14ac:dyDescent="0.2">
      <c r="B55" s="51">
        <f t="shared" si="19"/>
        <v>43228</v>
      </c>
      <c r="C55" s="52">
        <f t="shared" si="24"/>
        <v>43228</v>
      </c>
      <c r="D55" s="35"/>
      <c r="E55" s="48" t="s">
        <v>79</v>
      </c>
      <c r="F55" s="47"/>
      <c r="G55" s="35"/>
      <c r="H55" s="48"/>
      <c r="I55" s="55">
        <f t="shared" si="21"/>
        <v>0</v>
      </c>
      <c r="J55" s="35"/>
      <c r="K55" s="48" t="s">
        <v>79</v>
      </c>
      <c r="L55" s="47"/>
      <c r="M55" s="35"/>
      <c r="N55" s="48" t="s">
        <v>79</v>
      </c>
      <c r="O55" s="47"/>
      <c r="P55" s="91"/>
    </row>
    <row r="56" spans="2:16" ht="19.5" customHeight="1" x14ac:dyDescent="0.2">
      <c r="B56" s="51">
        <f t="shared" si="19"/>
        <v>43229</v>
      </c>
      <c r="C56" s="52">
        <f t="shared" si="24"/>
        <v>43229</v>
      </c>
      <c r="D56" s="71">
        <v>0.58333333333333337</v>
      </c>
      <c r="E56" s="72">
        <v>0.83333333333333337</v>
      </c>
      <c r="F56" s="55">
        <f t="shared" ref="F56:F61" si="25">(E56-D56)*24</f>
        <v>6</v>
      </c>
      <c r="G56" s="35"/>
      <c r="H56" s="48"/>
      <c r="I56" s="55">
        <f t="shared" si="21"/>
        <v>0</v>
      </c>
      <c r="J56" s="71">
        <v>0.58333333333333337</v>
      </c>
      <c r="K56" s="72">
        <v>0.75</v>
      </c>
      <c r="L56" s="55">
        <f t="shared" si="22"/>
        <v>3.9999999999999991</v>
      </c>
      <c r="M56" s="71">
        <v>0.41666666666666669</v>
      </c>
      <c r="N56" s="72">
        <v>0.83333333333333337</v>
      </c>
      <c r="O56" s="55">
        <f t="shared" si="23"/>
        <v>10</v>
      </c>
      <c r="P56" s="83"/>
    </row>
    <row r="57" spans="2:16" ht="19.5" customHeight="1" x14ac:dyDescent="0.2">
      <c r="B57" s="51">
        <f t="shared" si="19"/>
        <v>43230</v>
      </c>
      <c r="C57" s="52">
        <f t="shared" si="24"/>
        <v>43230</v>
      </c>
      <c r="D57" s="71">
        <v>0.58333333333333337</v>
      </c>
      <c r="E57" s="72">
        <v>0.83333333333333337</v>
      </c>
      <c r="F57" s="55">
        <f t="shared" si="25"/>
        <v>6</v>
      </c>
      <c r="G57" s="35"/>
      <c r="H57" s="48"/>
      <c r="I57" s="47"/>
      <c r="J57" s="71">
        <v>0.58333333333333337</v>
      </c>
      <c r="K57" s="72">
        <v>0.75</v>
      </c>
      <c r="L57" s="55">
        <f t="shared" si="22"/>
        <v>3.9999999999999991</v>
      </c>
      <c r="M57" s="71">
        <v>0.41666666666666669</v>
      </c>
      <c r="N57" s="72">
        <v>0.83333333333333337</v>
      </c>
      <c r="O57" s="55">
        <f t="shared" si="23"/>
        <v>10</v>
      </c>
      <c r="P57" s="83"/>
    </row>
    <row r="58" spans="2:16" ht="19.5" customHeight="1" x14ac:dyDescent="0.2">
      <c r="B58" s="51">
        <f t="shared" si="19"/>
        <v>43231</v>
      </c>
      <c r="C58" s="52">
        <f t="shared" si="24"/>
        <v>43231</v>
      </c>
      <c r="D58" s="71">
        <v>0.58333333333333337</v>
      </c>
      <c r="E58" s="72">
        <v>0.83333333333333337</v>
      </c>
      <c r="F58" s="55">
        <f t="shared" si="25"/>
        <v>6</v>
      </c>
      <c r="G58" s="35"/>
      <c r="H58" s="48"/>
      <c r="I58" s="55">
        <f t="shared" ref="I58:I63" si="26">(H58-G58)*24</f>
        <v>0</v>
      </c>
      <c r="J58" s="71">
        <v>0.58333333333333337</v>
      </c>
      <c r="K58" s="72">
        <v>0.75</v>
      </c>
      <c r="L58" s="55">
        <f>(K58-J58)*24</f>
        <v>3.9999999999999991</v>
      </c>
      <c r="M58" s="71">
        <v>0.41666666666666669</v>
      </c>
      <c r="N58" s="72">
        <v>0.83333333333333337</v>
      </c>
      <c r="O58" s="55">
        <f>(N58-M58)*24</f>
        <v>10</v>
      </c>
      <c r="P58" s="92"/>
    </row>
    <row r="59" spans="2:16" ht="19.5" customHeight="1" x14ac:dyDescent="0.2">
      <c r="B59" s="51">
        <f t="shared" si="19"/>
        <v>43232</v>
      </c>
      <c r="C59" s="52">
        <f t="shared" si="24"/>
        <v>43232</v>
      </c>
      <c r="D59" s="71">
        <v>0.41666666666666669</v>
      </c>
      <c r="E59" s="72">
        <v>0.83333333333333337</v>
      </c>
      <c r="F59" s="55">
        <f t="shared" si="25"/>
        <v>10</v>
      </c>
      <c r="G59" s="35"/>
      <c r="H59" s="48"/>
      <c r="I59" s="55">
        <f t="shared" si="26"/>
        <v>0</v>
      </c>
      <c r="J59" s="71">
        <v>0.41666666666666669</v>
      </c>
      <c r="K59" s="72">
        <v>0.75</v>
      </c>
      <c r="L59" s="55">
        <f>(K59-J59)*24</f>
        <v>8</v>
      </c>
      <c r="M59" s="71">
        <v>0.41666666666666669</v>
      </c>
      <c r="N59" s="72">
        <v>0.83333333333333337</v>
      </c>
      <c r="O59" s="55">
        <f>(N59-M59)*24</f>
        <v>10</v>
      </c>
      <c r="P59" s="92"/>
    </row>
    <row r="60" spans="2:16" ht="19.5" customHeight="1" x14ac:dyDescent="0.2">
      <c r="B60" s="51">
        <f t="shared" si="19"/>
        <v>43233</v>
      </c>
      <c r="C60" s="52">
        <f t="shared" si="24"/>
        <v>43233</v>
      </c>
      <c r="D60" s="71">
        <v>0.41666666666666669</v>
      </c>
      <c r="E60" s="72">
        <v>0.75</v>
      </c>
      <c r="F60" s="55">
        <f t="shared" si="25"/>
        <v>8</v>
      </c>
      <c r="G60" s="35"/>
      <c r="H60" s="48"/>
      <c r="I60" s="55">
        <f t="shared" si="26"/>
        <v>0</v>
      </c>
      <c r="J60" s="71">
        <v>0.41666666666666669</v>
      </c>
      <c r="K60" s="72">
        <v>0.75</v>
      </c>
      <c r="L60" s="55">
        <f>(K60-J60)*24</f>
        <v>8</v>
      </c>
      <c r="M60" s="71">
        <v>0.41666666666666669</v>
      </c>
      <c r="N60" s="72">
        <v>0.75</v>
      </c>
      <c r="O60" s="55">
        <f>(N60-M60)*24</f>
        <v>8</v>
      </c>
      <c r="P60" s="92"/>
    </row>
    <row r="61" spans="2:16" ht="19.5" customHeight="1" x14ac:dyDescent="0.2">
      <c r="B61" s="51">
        <f t="shared" si="19"/>
        <v>43234</v>
      </c>
      <c r="C61" s="52">
        <f t="shared" si="24"/>
        <v>43234</v>
      </c>
      <c r="D61" s="71">
        <v>0.58333333333333337</v>
      </c>
      <c r="E61" s="72">
        <v>0.83333333333333337</v>
      </c>
      <c r="F61" s="55">
        <f t="shared" si="25"/>
        <v>6</v>
      </c>
      <c r="G61" s="35"/>
      <c r="H61" s="48"/>
      <c r="I61" s="55">
        <f t="shared" si="26"/>
        <v>0</v>
      </c>
      <c r="J61" s="71">
        <v>0.58333333333333337</v>
      </c>
      <c r="K61" s="72">
        <v>0.75</v>
      </c>
      <c r="L61" s="55">
        <f>(K61-J61)*24</f>
        <v>3.9999999999999991</v>
      </c>
      <c r="M61" s="71">
        <v>0.41666666666666669</v>
      </c>
      <c r="N61" s="72">
        <v>0.83333333333333337</v>
      </c>
      <c r="O61" s="55">
        <f>(N61-M61)*24</f>
        <v>10</v>
      </c>
      <c r="P61" s="92"/>
    </row>
    <row r="62" spans="2:16" ht="19.5" customHeight="1" x14ac:dyDescent="0.2">
      <c r="B62" s="51">
        <f t="shared" si="19"/>
        <v>43235</v>
      </c>
      <c r="C62" s="52">
        <f t="shared" si="24"/>
        <v>43235</v>
      </c>
      <c r="D62" s="35"/>
      <c r="E62" s="48" t="s">
        <v>79</v>
      </c>
      <c r="F62" s="47"/>
      <c r="G62" s="35"/>
      <c r="H62" s="48"/>
      <c r="I62" s="55">
        <f t="shared" si="26"/>
        <v>0</v>
      </c>
      <c r="J62" s="35"/>
      <c r="K62" s="48" t="s">
        <v>79</v>
      </c>
      <c r="L62" s="47"/>
      <c r="M62" s="35"/>
      <c r="N62" s="48" t="s">
        <v>79</v>
      </c>
      <c r="O62" s="47"/>
      <c r="P62" s="92"/>
    </row>
    <row r="63" spans="2:16" ht="19.5" customHeight="1" x14ac:dyDescent="0.2">
      <c r="B63" s="51">
        <f t="shared" si="19"/>
        <v>43236</v>
      </c>
      <c r="C63" s="52">
        <f t="shared" si="24"/>
        <v>43236</v>
      </c>
      <c r="D63" s="71">
        <v>0.58333333333333337</v>
      </c>
      <c r="E63" s="72">
        <v>0.83333333333333337</v>
      </c>
      <c r="F63" s="55">
        <f t="shared" ref="F63:F68" si="27">(E63-D63)*24</f>
        <v>6</v>
      </c>
      <c r="G63" s="35"/>
      <c r="H63" s="48"/>
      <c r="I63" s="55">
        <f t="shared" si="26"/>
        <v>0</v>
      </c>
      <c r="J63" s="71">
        <v>0.58333333333333337</v>
      </c>
      <c r="K63" s="72">
        <v>0.75</v>
      </c>
      <c r="L63" s="55">
        <f t="shared" ref="L63:L68" si="28">(K63-J63)*24</f>
        <v>3.9999999999999991</v>
      </c>
      <c r="M63" s="71">
        <v>0.41666666666666669</v>
      </c>
      <c r="N63" s="72">
        <v>0.83333333333333337</v>
      </c>
      <c r="O63" s="55">
        <f t="shared" ref="O63:O68" si="29">(N63-M63)*24</f>
        <v>10</v>
      </c>
      <c r="P63" s="92"/>
    </row>
    <row r="64" spans="2:16" ht="19.5" customHeight="1" x14ac:dyDescent="0.2">
      <c r="B64" s="51">
        <f t="shared" si="19"/>
        <v>43237</v>
      </c>
      <c r="C64" s="52">
        <f t="shared" si="24"/>
        <v>43237</v>
      </c>
      <c r="D64" s="71">
        <v>0.58333333333333337</v>
      </c>
      <c r="E64" s="72">
        <v>0.83333333333333337</v>
      </c>
      <c r="F64" s="55">
        <f t="shared" si="27"/>
        <v>6</v>
      </c>
      <c r="G64" s="35"/>
      <c r="H64" s="48"/>
      <c r="I64" s="47"/>
      <c r="J64" s="71">
        <v>0.58333333333333337</v>
      </c>
      <c r="K64" s="72">
        <v>0.75</v>
      </c>
      <c r="L64" s="55">
        <f t="shared" si="28"/>
        <v>3.9999999999999991</v>
      </c>
      <c r="M64" s="71">
        <v>0.41666666666666669</v>
      </c>
      <c r="N64" s="72">
        <v>0.83333333333333337</v>
      </c>
      <c r="O64" s="55">
        <f t="shared" si="29"/>
        <v>10</v>
      </c>
      <c r="P64" s="92"/>
    </row>
    <row r="65" spans="2:16" ht="19.5" customHeight="1" x14ac:dyDescent="0.2">
      <c r="B65" s="51">
        <f t="shared" si="19"/>
        <v>43238</v>
      </c>
      <c r="C65" s="52">
        <f t="shared" si="24"/>
        <v>43238</v>
      </c>
      <c r="D65" s="71">
        <v>0.58333333333333337</v>
      </c>
      <c r="E65" s="72">
        <v>0.83333333333333337</v>
      </c>
      <c r="F65" s="55">
        <f t="shared" si="27"/>
        <v>6</v>
      </c>
      <c r="G65" s="35"/>
      <c r="H65" s="48"/>
      <c r="I65" s="55">
        <f t="shared" ref="I65:I70" si="30">(H65-G65)*24</f>
        <v>0</v>
      </c>
      <c r="J65" s="71">
        <v>0.58333333333333337</v>
      </c>
      <c r="K65" s="72">
        <v>0.75</v>
      </c>
      <c r="L65" s="55">
        <f t="shared" si="28"/>
        <v>3.9999999999999991</v>
      </c>
      <c r="M65" s="71">
        <v>0.41666666666666669</v>
      </c>
      <c r="N65" s="72">
        <v>0.83333333333333337</v>
      </c>
      <c r="O65" s="55">
        <f t="shared" si="29"/>
        <v>10</v>
      </c>
      <c r="P65" s="92"/>
    </row>
    <row r="66" spans="2:16" ht="19.5" customHeight="1" x14ac:dyDescent="0.2">
      <c r="B66" s="51">
        <f t="shared" si="19"/>
        <v>43239</v>
      </c>
      <c r="C66" s="52">
        <f t="shared" si="24"/>
        <v>43239</v>
      </c>
      <c r="D66" s="71">
        <v>0.41666666666666669</v>
      </c>
      <c r="E66" s="72">
        <v>0.83333333333333337</v>
      </c>
      <c r="F66" s="55">
        <f t="shared" si="27"/>
        <v>10</v>
      </c>
      <c r="G66" s="35"/>
      <c r="H66" s="48"/>
      <c r="I66" s="55">
        <f t="shared" si="30"/>
        <v>0</v>
      </c>
      <c r="J66" s="71">
        <v>0.41666666666666669</v>
      </c>
      <c r="K66" s="72">
        <v>0.75</v>
      </c>
      <c r="L66" s="55">
        <f t="shared" si="28"/>
        <v>8</v>
      </c>
      <c r="M66" s="71">
        <v>0.41666666666666669</v>
      </c>
      <c r="N66" s="72">
        <v>0.83333333333333337</v>
      </c>
      <c r="O66" s="55">
        <f t="shared" si="29"/>
        <v>10</v>
      </c>
      <c r="P66" s="92"/>
    </row>
    <row r="67" spans="2:16" ht="19.5" customHeight="1" x14ac:dyDescent="0.2">
      <c r="B67" s="51">
        <f t="shared" si="19"/>
        <v>43240</v>
      </c>
      <c r="C67" s="52">
        <f t="shared" si="24"/>
        <v>43240</v>
      </c>
      <c r="D67" s="71">
        <v>0.41666666666666669</v>
      </c>
      <c r="E67" s="72">
        <v>0.75</v>
      </c>
      <c r="F67" s="55">
        <f t="shared" si="27"/>
        <v>8</v>
      </c>
      <c r="G67" s="35"/>
      <c r="H67" s="48"/>
      <c r="I67" s="55">
        <f t="shared" si="30"/>
        <v>0</v>
      </c>
      <c r="J67" s="71">
        <v>0.41666666666666669</v>
      </c>
      <c r="K67" s="72">
        <v>0.75</v>
      </c>
      <c r="L67" s="55">
        <f t="shared" si="28"/>
        <v>8</v>
      </c>
      <c r="M67" s="71">
        <v>0.41666666666666669</v>
      </c>
      <c r="N67" s="72">
        <v>0.75</v>
      </c>
      <c r="O67" s="55">
        <f t="shared" si="29"/>
        <v>8</v>
      </c>
      <c r="P67" s="92"/>
    </row>
    <row r="68" spans="2:16" ht="19.5" customHeight="1" x14ac:dyDescent="0.2">
      <c r="B68" s="51">
        <f t="shared" si="19"/>
        <v>43241</v>
      </c>
      <c r="C68" s="52">
        <f t="shared" si="24"/>
        <v>43241</v>
      </c>
      <c r="D68" s="71">
        <v>0.58333333333333337</v>
      </c>
      <c r="E68" s="72">
        <v>0.83333333333333337</v>
      </c>
      <c r="F68" s="55">
        <f t="shared" si="27"/>
        <v>6</v>
      </c>
      <c r="G68" s="35"/>
      <c r="H68" s="48"/>
      <c r="I68" s="55">
        <f t="shared" si="30"/>
        <v>0</v>
      </c>
      <c r="J68" s="71">
        <v>0.58333333333333337</v>
      </c>
      <c r="K68" s="72">
        <v>0.75</v>
      </c>
      <c r="L68" s="55">
        <f t="shared" si="28"/>
        <v>3.9999999999999991</v>
      </c>
      <c r="M68" s="71">
        <v>0.41666666666666669</v>
      </c>
      <c r="N68" s="72">
        <v>0.83333333333333337</v>
      </c>
      <c r="O68" s="55">
        <f t="shared" si="29"/>
        <v>10</v>
      </c>
      <c r="P68" s="92"/>
    </row>
    <row r="69" spans="2:16" ht="19.5" customHeight="1" x14ac:dyDescent="0.2">
      <c r="B69" s="51">
        <f t="shared" si="19"/>
        <v>43242</v>
      </c>
      <c r="C69" s="52">
        <f t="shared" si="24"/>
        <v>43242</v>
      </c>
      <c r="D69" s="35"/>
      <c r="E69" s="48" t="s">
        <v>79</v>
      </c>
      <c r="F69" s="47"/>
      <c r="G69" s="35"/>
      <c r="H69" s="48"/>
      <c r="I69" s="55">
        <f t="shared" si="30"/>
        <v>0</v>
      </c>
      <c r="J69" s="35"/>
      <c r="K69" s="48" t="s">
        <v>79</v>
      </c>
      <c r="L69" s="47"/>
      <c r="M69" s="35"/>
      <c r="N69" s="48" t="s">
        <v>79</v>
      </c>
      <c r="O69" s="47"/>
      <c r="P69" s="92"/>
    </row>
    <row r="70" spans="2:16" ht="19.5" customHeight="1" x14ac:dyDescent="0.2">
      <c r="B70" s="51">
        <f t="shared" si="19"/>
        <v>43243</v>
      </c>
      <c r="C70" s="52">
        <f t="shared" si="24"/>
        <v>43243</v>
      </c>
      <c r="D70" s="71">
        <v>0.58333333333333337</v>
      </c>
      <c r="E70" s="72">
        <v>0.83333333333333337</v>
      </c>
      <c r="F70" s="55">
        <f t="shared" ref="F70:F75" si="31">(E70-D70)*24</f>
        <v>6</v>
      </c>
      <c r="G70" s="35"/>
      <c r="H70" s="48"/>
      <c r="I70" s="55">
        <f t="shared" si="30"/>
        <v>0</v>
      </c>
      <c r="J70" s="71">
        <v>0.58333333333333337</v>
      </c>
      <c r="K70" s="72">
        <v>0.75</v>
      </c>
      <c r="L70" s="55">
        <f t="shared" ref="L70:L75" si="32">(K70-J70)*24</f>
        <v>3.9999999999999991</v>
      </c>
      <c r="M70" s="71">
        <v>0.41666666666666669</v>
      </c>
      <c r="N70" s="72">
        <v>0.83333333333333337</v>
      </c>
      <c r="O70" s="55">
        <f t="shared" ref="O70:O75" si="33">(N70-M70)*24</f>
        <v>10</v>
      </c>
      <c r="P70" s="92"/>
    </row>
    <row r="71" spans="2:16" ht="19.5" customHeight="1" x14ac:dyDescent="0.2">
      <c r="B71" s="51">
        <f t="shared" si="19"/>
        <v>43244</v>
      </c>
      <c r="C71" s="52">
        <f t="shared" si="24"/>
        <v>43244</v>
      </c>
      <c r="D71" s="71">
        <v>0.58333333333333337</v>
      </c>
      <c r="E71" s="72">
        <v>0.83333333333333337</v>
      </c>
      <c r="F71" s="55">
        <f t="shared" si="31"/>
        <v>6</v>
      </c>
      <c r="G71" s="35"/>
      <c r="H71" s="48"/>
      <c r="I71" s="47"/>
      <c r="J71" s="71">
        <v>0.58333333333333337</v>
      </c>
      <c r="K71" s="72">
        <v>0.75</v>
      </c>
      <c r="L71" s="55">
        <f t="shared" si="32"/>
        <v>3.9999999999999991</v>
      </c>
      <c r="M71" s="71">
        <v>0.41666666666666669</v>
      </c>
      <c r="N71" s="72">
        <v>0.83333333333333337</v>
      </c>
      <c r="O71" s="55">
        <f t="shared" si="33"/>
        <v>10</v>
      </c>
      <c r="P71" s="92"/>
    </row>
    <row r="72" spans="2:16" ht="19.5" customHeight="1" x14ac:dyDescent="0.2">
      <c r="B72" s="51">
        <f t="shared" si="19"/>
        <v>43245</v>
      </c>
      <c r="C72" s="52">
        <f t="shared" si="24"/>
        <v>43245</v>
      </c>
      <c r="D72" s="71">
        <v>0.58333333333333337</v>
      </c>
      <c r="E72" s="72">
        <v>0.83333333333333337</v>
      </c>
      <c r="F72" s="55">
        <f t="shared" si="31"/>
        <v>6</v>
      </c>
      <c r="G72" s="35"/>
      <c r="H72" s="48"/>
      <c r="I72" s="55">
        <f t="shared" ref="I72:I77" si="34">(H72-G72)*24</f>
        <v>0</v>
      </c>
      <c r="J72" s="71">
        <v>0.58333333333333337</v>
      </c>
      <c r="K72" s="72">
        <v>0.75</v>
      </c>
      <c r="L72" s="55">
        <f t="shared" si="32"/>
        <v>3.9999999999999991</v>
      </c>
      <c r="M72" s="71">
        <v>0.41666666666666669</v>
      </c>
      <c r="N72" s="72">
        <v>0.83333333333333337</v>
      </c>
      <c r="O72" s="55">
        <f t="shared" si="33"/>
        <v>10</v>
      </c>
      <c r="P72" s="92"/>
    </row>
    <row r="73" spans="2:16" ht="19.5" customHeight="1" x14ac:dyDescent="0.2">
      <c r="B73" s="51">
        <f t="shared" si="19"/>
        <v>43246</v>
      </c>
      <c r="C73" s="52">
        <f t="shared" si="24"/>
        <v>43246</v>
      </c>
      <c r="D73" s="71">
        <v>0.41666666666666669</v>
      </c>
      <c r="E73" s="72">
        <v>0.83333333333333337</v>
      </c>
      <c r="F73" s="55">
        <f t="shared" si="31"/>
        <v>10</v>
      </c>
      <c r="G73" s="35"/>
      <c r="H73" s="48"/>
      <c r="I73" s="55">
        <f t="shared" si="34"/>
        <v>0</v>
      </c>
      <c r="J73" s="71">
        <v>0.41666666666666669</v>
      </c>
      <c r="K73" s="72">
        <v>0.75</v>
      </c>
      <c r="L73" s="55">
        <f t="shared" si="32"/>
        <v>8</v>
      </c>
      <c r="M73" s="71">
        <v>0.41666666666666669</v>
      </c>
      <c r="N73" s="72">
        <v>0.83333333333333337</v>
      </c>
      <c r="O73" s="55">
        <f t="shared" si="33"/>
        <v>10</v>
      </c>
      <c r="P73" s="92"/>
    </row>
    <row r="74" spans="2:16" ht="19.5" customHeight="1" x14ac:dyDescent="0.2">
      <c r="B74" s="51">
        <f t="shared" si="19"/>
        <v>43247</v>
      </c>
      <c r="C74" s="52">
        <f t="shared" si="24"/>
        <v>43247</v>
      </c>
      <c r="D74" s="71">
        <v>0.41666666666666669</v>
      </c>
      <c r="E74" s="72">
        <v>0.75</v>
      </c>
      <c r="F74" s="55">
        <f t="shared" si="31"/>
        <v>8</v>
      </c>
      <c r="G74" s="35"/>
      <c r="H74" s="48"/>
      <c r="I74" s="55">
        <f t="shared" si="34"/>
        <v>0</v>
      </c>
      <c r="J74" s="71">
        <v>0.41666666666666669</v>
      </c>
      <c r="K74" s="72">
        <v>0.75</v>
      </c>
      <c r="L74" s="55">
        <f t="shared" si="32"/>
        <v>8</v>
      </c>
      <c r="M74" s="71">
        <v>0.41666666666666669</v>
      </c>
      <c r="N74" s="72">
        <v>0.75</v>
      </c>
      <c r="O74" s="55">
        <f t="shared" si="33"/>
        <v>8</v>
      </c>
      <c r="P74" s="83" t="s">
        <v>340</v>
      </c>
    </row>
    <row r="75" spans="2:16" ht="19.5" customHeight="1" x14ac:dyDescent="0.2">
      <c r="B75" s="51">
        <f t="shared" si="19"/>
        <v>43248</v>
      </c>
      <c r="C75" s="52">
        <f t="shared" si="24"/>
        <v>43248</v>
      </c>
      <c r="D75" s="71">
        <v>0.58333333333333337</v>
      </c>
      <c r="E75" s="72">
        <v>0.83333333333333337</v>
      </c>
      <c r="F75" s="55">
        <f t="shared" si="31"/>
        <v>6</v>
      </c>
      <c r="G75" s="35"/>
      <c r="H75" s="48"/>
      <c r="I75" s="55">
        <f t="shared" si="34"/>
        <v>0</v>
      </c>
      <c r="J75" s="71">
        <v>0.58333333333333337</v>
      </c>
      <c r="K75" s="72">
        <v>0.75</v>
      </c>
      <c r="L75" s="55">
        <f t="shared" si="32"/>
        <v>3.9999999999999991</v>
      </c>
      <c r="M75" s="71">
        <v>0.41666666666666669</v>
      </c>
      <c r="N75" s="72">
        <v>0.83333333333333337</v>
      </c>
      <c r="O75" s="55">
        <f t="shared" si="33"/>
        <v>10</v>
      </c>
      <c r="P75" s="92"/>
    </row>
    <row r="76" spans="2:16" ht="19.5" customHeight="1" x14ac:dyDescent="0.2">
      <c r="B76" s="51">
        <f>IF(DAY(B75+1)&lt;&gt;29,"",B75+1)</f>
        <v>43249</v>
      </c>
      <c r="C76" s="52">
        <f t="shared" si="24"/>
        <v>43249</v>
      </c>
      <c r="D76" s="35"/>
      <c r="E76" s="48" t="s">
        <v>79</v>
      </c>
      <c r="F76" s="47"/>
      <c r="G76" s="35"/>
      <c r="H76" s="48"/>
      <c r="I76" s="55">
        <f t="shared" si="34"/>
        <v>0</v>
      </c>
      <c r="J76" s="35"/>
      <c r="K76" s="48" t="s">
        <v>79</v>
      </c>
      <c r="L76" s="47"/>
      <c r="M76" s="35"/>
      <c r="N76" s="48" t="s">
        <v>79</v>
      </c>
      <c r="O76" s="47"/>
      <c r="P76" s="92"/>
    </row>
    <row r="77" spans="2:16" ht="19.5" customHeight="1" x14ac:dyDescent="0.2">
      <c r="B77" s="51">
        <f>IF(DAY(B76+1)&lt;&gt;30,"",B76+1)</f>
        <v>43250</v>
      </c>
      <c r="C77" s="52">
        <f t="shared" si="24"/>
        <v>43250</v>
      </c>
      <c r="D77" s="71">
        <v>0.58333333333333337</v>
      </c>
      <c r="E77" s="72">
        <v>0.83333333333333337</v>
      </c>
      <c r="F77" s="55">
        <f>(E77-D77)*24</f>
        <v>6</v>
      </c>
      <c r="G77" s="35"/>
      <c r="H77" s="48"/>
      <c r="I77" s="55">
        <f t="shared" si="34"/>
        <v>0</v>
      </c>
      <c r="J77" s="71">
        <v>0.58333333333333337</v>
      </c>
      <c r="K77" s="72">
        <v>0.75</v>
      </c>
      <c r="L77" s="55">
        <f>(K77-J77)*24</f>
        <v>3.9999999999999991</v>
      </c>
      <c r="M77" s="71">
        <v>0.41666666666666669</v>
      </c>
      <c r="N77" s="72">
        <v>0.83333333333333337</v>
      </c>
      <c r="O77" s="55">
        <f>(N77-M77)*24</f>
        <v>10</v>
      </c>
      <c r="P77" s="92"/>
    </row>
    <row r="78" spans="2:16" ht="19.5" customHeight="1" thickBot="1" x14ac:dyDescent="0.25">
      <c r="B78" s="51">
        <f>IF(DAY(B77+1)&lt;&gt;31,"",B77+1)</f>
        <v>43251</v>
      </c>
      <c r="C78" s="52">
        <f t="shared" si="24"/>
        <v>43251</v>
      </c>
      <c r="D78" s="71">
        <v>0.58333333333333337</v>
      </c>
      <c r="E78" s="72">
        <v>0.83333333333333337</v>
      </c>
      <c r="F78" s="55">
        <f>(E78-D78)*24</f>
        <v>6</v>
      </c>
      <c r="G78" s="75"/>
      <c r="H78" s="77"/>
      <c r="I78" s="76"/>
      <c r="J78" s="71">
        <v>0.58333333333333337</v>
      </c>
      <c r="K78" s="72">
        <v>0.75</v>
      </c>
      <c r="L78" s="55">
        <f>(K78-J78)*24</f>
        <v>3.9999999999999991</v>
      </c>
      <c r="M78" s="71">
        <v>0.41666666666666669</v>
      </c>
      <c r="N78" s="72">
        <v>0.83333333333333337</v>
      </c>
      <c r="O78" s="55">
        <f>(N78-M78)*24</f>
        <v>10</v>
      </c>
      <c r="P78" s="94"/>
    </row>
    <row r="79" spans="2:16" ht="19.5" customHeight="1" thickTop="1" x14ac:dyDescent="0.2">
      <c r="B79" s="57" t="s">
        <v>37</v>
      </c>
      <c r="C79" s="58"/>
      <c r="D79" s="57"/>
      <c r="E79" s="59">
        <f>COUNTIF(D48:D78,"&gt;0")</f>
        <v>26</v>
      </c>
      <c r="F79" s="60"/>
      <c r="G79" s="61"/>
      <c r="H79" s="59">
        <f>COUNTIF(G48:G78,"&gt;0")</f>
        <v>0</v>
      </c>
      <c r="I79" s="60"/>
      <c r="J79" s="61"/>
      <c r="K79" s="59">
        <f>COUNTIF(J48:J78,"&gt;0")</f>
        <v>26</v>
      </c>
      <c r="L79" s="60"/>
      <c r="M79" s="61"/>
      <c r="N79" s="59">
        <f>COUNTIF(M48:M78,"&gt;0")</f>
        <v>26</v>
      </c>
      <c r="O79" s="60"/>
      <c r="P79" s="40"/>
    </row>
    <row r="80" spans="2:16" ht="19.5" customHeight="1" x14ac:dyDescent="0.2">
      <c r="B80" s="62" t="s">
        <v>309</v>
      </c>
      <c r="C80" s="63"/>
      <c r="D80" s="64"/>
      <c r="E80" s="74">
        <f>SUM(F48:F78)</f>
        <v>182</v>
      </c>
      <c r="F80" s="63"/>
      <c r="G80" s="65"/>
      <c r="H80" s="74">
        <f>SUM(I48:I78)</f>
        <v>0</v>
      </c>
      <c r="I80" s="63"/>
      <c r="J80" s="65"/>
      <c r="K80" s="74">
        <f>SUM(L48:L78)</f>
        <v>144</v>
      </c>
      <c r="L80" s="63"/>
      <c r="M80" s="65"/>
      <c r="N80" s="74">
        <f>SUM(O48:O78)</f>
        <v>246</v>
      </c>
      <c r="O80" s="63"/>
      <c r="P80" s="40"/>
    </row>
    <row r="81" spans="2:16" ht="19.5" customHeight="1" x14ac:dyDescent="0.2">
      <c r="B81" s="64" t="s">
        <v>42</v>
      </c>
      <c r="C81" s="66"/>
      <c r="D81" s="64"/>
      <c r="E81" s="90">
        <f>COUNTIF($B$48:$B$78,"&gt;0")-E79</f>
        <v>5</v>
      </c>
      <c r="F81" s="47"/>
      <c r="G81" s="35"/>
      <c r="H81" s="90">
        <f>COUNTIF($B$48:$B$78,"&gt;0")-H79</f>
        <v>31</v>
      </c>
      <c r="I81" s="47"/>
      <c r="J81" s="35"/>
      <c r="K81" s="90">
        <f>COUNTIF($B$48:$B$78,"&gt;0")-K79</f>
        <v>5</v>
      </c>
      <c r="L81" s="47"/>
      <c r="M81" s="35"/>
      <c r="N81" s="90">
        <f>COUNTIF($B$48:$B$78,"&gt;0")-N79</f>
        <v>5</v>
      </c>
      <c r="O81" s="47"/>
      <c r="P81" s="40"/>
    </row>
    <row r="82" spans="2:16" ht="19.5" customHeight="1" x14ac:dyDescent="0.2">
      <c r="B82" s="67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8.75" customHeight="1" x14ac:dyDescent="0.2">
      <c r="B83" s="287" t="s">
        <v>13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2:16" ht="18.75" customHeight="1" x14ac:dyDescent="0.2"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2:16" ht="18.75" customHeight="1" x14ac:dyDescent="0.2"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ht="18.75" customHeight="1" x14ac:dyDescent="0.2">
      <c r="B86" s="294">
        <f>EDATE(B45, 1)</f>
        <v>43252</v>
      </c>
      <c r="C86" s="294"/>
      <c r="D86" s="294"/>
      <c r="E86" s="44">
        <f>B86</f>
        <v>43252</v>
      </c>
      <c r="F86" s="10"/>
    </row>
    <row r="87" spans="2:16" ht="19.5" customHeight="1" x14ac:dyDescent="0.2">
      <c r="B87" s="289"/>
      <c r="C87" s="290"/>
      <c r="D87" s="219" t="s">
        <v>313</v>
      </c>
      <c r="E87" s="293"/>
      <c r="F87" s="220"/>
      <c r="G87" s="219" t="s">
        <v>2</v>
      </c>
      <c r="H87" s="293"/>
      <c r="I87" s="220"/>
      <c r="J87" s="219" t="s">
        <v>36</v>
      </c>
      <c r="K87" s="293"/>
      <c r="L87" s="220"/>
      <c r="M87" s="219" t="s">
        <v>237</v>
      </c>
      <c r="N87" s="293"/>
      <c r="O87" s="220"/>
      <c r="P87" s="40" t="s">
        <v>306</v>
      </c>
    </row>
    <row r="88" spans="2:16" ht="19.5" customHeight="1" x14ac:dyDescent="0.2">
      <c r="B88" s="291"/>
      <c r="C88" s="292"/>
      <c r="D88" s="35" t="s">
        <v>246</v>
      </c>
      <c r="E88" s="48" t="s">
        <v>307</v>
      </c>
      <c r="F88" s="47" t="s">
        <v>308</v>
      </c>
      <c r="G88" s="35" t="s">
        <v>246</v>
      </c>
      <c r="H88" s="48" t="s">
        <v>307</v>
      </c>
      <c r="I88" s="47" t="s">
        <v>308</v>
      </c>
      <c r="J88" s="35" t="s">
        <v>246</v>
      </c>
      <c r="K88" s="48" t="s">
        <v>307</v>
      </c>
      <c r="L88" s="47" t="s">
        <v>308</v>
      </c>
      <c r="M88" s="35" t="s">
        <v>246</v>
      </c>
      <c r="N88" s="48" t="s">
        <v>307</v>
      </c>
      <c r="O88" s="47" t="s">
        <v>308</v>
      </c>
      <c r="P88" s="3"/>
    </row>
    <row r="89" spans="2:16" ht="19.5" customHeight="1" x14ac:dyDescent="0.2">
      <c r="B89" s="51">
        <f>B86</f>
        <v>43252</v>
      </c>
      <c r="C89" s="52">
        <f>B89</f>
        <v>43252</v>
      </c>
      <c r="D89" s="71">
        <v>0.58333333333333337</v>
      </c>
      <c r="E89" s="72">
        <v>0.83333333333333337</v>
      </c>
      <c r="F89" s="55">
        <f>(E89-D89)*24</f>
        <v>6</v>
      </c>
      <c r="G89" s="35"/>
      <c r="H89" s="48"/>
      <c r="I89" s="55">
        <f>(H89-G89)*24</f>
        <v>0</v>
      </c>
      <c r="J89" s="71">
        <v>0.58333333333333337</v>
      </c>
      <c r="K89" s="72">
        <v>0.75</v>
      </c>
      <c r="L89" s="55">
        <f>(K89-J89)*24</f>
        <v>3.9999999999999991</v>
      </c>
      <c r="M89" s="71">
        <v>0.41666666666666669</v>
      </c>
      <c r="N89" s="72">
        <v>0.83333333333333337</v>
      </c>
      <c r="O89" s="55">
        <f>(N89-M89)*24</f>
        <v>10</v>
      </c>
      <c r="P89" s="83"/>
    </row>
    <row r="90" spans="2:16" ht="19.5" customHeight="1" x14ac:dyDescent="0.2">
      <c r="B90" s="51">
        <f t="shared" ref="B90:B116" si="35">B89+1</f>
        <v>43253</v>
      </c>
      <c r="C90" s="52">
        <f>B90</f>
        <v>43253</v>
      </c>
      <c r="D90" s="71">
        <v>0.41666666666666669</v>
      </c>
      <c r="E90" s="72">
        <v>0.83333333333333337</v>
      </c>
      <c r="F90" s="55">
        <f>(E90-D90)*24</f>
        <v>10</v>
      </c>
      <c r="G90" s="35"/>
      <c r="H90" s="48"/>
      <c r="I90" s="55">
        <f t="shared" ref="I90:I97" si="36">(H90-G90)*24</f>
        <v>0</v>
      </c>
      <c r="J90" s="71">
        <v>0.41666666666666669</v>
      </c>
      <c r="K90" s="72">
        <v>0.75</v>
      </c>
      <c r="L90" s="55">
        <f>(K90-J90)*24</f>
        <v>8</v>
      </c>
      <c r="M90" s="71">
        <v>0.41666666666666669</v>
      </c>
      <c r="N90" s="72">
        <v>0.83333333333333337</v>
      </c>
      <c r="O90" s="55">
        <f>(N90-M90)*24</f>
        <v>10</v>
      </c>
      <c r="P90" s="83"/>
    </row>
    <row r="91" spans="2:16" ht="19.5" customHeight="1" x14ac:dyDescent="0.2">
      <c r="B91" s="51">
        <f t="shared" si="35"/>
        <v>43254</v>
      </c>
      <c r="C91" s="52">
        <f t="shared" ref="C91:C119" si="37">B91</f>
        <v>43254</v>
      </c>
      <c r="D91" s="71">
        <v>0.41666666666666669</v>
      </c>
      <c r="E91" s="72">
        <v>0.75</v>
      </c>
      <c r="F91" s="55">
        <f>(E91-D91)*24</f>
        <v>8</v>
      </c>
      <c r="G91" s="35"/>
      <c r="H91" s="48"/>
      <c r="I91" s="55">
        <f t="shared" si="36"/>
        <v>0</v>
      </c>
      <c r="J91" s="71">
        <v>0.41666666666666669</v>
      </c>
      <c r="K91" s="72">
        <v>0.75</v>
      </c>
      <c r="L91" s="55">
        <f>(K91-J91)*24</f>
        <v>8</v>
      </c>
      <c r="M91" s="71">
        <v>0.41666666666666669</v>
      </c>
      <c r="N91" s="72">
        <v>0.75</v>
      </c>
      <c r="O91" s="55">
        <f>(N91-M91)*24</f>
        <v>8</v>
      </c>
      <c r="P91" s="83"/>
    </row>
    <row r="92" spans="2:16" ht="19.5" customHeight="1" x14ac:dyDescent="0.2">
      <c r="B92" s="51">
        <f t="shared" si="35"/>
        <v>43255</v>
      </c>
      <c r="C92" s="52">
        <f t="shared" si="37"/>
        <v>43255</v>
      </c>
      <c r="D92" s="71">
        <v>0.58333333333333337</v>
      </c>
      <c r="E92" s="72">
        <v>0.83333333333333337</v>
      </c>
      <c r="F92" s="55">
        <f>(E92-D92)*24</f>
        <v>6</v>
      </c>
      <c r="G92" s="35"/>
      <c r="H92" s="48"/>
      <c r="I92" s="55">
        <f t="shared" si="36"/>
        <v>0</v>
      </c>
      <c r="J92" s="71">
        <v>0.58333333333333337</v>
      </c>
      <c r="K92" s="72">
        <v>0.75</v>
      </c>
      <c r="L92" s="55">
        <f>(K92-J92)*24</f>
        <v>3.9999999999999991</v>
      </c>
      <c r="M92" s="71">
        <v>0.41666666666666669</v>
      </c>
      <c r="N92" s="72">
        <v>0.83333333333333337</v>
      </c>
      <c r="O92" s="55">
        <f>(N92-M92)*24</f>
        <v>10</v>
      </c>
      <c r="P92" s="83"/>
    </row>
    <row r="93" spans="2:16" ht="19.5" customHeight="1" x14ac:dyDescent="0.2">
      <c r="B93" s="51">
        <f t="shared" si="35"/>
        <v>43256</v>
      </c>
      <c r="C93" s="52">
        <f t="shared" si="37"/>
        <v>43256</v>
      </c>
      <c r="D93" s="35"/>
      <c r="E93" s="48" t="s">
        <v>79</v>
      </c>
      <c r="F93" s="47"/>
      <c r="G93" s="35"/>
      <c r="H93" s="48"/>
      <c r="I93" s="55">
        <f t="shared" si="36"/>
        <v>0</v>
      </c>
      <c r="J93" s="35"/>
      <c r="K93" s="48" t="s">
        <v>79</v>
      </c>
      <c r="L93" s="47"/>
      <c r="M93" s="35"/>
      <c r="N93" s="48" t="s">
        <v>79</v>
      </c>
      <c r="O93" s="47"/>
      <c r="P93" s="83"/>
    </row>
    <row r="94" spans="2:16" ht="19.5" customHeight="1" x14ac:dyDescent="0.2">
      <c r="B94" s="51">
        <f t="shared" si="35"/>
        <v>43257</v>
      </c>
      <c r="C94" s="52">
        <f t="shared" si="37"/>
        <v>43257</v>
      </c>
      <c r="D94" s="71">
        <v>0.58333333333333337</v>
      </c>
      <c r="E94" s="72">
        <v>0.83333333333333337</v>
      </c>
      <c r="F94" s="55">
        <f t="shared" ref="F94:F99" si="38">(E94-D94)*24</f>
        <v>6</v>
      </c>
      <c r="G94" s="35"/>
      <c r="H94" s="48"/>
      <c r="I94" s="55">
        <f t="shared" si="36"/>
        <v>0</v>
      </c>
      <c r="J94" s="71">
        <v>0.58333333333333337</v>
      </c>
      <c r="K94" s="72">
        <v>0.75</v>
      </c>
      <c r="L94" s="55">
        <f t="shared" ref="L94:L99" si="39">(K94-J94)*24</f>
        <v>3.9999999999999991</v>
      </c>
      <c r="M94" s="71">
        <v>0.41666666666666669</v>
      </c>
      <c r="N94" s="72">
        <v>0.83333333333333337</v>
      </c>
      <c r="O94" s="55">
        <f t="shared" ref="O94:O99" si="40">(N94-M94)*24</f>
        <v>10</v>
      </c>
      <c r="P94" s="83"/>
    </row>
    <row r="95" spans="2:16" ht="19.5" customHeight="1" x14ac:dyDescent="0.2">
      <c r="B95" s="51">
        <f t="shared" si="35"/>
        <v>43258</v>
      </c>
      <c r="C95" s="52">
        <f t="shared" si="37"/>
        <v>43258</v>
      </c>
      <c r="D95" s="71">
        <v>0.58333333333333337</v>
      </c>
      <c r="E95" s="72">
        <v>0.83333333333333337</v>
      </c>
      <c r="F95" s="55">
        <f t="shared" si="38"/>
        <v>6</v>
      </c>
      <c r="G95" s="35"/>
      <c r="H95" s="48"/>
      <c r="I95" s="55">
        <f t="shared" si="36"/>
        <v>0</v>
      </c>
      <c r="J95" s="71">
        <v>0.58333333333333337</v>
      </c>
      <c r="K95" s="72">
        <v>0.75</v>
      </c>
      <c r="L95" s="55">
        <f t="shared" si="39"/>
        <v>3.9999999999999991</v>
      </c>
      <c r="M95" s="71">
        <v>0.41666666666666669</v>
      </c>
      <c r="N95" s="72">
        <v>0.83333333333333337</v>
      </c>
      <c r="O95" s="55">
        <f t="shared" si="40"/>
        <v>10</v>
      </c>
      <c r="P95" s="83"/>
    </row>
    <row r="96" spans="2:16" ht="19.5" customHeight="1" x14ac:dyDescent="0.2">
      <c r="B96" s="51">
        <f t="shared" si="35"/>
        <v>43259</v>
      </c>
      <c r="C96" s="52">
        <f t="shared" si="37"/>
        <v>43259</v>
      </c>
      <c r="D96" s="71">
        <v>0.58333333333333337</v>
      </c>
      <c r="E96" s="72">
        <v>0.83333333333333337</v>
      </c>
      <c r="F96" s="55">
        <f t="shared" si="38"/>
        <v>6</v>
      </c>
      <c r="G96" s="35"/>
      <c r="H96" s="48"/>
      <c r="I96" s="55">
        <f t="shared" si="36"/>
        <v>0</v>
      </c>
      <c r="J96" s="71">
        <v>0.58333333333333337</v>
      </c>
      <c r="K96" s="72">
        <v>0.75</v>
      </c>
      <c r="L96" s="55">
        <f t="shared" si="39"/>
        <v>3.9999999999999991</v>
      </c>
      <c r="M96" s="71">
        <v>0.41666666666666669</v>
      </c>
      <c r="N96" s="72">
        <v>0.83333333333333337</v>
      </c>
      <c r="O96" s="55">
        <f t="shared" si="40"/>
        <v>10</v>
      </c>
      <c r="P96" s="91"/>
    </row>
    <row r="97" spans="2:16" ht="19.5" customHeight="1" x14ac:dyDescent="0.2">
      <c r="B97" s="51">
        <f t="shared" si="35"/>
        <v>43260</v>
      </c>
      <c r="C97" s="52">
        <f t="shared" si="37"/>
        <v>43260</v>
      </c>
      <c r="D97" s="71">
        <v>0.41666666666666669</v>
      </c>
      <c r="E97" s="72">
        <v>0.83333333333333337</v>
      </c>
      <c r="F97" s="55">
        <f t="shared" si="38"/>
        <v>10</v>
      </c>
      <c r="G97" s="35"/>
      <c r="H97" s="48"/>
      <c r="I97" s="55">
        <f t="shared" si="36"/>
        <v>0</v>
      </c>
      <c r="J97" s="71">
        <v>0.41666666666666669</v>
      </c>
      <c r="K97" s="72">
        <v>0.75</v>
      </c>
      <c r="L97" s="55">
        <f t="shared" si="39"/>
        <v>8</v>
      </c>
      <c r="M97" s="71">
        <v>0.41666666666666669</v>
      </c>
      <c r="N97" s="72">
        <v>0.83333333333333337</v>
      </c>
      <c r="O97" s="55">
        <f t="shared" si="40"/>
        <v>10</v>
      </c>
      <c r="P97" s="83"/>
    </row>
    <row r="98" spans="2:16" ht="19.5" customHeight="1" x14ac:dyDescent="0.2">
      <c r="B98" s="51">
        <f t="shared" si="35"/>
        <v>43261</v>
      </c>
      <c r="C98" s="52">
        <f t="shared" si="37"/>
        <v>43261</v>
      </c>
      <c r="D98" s="71">
        <v>0.41666666666666669</v>
      </c>
      <c r="E98" s="72">
        <v>0.75</v>
      </c>
      <c r="F98" s="55">
        <f t="shared" si="38"/>
        <v>8</v>
      </c>
      <c r="G98" s="35"/>
      <c r="H98" s="48"/>
      <c r="I98" s="47"/>
      <c r="J98" s="71">
        <v>0.41666666666666669</v>
      </c>
      <c r="K98" s="72">
        <v>0.75</v>
      </c>
      <c r="L98" s="55">
        <f t="shared" si="39"/>
        <v>8</v>
      </c>
      <c r="M98" s="71">
        <v>0.41666666666666669</v>
      </c>
      <c r="N98" s="72">
        <v>0.75</v>
      </c>
      <c r="O98" s="55">
        <f t="shared" si="40"/>
        <v>8</v>
      </c>
      <c r="P98" s="83"/>
    </row>
    <row r="99" spans="2:16" ht="19.5" customHeight="1" x14ac:dyDescent="0.2">
      <c r="B99" s="51">
        <f t="shared" si="35"/>
        <v>43262</v>
      </c>
      <c r="C99" s="52">
        <f t="shared" si="37"/>
        <v>43262</v>
      </c>
      <c r="D99" s="71">
        <v>0.58333333333333337</v>
      </c>
      <c r="E99" s="72">
        <v>0.83333333333333337</v>
      </c>
      <c r="F99" s="55">
        <f t="shared" si="38"/>
        <v>6</v>
      </c>
      <c r="G99" s="35"/>
      <c r="H99" s="48"/>
      <c r="I99" s="55">
        <f t="shared" ref="I99:I104" si="41">(H99-G99)*24</f>
        <v>0</v>
      </c>
      <c r="J99" s="71">
        <v>0.58333333333333337</v>
      </c>
      <c r="K99" s="72">
        <v>0.75</v>
      </c>
      <c r="L99" s="55">
        <f t="shared" si="39"/>
        <v>3.9999999999999991</v>
      </c>
      <c r="M99" s="71">
        <v>0.41666666666666669</v>
      </c>
      <c r="N99" s="72">
        <v>0.83333333333333337</v>
      </c>
      <c r="O99" s="55">
        <f t="shared" si="40"/>
        <v>10</v>
      </c>
      <c r="P99" s="92"/>
    </row>
    <row r="100" spans="2:16" ht="19.5" customHeight="1" x14ac:dyDescent="0.2">
      <c r="B100" s="51">
        <f t="shared" si="35"/>
        <v>43263</v>
      </c>
      <c r="C100" s="52">
        <f t="shared" si="37"/>
        <v>43263</v>
      </c>
      <c r="D100" s="35"/>
      <c r="E100" s="48" t="s">
        <v>79</v>
      </c>
      <c r="F100" s="47"/>
      <c r="G100" s="35"/>
      <c r="H100" s="48"/>
      <c r="I100" s="55">
        <f t="shared" si="41"/>
        <v>0</v>
      </c>
      <c r="J100" s="35"/>
      <c r="K100" s="48" t="s">
        <v>79</v>
      </c>
      <c r="L100" s="47"/>
      <c r="M100" s="35"/>
      <c r="N100" s="48" t="s">
        <v>79</v>
      </c>
      <c r="O100" s="47"/>
      <c r="P100" s="92"/>
    </row>
    <row r="101" spans="2:16" ht="19.5" customHeight="1" x14ac:dyDescent="0.2">
      <c r="B101" s="51">
        <f t="shared" si="35"/>
        <v>43264</v>
      </c>
      <c r="C101" s="52">
        <f t="shared" si="37"/>
        <v>43264</v>
      </c>
      <c r="D101" s="71">
        <v>0.58333333333333337</v>
      </c>
      <c r="E101" s="72">
        <v>0.83333333333333337</v>
      </c>
      <c r="F101" s="55">
        <f t="shared" ref="F101:F106" si="42">(E101-D101)*24</f>
        <v>6</v>
      </c>
      <c r="G101" s="35"/>
      <c r="H101" s="48"/>
      <c r="I101" s="55">
        <f t="shared" si="41"/>
        <v>0</v>
      </c>
      <c r="J101" s="71">
        <v>0.58333333333333337</v>
      </c>
      <c r="K101" s="72">
        <v>0.75</v>
      </c>
      <c r="L101" s="55">
        <f t="shared" ref="L101:L106" si="43">(K101-J101)*24</f>
        <v>3.9999999999999991</v>
      </c>
      <c r="M101" s="71">
        <v>0.41666666666666669</v>
      </c>
      <c r="N101" s="72">
        <v>0.83333333333333337</v>
      </c>
      <c r="O101" s="55">
        <f t="shared" ref="O101:O106" si="44">(N101-M101)*24</f>
        <v>10</v>
      </c>
      <c r="P101" s="92"/>
    </row>
    <row r="102" spans="2:16" ht="19.5" customHeight="1" x14ac:dyDescent="0.2">
      <c r="B102" s="51">
        <f t="shared" si="35"/>
        <v>43265</v>
      </c>
      <c r="C102" s="52">
        <f t="shared" si="37"/>
        <v>43265</v>
      </c>
      <c r="D102" s="71">
        <v>0.58333333333333337</v>
      </c>
      <c r="E102" s="72">
        <v>0.75</v>
      </c>
      <c r="F102" s="55">
        <f t="shared" si="42"/>
        <v>3.9999999999999991</v>
      </c>
      <c r="G102" s="35"/>
      <c r="H102" s="48"/>
      <c r="I102" s="55">
        <f t="shared" si="41"/>
        <v>0</v>
      </c>
      <c r="J102" s="71">
        <v>0.58333333333333337</v>
      </c>
      <c r="K102" s="72">
        <v>0.75</v>
      </c>
      <c r="L102" s="55">
        <f t="shared" si="43"/>
        <v>3.9999999999999991</v>
      </c>
      <c r="M102" s="71">
        <v>0.41666666666666669</v>
      </c>
      <c r="N102" s="72">
        <v>0.75</v>
      </c>
      <c r="O102" s="55">
        <f t="shared" si="44"/>
        <v>8</v>
      </c>
      <c r="P102" s="83" t="s">
        <v>142</v>
      </c>
    </row>
    <row r="103" spans="2:16" ht="19.5" customHeight="1" x14ac:dyDescent="0.2">
      <c r="B103" s="51">
        <f t="shared" si="35"/>
        <v>43266</v>
      </c>
      <c r="C103" s="52">
        <f t="shared" si="37"/>
        <v>43266</v>
      </c>
      <c r="D103" s="71">
        <v>0.58333333333333337</v>
      </c>
      <c r="E103" s="72">
        <v>0.75</v>
      </c>
      <c r="F103" s="55">
        <f t="shared" si="42"/>
        <v>3.9999999999999991</v>
      </c>
      <c r="G103" s="35"/>
      <c r="H103" s="48"/>
      <c r="I103" s="55">
        <f t="shared" si="41"/>
        <v>0</v>
      </c>
      <c r="J103" s="71">
        <v>0.58333333333333337</v>
      </c>
      <c r="K103" s="72">
        <v>0.75</v>
      </c>
      <c r="L103" s="55">
        <f t="shared" si="43"/>
        <v>3.9999999999999991</v>
      </c>
      <c r="M103" s="71">
        <v>0.41666666666666669</v>
      </c>
      <c r="N103" s="72">
        <v>0.75</v>
      </c>
      <c r="O103" s="55">
        <f t="shared" si="44"/>
        <v>8</v>
      </c>
      <c r="P103" s="83" t="s">
        <v>142</v>
      </c>
    </row>
    <row r="104" spans="2:16" ht="19.5" customHeight="1" x14ac:dyDescent="0.2">
      <c r="B104" s="51">
        <f t="shared" si="35"/>
        <v>43267</v>
      </c>
      <c r="C104" s="52">
        <f t="shared" si="37"/>
        <v>43267</v>
      </c>
      <c r="D104" s="71">
        <v>0.41666666666666669</v>
      </c>
      <c r="E104" s="72">
        <v>0.75</v>
      </c>
      <c r="F104" s="55">
        <f t="shared" si="42"/>
        <v>8</v>
      </c>
      <c r="G104" s="35"/>
      <c r="H104" s="48"/>
      <c r="I104" s="55">
        <f t="shared" si="41"/>
        <v>0</v>
      </c>
      <c r="J104" s="71">
        <v>0.41666666666666669</v>
      </c>
      <c r="K104" s="72">
        <v>0.75</v>
      </c>
      <c r="L104" s="55">
        <f t="shared" si="43"/>
        <v>8</v>
      </c>
      <c r="M104" s="71">
        <v>0.41666666666666669</v>
      </c>
      <c r="N104" s="72">
        <v>0.75</v>
      </c>
      <c r="O104" s="55">
        <f t="shared" si="44"/>
        <v>8</v>
      </c>
      <c r="P104" s="83" t="s">
        <v>142</v>
      </c>
    </row>
    <row r="105" spans="2:16" ht="19.5" customHeight="1" x14ac:dyDescent="0.2">
      <c r="B105" s="51">
        <f t="shared" si="35"/>
        <v>43268</v>
      </c>
      <c r="C105" s="52">
        <f t="shared" si="37"/>
        <v>43268</v>
      </c>
      <c r="D105" s="71">
        <v>0.41666666666666669</v>
      </c>
      <c r="E105" s="72">
        <v>0.75</v>
      </c>
      <c r="F105" s="55">
        <f t="shared" si="42"/>
        <v>8</v>
      </c>
      <c r="G105" s="35"/>
      <c r="H105" s="48"/>
      <c r="I105" s="47"/>
      <c r="J105" s="71">
        <v>0.41666666666666669</v>
      </c>
      <c r="K105" s="72">
        <v>0.75</v>
      </c>
      <c r="L105" s="55">
        <f t="shared" si="43"/>
        <v>8</v>
      </c>
      <c r="M105" s="71">
        <v>0.41666666666666669</v>
      </c>
      <c r="N105" s="72">
        <v>0.75</v>
      </c>
      <c r="O105" s="55">
        <f t="shared" si="44"/>
        <v>8</v>
      </c>
      <c r="P105" s="83" t="s">
        <v>341</v>
      </c>
    </row>
    <row r="106" spans="2:16" ht="19.5" customHeight="1" x14ac:dyDescent="0.2">
      <c r="B106" s="51">
        <f t="shared" si="35"/>
        <v>43269</v>
      </c>
      <c r="C106" s="52">
        <f t="shared" si="37"/>
        <v>43269</v>
      </c>
      <c r="D106" s="71">
        <v>0.58333333333333337</v>
      </c>
      <c r="E106" s="72">
        <v>0.83333333333333337</v>
      </c>
      <c r="F106" s="55">
        <f t="shared" si="42"/>
        <v>6</v>
      </c>
      <c r="G106" s="35"/>
      <c r="H106" s="48"/>
      <c r="I106" s="55">
        <f t="shared" ref="I106:I111" si="45">(H106-G106)*24</f>
        <v>0</v>
      </c>
      <c r="J106" s="71">
        <v>0.58333333333333337</v>
      </c>
      <c r="K106" s="72">
        <v>0.75</v>
      </c>
      <c r="L106" s="55">
        <f t="shared" si="43"/>
        <v>3.9999999999999991</v>
      </c>
      <c r="M106" s="71">
        <v>0.41666666666666669</v>
      </c>
      <c r="N106" s="72">
        <v>0.83333333333333337</v>
      </c>
      <c r="O106" s="55">
        <f t="shared" si="44"/>
        <v>10</v>
      </c>
      <c r="P106" s="92"/>
    </row>
    <row r="107" spans="2:16" ht="19.5" customHeight="1" x14ac:dyDescent="0.2">
      <c r="B107" s="51">
        <f t="shared" si="35"/>
        <v>43270</v>
      </c>
      <c r="C107" s="52">
        <f t="shared" si="37"/>
        <v>43270</v>
      </c>
      <c r="D107" s="35"/>
      <c r="E107" s="48" t="s">
        <v>79</v>
      </c>
      <c r="F107" s="47"/>
      <c r="G107" s="35"/>
      <c r="H107" s="48"/>
      <c r="I107" s="55">
        <f t="shared" si="45"/>
        <v>0</v>
      </c>
      <c r="J107" s="35"/>
      <c r="K107" s="48" t="s">
        <v>79</v>
      </c>
      <c r="L107" s="47"/>
      <c r="M107" s="35"/>
      <c r="N107" s="48" t="s">
        <v>79</v>
      </c>
      <c r="O107" s="47"/>
      <c r="P107" s="92"/>
    </row>
    <row r="108" spans="2:16" ht="19.5" customHeight="1" x14ac:dyDescent="0.2">
      <c r="B108" s="51">
        <f t="shared" si="35"/>
        <v>43271</v>
      </c>
      <c r="C108" s="52">
        <f t="shared" si="37"/>
        <v>43271</v>
      </c>
      <c r="D108" s="71">
        <v>0.58333333333333337</v>
      </c>
      <c r="E108" s="72">
        <v>0.83333333333333337</v>
      </c>
      <c r="F108" s="55">
        <f t="shared" ref="F108:F113" si="46">(E108-D108)*24</f>
        <v>6</v>
      </c>
      <c r="G108" s="35"/>
      <c r="H108" s="48"/>
      <c r="I108" s="55">
        <f t="shared" si="45"/>
        <v>0</v>
      </c>
      <c r="J108" s="71">
        <v>0.58333333333333337</v>
      </c>
      <c r="K108" s="72">
        <v>0.75</v>
      </c>
      <c r="L108" s="55">
        <f t="shared" ref="L108:L113" si="47">(K108-J108)*24</f>
        <v>3.9999999999999991</v>
      </c>
      <c r="M108" s="71">
        <v>0.41666666666666669</v>
      </c>
      <c r="N108" s="72">
        <v>0.83333333333333337</v>
      </c>
      <c r="O108" s="55">
        <f t="shared" ref="O108:O113" si="48">(N108-M108)*24</f>
        <v>10</v>
      </c>
      <c r="P108" s="92"/>
    </row>
    <row r="109" spans="2:16" ht="19.5" customHeight="1" x14ac:dyDescent="0.2">
      <c r="B109" s="51">
        <f t="shared" si="35"/>
        <v>43272</v>
      </c>
      <c r="C109" s="52">
        <f t="shared" si="37"/>
        <v>43272</v>
      </c>
      <c r="D109" s="71">
        <v>0.58333333333333337</v>
      </c>
      <c r="E109" s="72">
        <v>0.83333333333333337</v>
      </c>
      <c r="F109" s="55">
        <f t="shared" si="46"/>
        <v>6</v>
      </c>
      <c r="G109" s="35"/>
      <c r="H109" s="48"/>
      <c r="I109" s="55">
        <f t="shared" si="45"/>
        <v>0</v>
      </c>
      <c r="J109" s="71">
        <v>0.58333333333333337</v>
      </c>
      <c r="K109" s="72">
        <v>0.75</v>
      </c>
      <c r="L109" s="55">
        <f t="shared" si="47"/>
        <v>3.9999999999999991</v>
      </c>
      <c r="M109" s="71">
        <v>0.41666666666666669</v>
      </c>
      <c r="N109" s="72">
        <v>0.83333333333333337</v>
      </c>
      <c r="O109" s="55">
        <f t="shared" si="48"/>
        <v>10</v>
      </c>
      <c r="P109" s="92"/>
    </row>
    <row r="110" spans="2:16" ht="19.5" customHeight="1" x14ac:dyDescent="0.2">
      <c r="B110" s="51">
        <f t="shared" si="35"/>
        <v>43273</v>
      </c>
      <c r="C110" s="52">
        <f t="shared" si="37"/>
        <v>43273</v>
      </c>
      <c r="D110" s="71">
        <v>0.58333333333333337</v>
      </c>
      <c r="E110" s="72">
        <v>0.83333333333333337</v>
      </c>
      <c r="F110" s="55">
        <f t="shared" si="46"/>
        <v>6</v>
      </c>
      <c r="G110" s="35"/>
      <c r="H110" s="48"/>
      <c r="I110" s="55">
        <f t="shared" si="45"/>
        <v>0</v>
      </c>
      <c r="J110" s="71">
        <v>0.58333333333333337</v>
      </c>
      <c r="K110" s="72">
        <v>0.75</v>
      </c>
      <c r="L110" s="55">
        <f t="shared" si="47"/>
        <v>3.9999999999999991</v>
      </c>
      <c r="M110" s="71">
        <v>0.41666666666666669</v>
      </c>
      <c r="N110" s="72">
        <v>0.83333333333333337</v>
      </c>
      <c r="O110" s="55">
        <f t="shared" si="48"/>
        <v>10</v>
      </c>
      <c r="P110" s="92"/>
    </row>
    <row r="111" spans="2:16" ht="19.5" customHeight="1" x14ac:dyDescent="0.2">
      <c r="B111" s="51">
        <f t="shared" si="35"/>
        <v>43274</v>
      </c>
      <c r="C111" s="52">
        <f t="shared" si="37"/>
        <v>43274</v>
      </c>
      <c r="D111" s="71">
        <v>0.41666666666666669</v>
      </c>
      <c r="E111" s="72">
        <v>0.83333333333333337</v>
      </c>
      <c r="F111" s="55">
        <f t="shared" si="46"/>
        <v>10</v>
      </c>
      <c r="G111" s="35"/>
      <c r="H111" s="48"/>
      <c r="I111" s="55">
        <f t="shared" si="45"/>
        <v>0</v>
      </c>
      <c r="J111" s="71">
        <v>0.41666666666666669</v>
      </c>
      <c r="K111" s="72">
        <v>0.75</v>
      </c>
      <c r="L111" s="55">
        <f t="shared" si="47"/>
        <v>8</v>
      </c>
      <c r="M111" s="71">
        <v>0.41666666666666669</v>
      </c>
      <c r="N111" s="72">
        <v>0.83333333333333337</v>
      </c>
      <c r="O111" s="55">
        <f t="shared" si="48"/>
        <v>10</v>
      </c>
      <c r="P111" s="92"/>
    </row>
    <row r="112" spans="2:16" ht="19.5" customHeight="1" x14ac:dyDescent="0.2">
      <c r="B112" s="51">
        <f t="shared" si="35"/>
        <v>43275</v>
      </c>
      <c r="C112" s="52">
        <f t="shared" si="37"/>
        <v>43275</v>
      </c>
      <c r="D112" s="71">
        <v>0.41666666666666669</v>
      </c>
      <c r="E112" s="72">
        <v>0.75</v>
      </c>
      <c r="F112" s="55">
        <f t="shared" si="46"/>
        <v>8</v>
      </c>
      <c r="G112" s="35"/>
      <c r="H112" s="48"/>
      <c r="I112" s="47"/>
      <c r="J112" s="71">
        <v>0.41666666666666669</v>
      </c>
      <c r="K112" s="72">
        <v>0.75</v>
      </c>
      <c r="L112" s="55">
        <f t="shared" si="47"/>
        <v>8</v>
      </c>
      <c r="M112" s="71">
        <v>0.41666666666666669</v>
      </c>
      <c r="N112" s="72">
        <v>0.75</v>
      </c>
      <c r="O112" s="55">
        <f t="shared" si="48"/>
        <v>8</v>
      </c>
      <c r="P112" s="83" t="s">
        <v>342</v>
      </c>
    </row>
    <row r="113" spans="2:16" ht="19.5" customHeight="1" x14ac:dyDescent="0.2">
      <c r="B113" s="51">
        <f t="shared" si="35"/>
        <v>43276</v>
      </c>
      <c r="C113" s="52">
        <f t="shared" si="37"/>
        <v>43276</v>
      </c>
      <c r="D113" s="71">
        <v>0.58333333333333337</v>
      </c>
      <c r="E113" s="72">
        <v>0.83333333333333337</v>
      </c>
      <c r="F113" s="55">
        <f t="shared" si="46"/>
        <v>6</v>
      </c>
      <c r="G113" s="35"/>
      <c r="H113" s="48"/>
      <c r="I113" s="55">
        <f t="shared" ref="I113:I118" si="49">(H113-G113)*24</f>
        <v>0</v>
      </c>
      <c r="J113" s="71">
        <v>0.58333333333333337</v>
      </c>
      <c r="K113" s="72">
        <v>0.75</v>
      </c>
      <c r="L113" s="55">
        <f t="shared" si="47"/>
        <v>3.9999999999999991</v>
      </c>
      <c r="M113" s="71">
        <v>0.41666666666666669</v>
      </c>
      <c r="N113" s="72">
        <v>0.83333333333333337</v>
      </c>
      <c r="O113" s="55">
        <f t="shared" si="48"/>
        <v>10</v>
      </c>
      <c r="P113" s="92"/>
    </row>
    <row r="114" spans="2:16" ht="19.5" customHeight="1" x14ac:dyDescent="0.2">
      <c r="B114" s="51">
        <f t="shared" si="35"/>
        <v>43277</v>
      </c>
      <c r="C114" s="52">
        <f t="shared" si="37"/>
        <v>43277</v>
      </c>
      <c r="D114" s="35"/>
      <c r="E114" s="48" t="s">
        <v>79</v>
      </c>
      <c r="F114" s="47"/>
      <c r="G114" s="35"/>
      <c r="H114" s="48"/>
      <c r="I114" s="55">
        <f t="shared" si="49"/>
        <v>0</v>
      </c>
      <c r="J114" s="35"/>
      <c r="K114" s="48" t="s">
        <v>79</v>
      </c>
      <c r="L114" s="47"/>
      <c r="M114" s="35"/>
      <c r="N114" s="48" t="s">
        <v>79</v>
      </c>
      <c r="O114" s="47"/>
      <c r="P114" s="92"/>
    </row>
    <row r="115" spans="2:16" ht="19.5" customHeight="1" x14ac:dyDescent="0.2">
      <c r="B115" s="51">
        <f t="shared" si="35"/>
        <v>43278</v>
      </c>
      <c r="C115" s="52">
        <f t="shared" si="37"/>
        <v>43278</v>
      </c>
      <c r="D115" s="71">
        <v>0.58333333333333337</v>
      </c>
      <c r="E115" s="72">
        <v>0.83333333333333337</v>
      </c>
      <c r="F115" s="55">
        <f>(E115-D115)*24</f>
        <v>6</v>
      </c>
      <c r="G115" s="35"/>
      <c r="H115" s="48"/>
      <c r="I115" s="55">
        <f t="shared" si="49"/>
        <v>0</v>
      </c>
      <c r="J115" s="71">
        <v>0.58333333333333337</v>
      </c>
      <c r="K115" s="72">
        <v>0.75</v>
      </c>
      <c r="L115" s="55">
        <f>(K115-J115)*24</f>
        <v>3.9999999999999991</v>
      </c>
      <c r="M115" s="71">
        <v>0.41666666666666669</v>
      </c>
      <c r="N115" s="72">
        <v>0.83333333333333337</v>
      </c>
      <c r="O115" s="55">
        <f>(N115-M115)*24</f>
        <v>10</v>
      </c>
      <c r="P115" s="92"/>
    </row>
    <row r="116" spans="2:16" ht="19.5" customHeight="1" x14ac:dyDescent="0.2">
      <c r="B116" s="51">
        <f t="shared" si="35"/>
        <v>43279</v>
      </c>
      <c r="C116" s="52">
        <f t="shared" si="37"/>
        <v>43279</v>
      </c>
      <c r="D116" s="71">
        <v>0.58333333333333337</v>
      </c>
      <c r="E116" s="72">
        <v>0.83333333333333337</v>
      </c>
      <c r="F116" s="55">
        <f>(E116-D116)*24</f>
        <v>6</v>
      </c>
      <c r="G116" s="35"/>
      <c r="H116" s="48"/>
      <c r="I116" s="55">
        <f t="shared" si="49"/>
        <v>0</v>
      </c>
      <c r="J116" s="71">
        <v>0.58333333333333337</v>
      </c>
      <c r="K116" s="72">
        <v>0.75</v>
      </c>
      <c r="L116" s="55">
        <f>(K116-J116)*24</f>
        <v>3.9999999999999991</v>
      </c>
      <c r="M116" s="71">
        <v>0.41666666666666669</v>
      </c>
      <c r="N116" s="72">
        <v>0.83333333333333337</v>
      </c>
      <c r="O116" s="55">
        <f>(N116-M116)*24</f>
        <v>10</v>
      </c>
      <c r="P116" s="92"/>
    </row>
    <row r="117" spans="2:16" ht="19.5" customHeight="1" x14ac:dyDescent="0.2">
      <c r="B117" s="51">
        <f>IF(DAY(B116+1)&lt;&gt;29,"",B116+1)</f>
        <v>43280</v>
      </c>
      <c r="C117" s="52">
        <f t="shared" si="37"/>
        <v>43280</v>
      </c>
      <c r="D117" s="71">
        <v>0.58333333333333337</v>
      </c>
      <c r="E117" s="72">
        <v>0.83333333333333337</v>
      </c>
      <c r="F117" s="55">
        <f>(E117-D117)*24</f>
        <v>6</v>
      </c>
      <c r="G117" s="35"/>
      <c r="H117" s="48"/>
      <c r="I117" s="55">
        <f t="shared" si="49"/>
        <v>0</v>
      </c>
      <c r="J117" s="71">
        <v>0.58333333333333337</v>
      </c>
      <c r="K117" s="72">
        <v>0.75</v>
      </c>
      <c r="L117" s="55">
        <f>(K117-J117)*24</f>
        <v>3.9999999999999991</v>
      </c>
      <c r="M117" s="71">
        <v>0.41666666666666669</v>
      </c>
      <c r="N117" s="72">
        <v>0.83333333333333337</v>
      </c>
      <c r="O117" s="55">
        <f>(N117-M117)*24</f>
        <v>10</v>
      </c>
      <c r="P117" s="92"/>
    </row>
    <row r="118" spans="2:16" ht="19.5" customHeight="1" x14ac:dyDescent="0.2">
      <c r="B118" s="51">
        <f>IF(DAY(B117+1)&lt;&gt;30,"",B117+1)</f>
        <v>43281</v>
      </c>
      <c r="C118" s="52">
        <f t="shared" si="37"/>
        <v>43281</v>
      </c>
      <c r="D118" s="71">
        <v>0.41666666666666669</v>
      </c>
      <c r="E118" s="72">
        <v>0.83333333333333337</v>
      </c>
      <c r="F118" s="55">
        <f>(E118-D118)*24</f>
        <v>10</v>
      </c>
      <c r="G118" s="35"/>
      <c r="H118" s="48"/>
      <c r="I118" s="55">
        <f t="shared" si="49"/>
        <v>0</v>
      </c>
      <c r="J118" s="71">
        <v>0.41666666666666669</v>
      </c>
      <c r="K118" s="72">
        <v>0.75</v>
      </c>
      <c r="L118" s="55">
        <f>(K118-J118)*24</f>
        <v>8</v>
      </c>
      <c r="M118" s="71">
        <v>0.41666666666666669</v>
      </c>
      <c r="N118" s="72">
        <v>0.83333333333333337</v>
      </c>
      <c r="O118" s="55">
        <f>(N118-M118)*24</f>
        <v>10</v>
      </c>
      <c r="P118" s="83" t="s">
        <v>314</v>
      </c>
    </row>
    <row r="119" spans="2:16" ht="19.5" customHeight="1" thickBot="1" x14ac:dyDescent="0.25">
      <c r="B119" s="51" t="str">
        <f>IF(DAY(B118+1)&lt;&gt;31,"",B118+1)</f>
        <v/>
      </c>
      <c r="C119" s="52" t="str">
        <f t="shared" si="37"/>
        <v/>
      </c>
      <c r="D119" s="71"/>
      <c r="E119" s="72"/>
      <c r="F119" s="55"/>
      <c r="G119" s="75"/>
      <c r="H119" s="77"/>
      <c r="I119" s="76"/>
      <c r="J119" s="71"/>
      <c r="K119" s="72"/>
      <c r="L119" s="55"/>
      <c r="M119" s="71"/>
      <c r="N119" s="72"/>
      <c r="O119" s="55"/>
      <c r="P119" s="94"/>
    </row>
    <row r="120" spans="2:16" ht="19.5" customHeight="1" thickTop="1" x14ac:dyDescent="0.2">
      <c r="B120" s="57" t="s">
        <v>37</v>
      </c>
      <c r="C120" s="58"/>
      <c r="D120" s="57"/>
      <c r="E120" s="59">
        <f>COUNTIF(D89:D119,"&gt;0")</f>
        <v>26</v>
      </c>
      <c r="F120" s="60"/>
      <c r="G120" s="61"/>
      <c r="H120" s="59">
        <f>COUNTIF(G89:G119,"&gt;0")</f>
        <v>0</v>
      </c>
      <c r="I120" s="60"/>
      <c r="J120" s="61"/>
      <c r="K120" s="59">
        <f>COUNTIF(J89:J119,"&gt;0")</f>
        <v>26</v>
      </c>
      <c r="L120" s="60"/>
      <c r="M120" s="61"/>
      <c r="N120" s="59">
        <f>COUNTIF(M89:M119,"&gt;0")</f>
        <v>26</v>
      </c>
      <c r="O120" s="60"/>
      <c r="P120" s="40"/>
    </row>
    <row r="121" spans="2:16" ht="19.5" customHeight="1" x14ac:dyDescent="0.2">
      <c r="B121" s="62" t="s">
        <v>309</v>
      </c>
      <c r="C121" s="63"/>
      <c r="D121" s="64"/>
      <c r="E121" s="74">
        <f>SUM(F89:F119)</f>
        <v>178</v>
      </c>
      <c r="F121" s="63"/>
      <c r="G121" s="65"/>
      <c r="H121" s="74">
        <f>SUM(I89:I119)</f>
        <v>0</v>
      </c>
      <c r="I121" s="63"/>
      <c r="J121" s="65"/>
      <c r="K121" s="74">
        <f>SUM(L89:L119)</f>
        <v>140</v>
      </c>
      <c r="L121" s="63"/>
      <c r="M121" s="65"/>
      <c r="N121" s="74">
        <f>SUM(O89:O119)</f>
        <v>246</v>
      </c>
      <c r="O121" s="63"/>
      <c r="P121" s="40"/>
    </row>
    <row r="122" spans="2:16" ht="19.5" customHeight="1" x14ac:dyDescent="0.2">
      <c r="B122" s="64" t="s">
        <v>42</v>
      </c>
      <c r="C122" s="66"/>
      <c r="D122" s="64"/>
      <c r="E122" s="90">
        <f>COUNTIF($B$89:$B$119,"&gt;0")-E120</f>
        <v>4</v>
      </c>
      <c r="F122" s="47"/>
      <c r="G122" s="35"/>
      <c r="H122" s="90">
        <f>COUNTIF($B$89:$B$119,"&gt;0")-H120</f>
        <v>30</v>
      </c>
      <c r="I122" s="47"/>
      <c r="J122" s="35"/>
      <c r="K122" s="90">
        <f>COUNTIF($B$89:$B$119,"&gt;0")-K120</f>
        <v>4</v>
      </c>
      <c r="L122" s="47"/>
      <c r="M122" s="35"/>
      <c r="N122" s="90">
        <f>COUNTIF($B$89:$B$119,"&gt;0")-N120</f>
        <v>4</v>
      </c>
      <c r="O122" s="47"/>
      <c r="P122" s="40"/>
    </row>
    <row r="123" spans="2:16" ht="19.5" customHeight="1" x14ac:dyDescent="0.2">
      <c r="B123" s="67"/>
      <c r="C123" s="68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8.75" customHeight="1" x14ac:dyDescent="0.2">
      <c r="B124" s="287" t="s">
        <v>13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2:16" ht="18.75" customHeight="1" x14ac:dyDescent="0.2"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2:16" ht="18.75" customHeight="1" x14ac:dyDescent="0.2"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2:16" ht="18.75" customHeight="1" x14ac:dyDescent="0.2">
      <c r="B127" s="294">
        <f>EDATE(B86, 1)</f>
        <v>43282</v>
      </c>
      <c r="C127" s="294"/>
      <c r="D127" s="294"/>
      <c r="E127" s="44">
        <f>B127</f>
        <v>43282</v>
      </c>
      <c r="F127" s="10"/>
    </row>
    <row r="128" spans="2:16" ht="19.5" customHeight="1" x14ac:dyDescent="0.2">
      <c r="B128" s="289"/>
      <c r="C128" s="290"/>
      <c r="D128" s="219" t="s">
        <v>313</v>
      </c>
      <c r="E128" s="293"/>
      <c r="F128" s="220"/>
      <c r="G128" s="219" t="s">
        <v>2</v>
      </c>
      <c r="H128" s="293"/>
      <c r="I128" s="220"/>
      <c r="J128" s="219" t="s">
        <v>36</v>
      </c>
      <c r="K128" s="293"/>
      <c r="L128" s="220"/>
      <c r="M128" s="219" t="s">
        <v>237</v>
      </c>
      <c r="N128" s="293"/>
      <c r="O128" s="220"/>
      <c r="P128" s="40" t="s">
        <v>306</v>
      </c>
    </row>
    <row r="129" spans="2:16" ht="19.5" customHeight="1" x14ac:dyDescent="0.2">
      <c r="B129" s="291"/>
      <c r="C129" s="292"/>
      <c r="D129" s="35" t="s">
        <v>246</v>
      </c>
      <c r="E129" s="48" t="s">
        <v>307</v>
      </c>
      <c r="F129" s="47" t="s">
        <v>308</v>
      </c>
      <c r="G129" s="35" t="s">
        <v>246</v>
      </c>
      <c r="H129" s="48" t="s">
        <v>307</v>
      </c>
      <c r="I129" s="47" t="s">
        <v>308</v>
      </c>
      <c r="J129" s="35" t="s">
        <v>246</v>
      </c>
      <c r="K129" s="48" t="s">
        <v>307</v>
      </c>
      <c r="L129" s="47" t="s">
        <v>308</v>
      </c>
      <c r="M129" s="35" t="s">
        <v>246</v>
      </c>
      <c r="N129" s="48" t="s">
        <v>307</v>
      </c>
      <c r="O129" s="47" t="s">
        <v>308</v>
      </c>
      <c r="P129" s="3"/>
    </row>
    <row r="130" spans="2:16" ht="19.5" customHeight="1" x14ac:dyDescent="0.2">
      <c r="B130" s="51">
        <f>B127</f>
        <v>43282</v>
      </c>
      <c r="C130" s="52">
        <f>B130</f>
        <v>43282</v>
      </c>
      <c r="D130" s="71">
        <v>0.41666666666666669</v>
      </c>
      <c r="E130" s="72">
        <v>0.75</v>
      </c>
      <c r="F130" s="55">
        <f>(E130-D130)*24</f>
        <v>8</v>
      </c>
      <c r="G130" s="53"/>
      <c r="H130" s="54"/>
      <c r="I130" s="55">
        <f>(H130-G130)*24</f>
        <v>0</v>
      </c>
      <c r="J130" s="71">
        <v>0.41666666666666669</v>
      </c>
      <c r="K130" s="72">
        <v>0.75</v>
      </c>
      <c r="L130" s="55">
        <f>(K130-J130)*24</f>
        <v>8</v>
      </c>
      <c r="M130" s="71">
        <v>0.41666666666666669</v>
      </c>
      <c r="N130" s="72">
        <v>0.75</v>
      </c>
      <c r="O130" s="55">
        <f>(N130-M130)*24</f>
        <v>8</v>
      </c>
      <c r="P130" s="83" t="s">
        <v>314</v>
      </c>
    </row>
    <row r="131" spans="2:16" ht="19.5" customHeight="1" x14ac:dyDescent="0.2">
      <c r="B131" s="51">
        <f t="shared" ref="B131:B157" si="50">B130+1</f>
        <v>43283</v>
      </c>
      <c r="C131" s="52">
        <f>B131</f>
        <v>43283</v>
      </c>
      <c r="D131" s="71">
        <v>0.58333333333333337</v>
      </c>
      <c r="E131" s="72">
        <v>0.83333333333333337</v>
      </c>
      <c r="F131" s="55">
        <f>(E131-D131)*24</f>
        <v>6</v>
      </c>
      <c r="G131" s="35"/>
      <c r="H131" s="48"/>
      <c r="I131" s="55">
        <f t="shared" ref="I131:I138" si="51">(H131-G131)*24</f>
        <v>0</v>
      </c>
      <c r="J131" s="71">
        <v>0.58333333333333337</v>
      </c>
      <c r="K131" s="72">
        <v>0.75</v>
      </c>
      <c r="L131" s="55">
        <f>(K131-J131)*24</f>
        <v>3.9999999999999991</v>
      </c>
      <c r="M131" s="71">
        <v>0.41666666666666669</v>
      </c>
      <c r="N131" s="72">
        <v>0.83333333333333337</v>
      </c>
      <c r="O131" s="55">
        <f>(N131-M131)*24</f>
        <v>10</v>
      </c>
      <c r="P131" s="83"/>
    </row>
    <row r="132" spans="2:16" ht="19.5" customHeight="1" x14ac:dyDescent="0.2">
      <c r="B132" s="51">
        <f t="shared" si="50"/>
        <v>43284</v>
      </c>
      <c r="C132" s="52">
        <f t="shared" ref="C132:C160" si="52">B132</f>
        <v>43284</v>
      </c>
      <c r="D132" s="35"/>
      <c r="E132" s="48" t="s">
        <v>79</v>
      </c>
      <c r="F132" s="47"/>
      <c r="G132" s="35"/>
      <c r="H132" s="48"/>
      <c r="I132" s="55">
        <f t="shared" si="51"/>
        <v>0</v>
      </c>
      <c r="J132" s="35"/>
      <c r="K132" s="48" t="s">
        <v>79</v>
      </c>
      <c r="L132" s="47"/>
      <c r="M132" s="35"/>
      <c r="N132" s="48" t="s">
        <v>79</v>
      </c>
      <c r="O132" s="47"/>
      <c r="P132" s="83"/>
    </row>
    <row r="133" spans="2:16" ht="19.5" customHeight="1" x14ac:dyDescent="0.2">
      <c r="B133" s="51">
        <f t="shared" si="50"/>
        <v>43285</v>
      </c>
      <c r="C133" s="52">
        <f t="shared" si="52"/>
        <v>43285</v>
      </c>
      <c r="D133" s="71">
        <v>0.58333333333333337</v>
      </c>
      <c r="E133" s="72">
        <v>0.83333333333333337</v>
      </c>
      <c r="F133" s="55">
        <f t="shared" ref="F133:F138" si="53">(E133-D133)*24</f>
        <v>6</v>
      </c>
      <c r="G133" s="35"/>
      <c r="H133" s="48"/>
      <c r="I133" s="55">
        <f t="shared" si="51"/>
        <v>0</v>
      </c>
      <c r="J133" s="71">
        <v>0.58333333333333337</v>
      </c>
      <c r="K133" s="72">
        <v>0.75</v>
      </c>
      <c r="L133" s="55">
        <f t="shared" ref="L133:L138" si="54">(K133-J133)*24</f>
        <v>3.9999999999999991</v>
      </c>
      <c r="M133" s="71">
        <v>0.41666666666666669</v>
      </c>
      <c r="N133" s="72">
        <v>0.83333333333333337</v>
      </c>
      <c r="O133" s="55">
        <f t="shared" ref="O133:O138" si="55">(N133-M133)*24</f>
        <v>10</v>
      </c>
      <c r="P133" s="83"/>
    </row>
    <row r="134" spans="2:16" ht="19.5" customHeight="1" x14ac:dyDescent="0.2">
      <c r="B134" s="51">
        <f t="shared" si="50"/>
        <v>43286</v>
      </c>
      <c r="C134" s="52">
        <f t="shared" si="52"/>
        <v>43286</v>
      </c>
      <c r="D134" s="71">
        <v>0.58333333333333337</v>
      </c>
      <c r="E134" s="72">
        <v>0.83333333333333337</v>
      </c>
      <c r="F134" s="55">
        <f t="shared" si="53"/>
        <v>6</v>
      </c>
      <c r="G134" s="35"/>
      <c r="H134" s="48"/>
      <c r="I134" s="55">
        <f t="shared" si="51"/>
        <v>0</v>
      </c>
      <c r="J134" s="71">
        <v>0.58333333333333337</v>
      </c>
      <c r="K134" s="72">
        <v>0.75</v>
      </c>
      <c r="L134" s="55">
        <f t="shared" si="54"/>
        <v>3.9999999999999991</v>
      </c>
      <c r="M134" s="71">
        <v>0.41666666666666669</v>
      </c>
      <c r="N134" s="72">
        <v>0.83333333333333337</v>
      </c>
      <c r="O134" s="55">
        <f t="shared" si="55"/>
        <v>10</v>
      </c>
      <c r="P134" s="83"/>
    </row>
    <row r="135" spans="2:16" ht="19.5" customHeight="1" x14ac:dyDescent="0.2">
      <c r="B135" s="51">
        <f t="shared" si="50"/>
        <v>43287</v>
      </c>
      <c r="C135" s="52">
        <f t="shared" si="52"/>
        <v>43287</v>
      </c>
      <c r="D135" s="71">
        <v>0.58333333333333337</v>
      </c>
      <c r="E135" s="72">
        <v>0.83333333333333337</v>
      </c>
      <c r="F135" s="55">
        <f t="shared" si="53"/>
        <v>6</v>
      </c>
      <c r="G135" s="35"/>
      <c r="H135" s="48"/>
      <c r="I135" s="55">
        <f t="shared" si="51"/>
        <v>0</v>
      </c>
      <c r="J135" s="71">
        <v>0.58333333333333337</v>
      </c>
      <c r="K135" s="72">
        <v>0.75</v>
      </c>
      <c r="L135" s="55">
        <f t="shared" si="54"/>
        <v>3.9999999999999991</v>
      </c>
      <c r="M135" s="71">
        <v>0.41666666666666669</v>
      </c>
      <c r="N135" s="72">
        <v>0.83333333333333337</v>
      </c>
      <c r="O135" s="55">
        <f t="shared" si="55"/>
        <v>10</v>
      </c>
      <c r="P135" s="83"/>
    </row>
    <row r="136" spans="2:16" ht="19.5" customHeight="1" x14ac:dyDescent="0.2">
      <c r="B136" s="51">
        <f t="shared" si="50"/>
        <v>43288</v>
      </c>
      <c r="C136" s="52">
        <f t="shared" si="52"/>
        <v>43288</v>
      </c>
      <c r="D136" s="71">
        <v>0.41666666666666669</v>
      </c>
      <c r="E136" s="72">
        <v>0.83333333333333337</v>
      </c>
      <c r="F136" s="55">
        <f t="shared" si="53"/>
        <v>10</v>
      </c>
      <c r="G136" s="35"/>
      <c r="H136" s="48"/>
      <c r="I136" s="55">
        <f t="shared" si="51"/>
        <v>0</v>
      </c>
      <c r="J136" s="71">
        <v>0.41666666666666669</v>
      </c>
      <c r="K136" s="72">
        <v>0.75</v>
      </c>
      <c r="L136" s="55">
        <f t="shared" si="54"/>
        <v>8</v>
      </c>
      <c r="M136" s="71">
        <v>0.41666666666666669</v>
      </c>
      <c r="N136" s="72">
        <v>0.83333333333333337</v>
      </c>
      <c r="O136" s="55">
        <f t="shared" si="55"/>
        <v>10</v>
      </c>
      <c r="P136" s="83" t="s">
        <v>343</v>
      </c>
    </row>
    <row r="137" spans="2:16" ht="19.5" customHeight="1" x14ac:dyDescent="0.2">
      <c r="B137" s="51">
        <f t="shared" si="50"/>
        <v>43289</v>
      </c>
      <c r="C137" s="52">
        <f t="shared" si="52"/>
        <v>43289</v>
      </c>
      <c r="D137" s="71">
        <v>0.41666666666666669</v>
      </c>
      <c r="E137" s="72">
        <v>0.75</v>
      </c>
      <c r="F137" s="55">
        <f t="shared" si="53"/>
        <v>8</v>
      </c>
      <c r="G137" s="35"/>
      <c r="H137" s="48"/>
      <c r="I137" s="55">
        <f t="shared" si="51"/>
        <v>0</v>
      </c>
      <c r="J137" s="71">
        <v>0.41666666666666669</v>
      </c>
      <c r="K137" s="72">
        <v>0.75</v>
      </c>
      <c r="L137" s="55">
        <f t="shared" si="54"/>
        <v>8</v>
      </c>
      <c r="M137" s="71">
        <v>0.41666666666666669</v>
      </c>
      <c r="N137" s="72">
        <v>0.75</v>
      </c>
      <c r="O137" s="55">
        <f t="shared" si="55"/>
        <v>8</v>
      </c>
      <c r="P137" s="91"/>
    </row>
    <row r="138" spans="2:16" ht="19.5" customHeight="1" x14ac:dyDescent="0.2">
      <c r="B138" s="51">
        <f t="shared" si="50"/>
        <v>43290</v>
      </c>
      <c r="C138" s="52">
        <f t="shared" si="52"/>
        <v>43290</v>
      </c>
      <c r="D138" s="71">
        <v>0.58333333333333337</v>
      </c>
      <c r="E138" s="72">
        <v>0.83333333333333337</v>
      </c>
      <c r="F138" s="55">
        <f t="shared" si="53"/>
        <v>6</v>
      </c>
      <c r="G138" s="35"/>
      <c r="H138" s="48"/>
      <c r="I138" s="55">
        <f t="shared" si="51"/>
        <v>0</v>
      </c>
      <c r="J138" s="71">
        <v>0.58333333333333337</v>
      </c>
      <c r="K138" s="72">
        <v>0.75</v>
      </c>
      <c r="L138" s="55">
        <f t="shared" si="54"/>
        <v>3.9999999999999991</v>
      </c>
      <c r="M138" s="71">
        <v>0.41666666666666669</v>
      </c>
      <c r="N138" s="72">
        <v>0.83333333333333337</v>
      </c>
      <c r="O138" s="55">
        <f t="shared" si="55"/>
        <v>10</v>
      </c>
      <c r="P138" s="83"/>
    </row>
    <row r="139" spans="2:16" ht="19.5" customHeight="1" x14ac:dyDescent="0.2">
      <c r="B139" s="51">
        <f t="shared" si="50"/>
        <v>43291</v>
      </c>
      <c r="C139" s="52">
        <f t="shared" si="52"/>
        <v>43291</v>
      </c>
      <c r="D139" s="35"/>
      <c r="E139" s="48" t="s">
        <v>79</v>
      </c>
      <c r="F139" s="47"/>
      <c r="G139" s="35"/>
      <c r="H139" s="48"/>
      <c r="I139" s="47"/>
      <c r="J139" s="35"/>
      <c r="K139" s="48" t="s">
        <v>79</v>
      </c>
      <c r="L139" s="47"/>
      <c r="M139" s="35"/>
      <c r="N139" s="48" t="s">
        <v>79</v>
      </c>
      <c r="O139" s="47"/>
      <c r="P139" s="83"/>
    </row>
    <row r="140" spans="2:16" ht="19.5" customHeight="1" x14ac:dyDescent="0.2">
      <c r="B140" s="51">
        <f t="shared" si="50"/>
        <v>43292</v>
      </c>
      <c r="C140" s="52">
        <f t="shared" si="52"/>
        <v>43292</v>
      </c>
      <c r="D140" s="71">
        <v>0.58333333333333337</v>
      </c>
      <c r="E140" s="72">
        <v>0.83333333333333337</v>
      </c>
      <c r="F140" s="55">
        <f t="shared" ref="F140:F145" si="56">(E140-D140)*24</f>
        <v>6</v>
      </c>
      <c r="G140" s="35"/>
      <c r="H140" s="48"/>
      <c r="I140" s="55">
        <f t="shared" ref="I140:I145" si="57">(H140-G140)*24</f>
        <v>0</v>
      </c>
      <c r="J140" s="71">
        <v>0.58333333333333337</v>
      </c>
      <c r="K140" s="72">
        <v>0.75</v>
      </c>
      <c r="L140" s="55">
        <f t="shared" ref="L140:L145" si="58">(K140-J140)*24</f>
        <v>3.9999999999999991</v>
      </c>
      <c r="M140" s="71">
        <v>0.41666666666666669</v>
      </c>
      <c r="N140" s="72">
        <v>0.83333333333333337</v>
      </c>
      <c r="O140" s="55">
        <f t="shared" ref="O140:O145" si="59">(N140-M140)*24</f>
        <v>10</v>
      </c>
      <c r="P140" s="92"/>
    </row>
    <row r="141" spans="2:16" ht="19.5" customHeight="1" x14ac:dyDescent="0.2">
      <c r="B141" s="51">
        <f t="shared" si="50"/>
        <v>43293</v>
      </c>
      <c r="C141" s="52">
        <f t="shared" si="52"/>
        <v>43293</v>
      </c>
      <c r="D141" s="71">
        <v>0.58333333333333337</v>
      </c>
      <c r="E141" s="72">
        <v>0.83333333333333337</v>
      </c>
      <c r="F141" s="55">
        <f t="shared" si="56"/>
        <v>6</v>
      </c>
      <c r="G141" s="35"/>
      <c r="H141" s="48"/>
      <c r="I141" s="55">
        <f t="shared" si="57"/>
        <v>0</v>
      </c>
      <c r="J141" s="71">
        <v>0.58333333333333337</v>
      </c>
      <c r="K141" s="72">
        <v>0.75</v>
      </c>
      <c r="L141" s="55">
        <f t="shared" si="58"/>
        <v>3.9999999999999991</v>
      </c>
      <c r="M141" s="71">
        <v>0.41666666666666669</v>
      </c>
      <c r="N141" s="72">
        <v>0.83333333333333337</v>
      </c>
      <c r="O141" s="55">
        <f t="shared" si="59"/>
        <v>10</v>
      </c>
      <c r="P141" s="92"/>
    </row>
    <row r="142" spans="2:16" ht="19.5" customHeight="1" x14ac:dyDescent="0.2">
      <c r="B142" s="51">
        <f t="shared" si="50"/>
        <v>43294</v>
      </c>
      <c r="C142" s="52">
        <f t="shared" si="52"/>
        <v>43294</v>
      </c>
      <c r="D142" s="71">
        <v>0.58333333333333337</v>
      </c>
      <c r="E142" s="72">
        <v>0.83333333333333337</v>
      </c>
      <c r="F142" s="55">
        <f t="shared" si="56"/>
        <v>6</v>
      </c>
      <c r="G142" s="35"/>
      <c r="H142" s="48"/>
      <c r="I142" s="55">
        <f t="shared" si="57"/>
        <v>0</v>
      </c>
      <c r="J142" s="71">
        <v>0.58333333333333337</v>
      </c>
      <c r="K142" s="72">
        <v>0.75</v>
      </c>
      <c r="L142" s="55">
        <f t="shared" si="58"/>
        <v>3.9999999999999991</v>
      </c>
      <c r="M142" s="71">
        <v>0.41666666666666669</v>
      </c>
      <c r="N142" s="72">
        <v>0.83333333333333337</v>
      </c>
      <c r="O142" s="55">
        <f t="shared" si="59"/>
        <v>10</v>
      </c>
      <c r="P142" s="92"/>
    </row>
    <row r="143" spans="2:16" ht="19.5" customHeight="1" x14ac:dyDescent="0.2">
      <c r="B143" s="51">
        <f t="shared" si="50"/>
        <v>43295</v>
      </c>
      <c r="C143" s="52">
        <f t="shared" si="52"/>
        <v>43295</v>
      </c>
      <c r="D143" s="71">
        <v>0.41666666666666669</v>
      </c>
      <c r="E143" s="72">
        <v>0.83333333333333337</v>
      </c>
      <c r="F143" s="55">
        <f t="shared" si="56"/>
        <v>10</v>
      </c>
      <c r="G143" s="35"/>
      <c r="H143" s="48"/>
      <c r="I143" s="55">
        <f t="shared" si="57"/>
        <v>0</v>
      </c>
      <c r="J143" s="71">
        <v>0.41666666666666669</v>
      </c>
      <c r="K143" s="72">
        <v>0.75</v>
      </c>
      <c r="L143" s="55">
        <f t="shared" si="58"/>
        <v>8</v>
      </c>
      <c r="M143" s="71">
        <v>0.41666666666666669</v>
      </c>
      <c r="N143" s="72">
        <v>0.83333333333333337</v>
      </c>
      <c r="O143" s="55">
        <f t="shared" si="59"/>
        <v>10</v>
      </c>
      <c r="P143" s="92"/>
    </row>
    <row r="144" spans="2:16" ht="19.5" customHeight="1" x14ac:dyDescent="0.2">
      <c r="B144" s="51">
        <f t="shared" si="50"/>
        <v>43296</v>
      </c>
      <c r="C144" s="52">
        <f t="shared" si="52"/>
        <v>43296</v>
      </c>
      <c r="D144" s="71">
        <v>0.41666666666666669</v>
      </c>
      <c r="E144" s="72">
        <v>0.75</v>
      </c>
      <c r="F144" s="55">
        <f t="shared" si="56"/>
        <v>8</v>
      </c>
      <c r="G144" s="35"/>
      <c r="H144" s="48"/>
      <c r="I144" s="55">
        <f t="shared" si="57"/>
        <v>0</v>
      </c>
      <c r="J144" s="71">
        <v>0.41666666666666669</v>
      </c>
      <c r="K144" s="72">
        <v>0.75</v>
      </c>
      <c r="L144" s="55">
        <f t="shared" si="58"/>
        <v>8</v>
      </c>
      <c r="M144" s="71">
        <v>0.41666666666666669</v>
      </c>
      <c r="N144" s="72">
        <v>0.75</v>
      </c>
      <c r="O144" s="55">
        <f t="shared" si="59"/>
        <v>8</v>
      </c>
      <c r="P144" s="92"/>
    </row>
    <row r="145" spans="2:16" ht="19.5" customHeight="1" x14ac:dyDescent="0.2">
      <c r="B145" s="51">
        <f t="shared" si="50"/>
        <v>43297</v>
      </c>
      <c r="C145" s="52">
        <f t="shared" si="52"/>
        <v>43297</v>
      </c>
      <c r="D145" s="71">
        <v>0.41666666666666669</v>
      </c>
      <c r="E145" s="72">
        <v>0.75</v>
      </c>
      <c r="F145" s="55">
        <f t="shared" si="56"/>
        <v>8</v>
      </c>
      <c r="G145" s="35"/>
      <c r="H145" s="48"/>
      <c r="I145" s="55">
        <f t="shared" si="57"/>
        <v>0</v>
      </c>
      <c r="J145" s="71">
        <v>0.41666666666666669</v>
      </c>
      <c r="K145" s="72">
        <v>0.75</v>
      </c>
      <c r="L145" s="55">
        <f t="shared" si="58"/>
        <v>8</v>
      </c>
      <c r="M145" s="71">
        <v>0.41666666666666669</v>
      </c>
      <c r="N145" s="72">
        <v>0.75</v>
      </c>
      <c r="O145" s="55">
        <f t="shared" si="59"/>
        <v>8</v>
      </c>
      <c r="P145" s="83" t="s">
        <v>177</v>
      </c>
    </row>
    <row r="146" spans="2:16" ht="19.5" customHeight="1" x14ac:dyDescent="0.2">
      <c r="B146" s="51">
        <f t="shared" si="50"/>
        <v>43298</v>
      </c>
      <c r="C146" s="52">
        <f t="shared" si="52"/>
        <v>43298</v>
      </c>
      <c r="D146" s="35"/>
      <c r="E146" s="48" t="s">
        <v>79</v>
      </c>
      <c r="F146" s="47"/>
      <c r="G146" s="35"/>
      <c r="H146" s="48"/>
      <c r="I146" s="47"/>
      <c r="J146" s="35"/>
      <c r="K146" s="48" t="s">
        <v>79</v>
      </c>
      <c r="L146" s="47"/>
      <c r="M146" s="35"/>
      <c r="N146" s="48" t="s">
        <v>79</v>
      </c>
      <c r="O146" s="47"/>
      <c r="P146" s="92"/>
    </row>
    <row r="147" spans="2:16" ht="19.5" customHeight="1" x14ac:dyDescent="0.2">
      <c r="B147" s="51">
        <f t="shared" si="50"/>
        <v>43299</v>
      </c>
      <c r="C147" s="52">
        <f t="shared" si="52"/>
        <v>43299</v>
      </c>
      <c r="D147" s="71">
        <v>0.58333333333333337</v>
      </c>
      <c r="E147" s="72">
        <v>0.83333333333333337</v>
      </c>
      <c r="F147" s="55">
        <f t="shared" ref="F147:F160" si="60">(E147-D147)*24</f>
        <v>6</v>
      </c>
      <c r="G147" s="35"/>
      <c r="H147" s="48"/>
      <c r="I147" s="55">
        <f t="shared" ref="I147:I159" si="61">(H147-G147)*24</f>
        <v>0</v>
      </c>
      <c r="J147" s="71">
        <v>0.58333333333333337</v>
      </c>
      <c r="K147" s="72">
        <v>0.75</v>
      </c>
      <c r="L147" s="55">
        <f t="shared" ref="L147:L160" si="62">(K147-J147)*24</f>
        <v>3.9999999999999991</v>
      </c>
      <c r="M147" s="71">
        <v>0.41666666666666669</v>
      </c>
      <c r="N147" s="72">
        <v>0.83333333333333337</v>
      </c>
      <c r="O147" s="55">
        <f t="shared" ref="O147:O160" si="63">(N147-M147)*24</f>
        <v>10</v>
      </c>
      <c r="P147" s="92"/>
    </row>
    <row r="148" spans="2:16" ht="19.5" customHeight="1" x14ac:dyDescent="0.2">
      <c r="B148" s="51">
        <f t="shared" si="50"/>
        <v>43300</v>
      </c>
      <c r="C148" s="52">
        <f t="shared" si="52"/>
        <v>43300</v>
      </c>
      <c r="D148" s="71">
        <v>0.58333333333333337</v>
      </c>
      <c r="E148" s="72">
        <v>0.83333333333333337</v>
      </c>
      <c r="F148" s="55">
        <f t="shared" si="60"/>
        <v>6</v>
      </c>
      <c r="G148" s="35"/>
      <c r="H148" s="48"/>
      <c r="I148" s="55">
        <f t="shared" si="61"/>
        <v>0</v>
      </c>
      <c r="J148" s="71">
        <v>0.58333333333333337</v>
      </c>
      <c r="K148" s="72">
        <v>0.75</v>
      </c>
      <c r="L148" s="55">
        <f t="shared" si="62"/>
        <v>3.9999999999999991</v>
      </c>
      <c r="M148" s="71">
        <v>0.41666666666666669</v>
      </c>
      <c r="N148" s="72">
        <v>0.83333333333333337</v>
      </c>
      <c r="O148" s="55">
        <f t="shared" si="63"/>
        <v>10</v>
      </c>
      <c r="P148" s="92"/>
    </row>
    <row r="149" spans="2:16" ht="19.5" customHeight="1" x14ac:dyDescent="0.2">
      <c r="B149" s="51">
        <f t="shared" si="50"/>
        <v>43301</v>
      </c>
      <c r="C149" s="52">
        <f t="shared" si="52"/>
        <v>43301</v>
      </c>
      <c r="D149" s="71">
        <v>0.58333333333333337</v>
      </c>
      <c r="E149" s="72">
        <v>0.83333333333333337</v>
      </c>
      <c r="F149" s="55">
        <f t="shared" si="60"/>
        <v>6</v>
      </c>
      <c r="G149" s="35"/>
      <c r="H149" s="48"/>
      <c r="I149" s="55">
        <f t="shared" si="61"/>
        <v>0</v>
      </c>
      <c r="J149" s="71">
        <v>0.58333333333333337</v>
      </c>
      <c r="K149" s="72">
        <v>0.75</v>
      </c>
      <c r="L149" s="55">
        <f t="shared" si="62"/>
        <v>3.9999999999999991</v>
      </c>
      <c r="M149" s="71">
        <v>0.41666666666666669</v>
      </c>
      <c r="N149" s="72">
        <v>0.83333333333333337</v>
      </c>
      <c r="O149" s="55">
        <f t="shared" si="63"/>
        <v>10</v>
      </c>
      <c r="P149" s="92"/>
    </row>
    <row r="150" spans="2:16" ht="19.5" customHeight="1" x14ac:dyDescent="0.2">
      <c r="B150" s="51">
        <f t="shared" si="50"/>
        <v>43302</v>
      </c>
      <c r="C150" s="52">
        <f t="shared" si="52"/>
        <v>43302</v>
      </c>
      <c r="D150" s="71">
        <v>0.41666666666666669</v>
      </c>
      <c r="E150" s="72">
        <v>0.83333333333333337</v>
      </c>
      <c r="F150" s="55">
        <f t="shared" si="60"/>
        <v>10</v>
      </c>
      <c r="G150" s="35"/>
      <c r="H150" s="48"/>
      <c r="I150" s="55">
        <f t="shared" si="61"/>
        <v>0</v>
      </c>
      <c r="J150" s="71">
        <v>0.41666666666666669</v>
      </c>
      <c r="K150" s="72">
        <v>0.75</v>
      </c>
      <c r="L150" s="55">
        <f t="shared" si="62"/>
        <v>8</v>
      </c>
      <c r="M150" s="71">
        <v>0.41666666666666669</v>
      </c>
      <c r="N150" s="72">
        <v>0.83333333333333337</v>
      </c>
      <c r="O150" s="55">
        <f t="shared" si="63"/>
        <v>10</v>
      </c>
      <c r="P150" s="92"/>
    </row>
    <row r="151" spans="2:16" ht="19.5" customHeight="1" x14ac:dyDescent="0.2">
      <c r="B151" s="51">
        <f t="shared" si="50"/>
        <v>43303</v>
      </c>
      <c r="C151" s="52">
        <f t="shared" si="52"/>
        <v>43303</v>
      </c>
      <c r="D151" s="53">
        <v>0.41666666666666669</v>
      </c>
      <c r="E151" s="54">
        <v>0.75</v>
      </c>
      <c r="F151" s="55">
        <f t="shared" si="60"/>
        <v>8</v>
      </c>
      <c r="G151" s="35"/>
      <c r="H151" s="48"/>
      <c r="I151" s="55">
        <f t="shared" si="61"/>
        <v>0</v>
      </c>
      <c r="J151" s="53">
        <v>0.41666666666666669</v>
      </c>
      <c r="K151" s="54">
        <v>0.75</v>
      </c>
      <c r="L151" s="55">
        <f t="shared" si="62"/>
        <v>8</v>
      </c>
      <c r="M151" s="53">
        <v>0.41666666666666669</v>
      </c>
      <c r="N151" s="54">
        <v>0.75</v>
      </c>
      <c r="O151" s="55">
        <f t="shared" si="63"/>
        <v>8</v>
      </c>
      <c r="P151" s="92"/>
    </row>
    <row r="152" spans="2:16" ht="19.5" customHeight="1" x14ac:dyDescent="0.2">
      <c r="B152" s="51">
        <f t="shared" si="50"/>
        <v>43304</v>
      </c>
      <c r="C152" s="52">
        <f t="shared" si="52"/>
        <v>43304</v>
      </c>
      <c r="D152" s="71">
        <v>0.58333333333333337</v>
      </c>
      <c r="E152" s="72">
        <v>0.83333333333333337</v>
      </c>
      <c r="F152" s="55">
        <f t="shared" si="60"/>
        <v>6</v>
      </c>
      <c r="G152" s="35"/>
      <c r="H152" s="48"/>
      <c r="I152" s="55">
        <f t="shared" si="61"/>
        <v>0</v>
      </c>
      <c r="J152" s="71">
        <v>0.58333333333333337</v>
      </c>
      <c r="K152" s="72">
        <v>0.75</v>
      </c>
      <c r="L152" s="55">
        <f t="shared" si="62"/>
        <v>3.9999999999999991</v>
      </c>
      <c r="M152" s="71">
        <v>0.41666666666666669</v>
      </c>
      <c r="N152" s="72">
        <v>0.83333333333333337</v>
      </c>
      <c r="O152" s="55">
        <f t="shared" si="63"/>
        <v>10</v>
      </c>
      <c r="P152" s="92"/>
    </row>
    <row r="153" spans="2:16" ht="19.5" customHeight="1" x14ac:dyDescent="0.2">
      <c r="B153" s="51">
        <f t="shared" si="50"/>
        <v>43305</v>
      </c>
      <c r="C153" s="52">
        <f t="shared" si="52"/>
        <v>43305</v>
      </c>
      <c r="D153" s="71">
        <v>0.58333333333333337</v>
      </c>
      <c r="E153" s="72">
        <v>0.70833333333333337</v>
      </c>
      <c r="F153" s="55">
        <f t="shared" si="60"/>
        <v>3</v>
      </c>
      <c r="G153" s="35"/>
      <c r="H153" s="48"/>
      <c r="I153" s="55">
        <f t="shared" si="61"/>
        <v>0</v>
      </c>
      <c r="J153" s="71">
        <v>0.41666666666666669</v>
      </c>
      <c r="K153" s="72">
        <v>0.70833333333333337</v>
      </c>
      <c r="L153" s="55">
        <f t="shared" si="62"/>
        <v>7</v>
      </c>
      <c r="M153" s="71">
        <v>0.41666666666666669</v>
      </c>
      <c r="N153" s="72">
        <v>0.70833333333333337</v>
      </c>
      <c r="O153" s="55">
        <f t="shared" si="63"/>
        <v>7</v>
      </c>
      <c r="P153" s="83" t="s">
        <v>315</v>
      </c>
    </row>
    <row r="154" spans="2:16" ht="19.5" customHeight="1" x14ac:dyDescent="0.2">
      <c r="B154" s="51">
        <f t="shared" si="50"/>
        <v>43306</v>
      </c>
      <c r="C154" s="52">
        <f t="shared" si="52"/>
        <v>43306</v>
      </c>
      <c r="D154" s="71">
        <v>0.58333333333333337</v>
      </c>
      <c r="E154" s="72">
        <v>0.70833333333333337</v>
      </c>
      <c r="F154" s="55">
        <f t="shared" si="60"/>
        <v>3</v>
      </c>
      <c r="G154" s="35"/>
      <c r="H154" s="48"/>
      <c r="I154" s="55">
        <f t="shared" si="61"/>
        <v>0</v>
      </c>
      <c r="J154" s="71">
        <v>0.41666666666666669</v>
      </c>
      <c r="K154" s="72">
        <v>0.70833333333333337</v>
      </c>
      <c r="L154" s="55">
        <f t="shared" si="62"/>
        <v>7</v>
      </c>
      <c r="M154" s="71">
        <v>0.41666666666666669</v>
      </c>
      <c r="N154" s="72">
        <v>0.70833333333333337</v>
      </c>
      <c r="O154" s="55">
        <f t="shared" si="63"/>
        <v>7</v>
      </c>
      <c r="P154" s="83" t="s">
        <v>315</v>
      </c>
    </row>
    <row r="155" spans="2:16" ht="19.5" customHeight="1" x14ac:dyDescent="0.2">
      <c r="B155" s="51">
        <f t="shared" si="50"/>
        <v>43307</v>
      </c>
      <c r="C155" s="52">
        <f t="shared" si="52"/>
        <v>43307</v>
      </c>
      <c r="D155" s="71">
        <v>0.58333333333333337</v>
      </c>
      <c r="E155" s="72">
        <v>0.70833333333333337</v>
      </c>
      <c r="F155" s="55">
        <f t="shared" si="60"/>
        <v>3</v>
      </c>
      <c r="G155" s="35"/>
      <c r="H155" s="48"/>
      <c r="I155" s="55">
        <f t="shared" si="61"/>
        <v>0</v>
      </c>
      <c r="J155" s="71">
        <v>0.41666666666666669</v>
      </c>
      <c r="K155" s="72">
        <v>0.70833333333333337</v>
      </c>
      <c r="L155" s="55">
        <f t="shared" si="62"/>
        <v>7</v>
      </c>
      <c r="M155" s="71">
        <v>0.41666666666666669</v>
      </c>
      <c r="N155" s="72">
        <v>0.70833333333333337</v>
      </c>
      <c r="O155" s="55">
        <f t="shared" si="63"/>
        <v>7</v>
      </c>
      <c r="P155" s="83" t="s">
        <v>315</v>
      </c>
    </row>
    <row r="156" spans="2:16" ht="19.5" customHeight="1" x14ac:dyDescent="0.2">
      <c r="B156" s="51">
        <f t="shared" si="50"/>
        <v>43308</v>
      </c>
      <c r="C156" s="52">
        <f t="shared" si="52"/>
        <v>43308</v>
      </c>
      <c r="D156" s="71">
        <v>0.41666666666666669</v>
      </c>
      <c r="E156" s="72">
        <v>0.83333333333333337</v>
      </c>
      <c r="F156" s="55">
        <f t="shared" si="60"/>
        <v>10</v>
      </c>
      <c r="G156" s="35"/>
      <c r="H156" s="48"/>
      <c r="I156" s="55">
        <f t="shared" si="61"/>
        <v>0</v>
      </c>
      <c r="J156" s="71">
        <v>0.41666666666666669</v>
      </c>
      <c r="K156" s="72">
        <v>0.83333333333333337</v>
      </c>
      <c r="L156" s="55">
        <f t="shared" si="62"/>
        <v>10</v>
      </c>
      <c r="M156" s="71">
        <v>0.41666666666666669</v>
      </c>
      <c r="N156" s="72">
        <v>0.83333333333333337</v>
      </c>
      <c r="O156" s="55">
        <f t="shared" si="63"/>
        <v>10</v>
      </c>
      <c r="P156" s="83" t="s">
        <v>344</v>
      </c>
    </row>
    <row r="157" spans="2:16" ht="19.5" customHeight="1" x14ac:dyDescent="0.2">
      <c r="B157" s="51">
        <f t="shared" si="50"/>
        <v>43309</v>
      </c>
      <c r="C157" s="52">
        <f t="shared" si="52"/>
        <v>43309</v>
      </c>
      <c r="D157" s="71">
        <v>0.41666666666666669</v>
      </c>
      <c r="E157" s="72">
        <v>0.83333333333333337</v>
      </c>
      <c r="F157" s="55">
        <f t="shared" si="60"/>
        <v>10</v>
      </c>
      <c r="G157" s="35"/>
      <c r="H157" s="48"/>
      <c r="I157" s="55">
        <f t="shared" si="61"/>
        <v>0</v>
      </c>
      <c r="J157" s="71">
        <v>0.41666666666666669</v>
      </c>
      <c r="K157" s="72">
        <v>0.83333333333333337</v>
      </c>
      <c r="L157" s="55">
        <f t="shared" si="62"/>
        <v>10</v>
      </c>
      <c r="M157" s="71">
        <v>0.41666666666666669</v>
      </c>
      <c r="N157" s="72">
        <v>0.83333333333333337</v>
      </c>
      <c r="O157" s="55">
        <f t="shared" si="63"/>
        <v>10</v>
      </c>
      <c r="P157" s="83" t="s">
        <v>344</v>
      </c>
    </row>
    <row r="158" spans="2:16" ht="19.5" customHeight="1" x14ac:dyDescent="0.2">
      <c r="B158" s="51">
        <f>IF(DAY(B157+1)&lt;&gt;29,"",B157+1)</f>
        <v>43310</v>
      </c>
      <c r="C158" s="52">
        <f t="shared" si="52"/>
        <v>43310</v>
      </c>
      <c r="D158" s="71">
        <v>0.41666666666666669</v>
      </c>
      <c r="E158" s="72">
        <v>0.83333333333333337</v>
      </c>
      <c r="F158" s="55">
        <f t="shared" si="60"/>
        <v>10</v>
      </c>
      <c r="G158" s="35"/>
      <c r="H158" s="48"/>
      <c r="I158" s="55">
        <f t="shared" si="61"/>
        <v>0</v>
      </c>
      <c r="J158" s="71">
        <v>0.41666666666666669</v>
      </c>
      <c r="K158" s="72">
        <v>0.83333333333333337</v>
      </c>
      <c r="L158" s="55">
        <f t="shared" si="62"/>
        <v>10</v>
      </c>
      <c r="M158" s="71">
        <v>0.41666666666666669</v>
      </c>
      <c r="N158" s="72">
        <v>0.83333333333333337</v>
      </c>
      <c r="O158" s="55">
        <f t="shared" si="63"/>
        <v>10</v>
      </c>
      <c r="P158" s="83" t="s">
        <v>344</v>
      </c>
    </row>
    <row r="159" spans="2:16" ht="19.5" customHeight="1" x14ac:dyDescent="0.2">
      <c r="B159" s="51">
        <f>IF(DAY(B158+1)&lt;&gt;30,"",B158+1)</f>
        <v>43311</v>
      </c>
      <c r="C159" s="52">
        <f t="shared" si="52"/>
        <v>43311</v>
      </c>
      <c r="D159" s="71">
        <v>0.41666666666666669</v>
      </c>
      <c r="E159" s="72">
        <v>0.83333333333333337</v>
      </c>
      <c r="F159" s="55">
        <f t="shared" si="60"/>
        <v>10</v>
      </c>
      <c r="G159" s="35"/>
      <c r="H159" s="48"/>
      <c r="I159" s="55">
        <f t="shared" si="61"/>
        <v>0</v>
      </c>
      <c r="J159" s="71">
        <v>0.41666666666666669</v>
      </c>
      <c r="K159" s="72">
        <v>0.83333333333333337</v>
      </c>
      <c r="L159" s="55">
        <f t="shared" si="62"/>
        <v>10</v>
      </c>
      <c r="M159" s="71">
        <v>0.41666666666666669</v>
      </c>
      <c r="N159" s="72">
        <v>0.83333333333333337</v>
      </c>
      <c r="O159" s="55">
        <f t="shared" si="63"/>
        <v>10</v>
      </c>
      <c r="P159" s="83" t="s">
        <v>345</v>
      </c>
    </row>
    <row r="160" spans="2:16" ht="19.5" customHeight="1" thickBot="1" x14ac:dyDescent="0.25">
      <c r="B160" s="51">
        <f>IF(DAY(B159+1)&lt;&gt;31,"",B159+1)</f>
        <v>43312</v>
      </c>
      <c r="C160" s="52">
        <f t="shared" si="52"/>
        <v>43312</v>
      </c>
      <c r="D160" s="71">
        <v>0.41666666666666669</v>
      </c>
      <c r="E160" s="72">
        <v>0.83333333333333337</v>
      </c>
      <c r="F160" s="55">
        <f t="shared" si="60"/>
        <v>10</v>
      </c>
      <c r="G160" s="75"/>
      <c r="H160" s="77"/>
      <c r="I160" s="76"/>
      <c r="J160" s="71">
        <v>0.41666666666666669</v>
      </c>
      <c r="K160" s="72">
        <v>0.83333333333333337</v>
      </c>
      <c r="L160" s="55">
        <f t="shared" si="62"/>
        <v>10</v>
      </c>
      <c r="M160" s="71">
        <v>0.41666666666666669</v>
      </c>
      <c r="N160" s="72">
        <v>0.83333333333333337</v>
      </c>
      <c r="O160" s="55">
        <f t="shared" si="63"/>
        <v>10</v>
      </c>
      <c r="P160" s="93" t="s">
        <v>345</v>
      </c>
    </row>
    <row r="161" spans="2:16" ht="19.5" customHeight="1" thickTop="1" x14ac:dyDescent="0.2">
      <c r="B161" s="57" t="s">
        <v>37</v>
      </c>
      <c r="C161" s="58"/>
      <c r="D161" s="57"/>
      <c r="E161" s="59">
        <f>COUNTIF(D130:D160,"&gt;0")</f>
        <v>28</v>
      </c>
      <c r="F161" s="60"/>
      <c r="G161" s="61"/>
      <c r="H161" s="59">
        <f>COUNTIF(G130:G160,"&gt;0")</f>
        <v>0</v>
      </c>
      <c r="I161" s="60"/>
      <c r="J161" s="61"/>
      <c r="K161" s="59">
        <f>COUNTIF(J130:J160,"&gt;0")</f>
        <v>28</v>
      </c>
      <c r="L161" s="60"/>
      <c r="M161" s="61"/>
      <c r="N161" s="59">
        <f>COUNTIF(M130:M160,"&gt;0")</f>
        <v>28</v>
      </c>
      <c r="O161" s="60"/>
      <c r="P161" s="80"/>
    </row>
    <row r="162" spans="2:16" ht="19.5" customHeight="1" x14ac:dyDescent="0.2">
      <c r="B162" s="62" t="s">
        <v>309</v>
      </c>
      <c r="C162" s="63"/>
      <c r="D162" s="64"/>
      <c r="E162" s="74">
        <f>SUM(F130:F160)</f>
        <v>201</v>
      </c>
      <c r="F162" s="63"/>
      <c r="G162" s="65"/>
      <c r="H162" s="74">
        <f>SUM(I130:I160)</f>
        <v>0</v>
      </c>
      <c r="I162" s="63"/>
      <c r="J162" s="65"/>
      <c r="K162" s="74">
        <f>SUM(L130:L160)</f>
        <v>183</v>
      </c>
      <c r="L162" s="63"/>
      <c r="M162" s="65"/>
      <c r="N162" s="74">
        <f>SUM(O130:O160)</f>
        <v>261</v>
      </c>
      <c r="O162" s="63"/>
      <c r="P162" s="40"/>
    </row>
    <row r="163" spans="2:16" ht="19.5" customHeight="1" x14ac:dyDescent="0.2">
      <c r="B163" s="64" t="s">
        <v>42</v>
      </c>
      <c r="C163" s="66"/>
      <c r="D163" s="64"/>
      <c r="E163" s="90">
        <f>COUNTIF($B$130:$B$160,"&gt;0")-E161</f>
        <v>3</v>
      </c>
      <c r="F163" s="47"/>
      <c r="G163" s="35"/>
      <c r="H163" s="90">
        <f>COUNTIF($B$130:$B$160,"&gt;0")-H161</f>
        <v>31</v>
      </c>
      <c r="I163" s="47"/>
      <c r="J163" s="35"/>
      <c r="K163" s="90">
        <f>COUNTIF($B$130:$B$160,"&gt;0")-K161</f>
        <v>3</v>
      </c>
      <c r="L163" s="47"/>
      <c r="M163" s="35"/>
      <c r="N163" s="90">
        <f>COUNTIF($B$130:$B$160,"&gt;0")-N161</f>
        <v>3</v>
      </c>
      <c r="O163" s="47"/>
      <c r="P163" s="40"/>
    </row>
    <row r="164" spans="2:16" ht="19.5" customHeight="1" x14ac:dyDescent="0.2">
      <c r="B164" s="67"/>
      <c r="C164" s="68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8.75" customHeight="1" x14ac:dyDescent="0.2">
      <c r="B165" s="287" t="s">
        <v>13</v>
      </c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2:16" ht="18.75" customHeight="1" x14ac:dyDescent="0.2"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2:16" ht="18.75" customHeight="1" x14ac:dyDescent="0.2"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2:16" ht="18.75" customHeight="1" x14ac:dyDescent="0.2">
      <c r="B168" s="294">
        <f>EDATE(B127, 1)</f>
        <v>43313</v>
      </c>
      <c r="C168" s="294"/>
      <c r="D168" s="294"/>
      <c r="E168" s="44">
        <f>B168</f>
        <v>43313</v>
      </c>
      <c r="F168" s="10"/>
    </row>
    <row r="169" spans="2:16" ht="19.5" customHeight="1" x14ac:dyDescent="0.2">
      <c r="B169" s="289"/>
      <c r="C169" s="290"/>
      <c r="D169" s="219" t="s">
        <v>313</v>
      </c>
      <c r="E169" s="293"/>
      <c r="F169" s="220"/>
      <c r="G169" s="219" t="s">
        <v>2</v>
      </c>
      <c r="H169" s="293"/>
      <c r="I169" s="220"/>
      <c r="J169" s="219" t="s">
        <v>36</v>
      </c>
      <c r="K169" s="293"/>
      <c r="L169" s="220"/>
      <c r="M169" s="219" t="s">
        <v>237</v>
      </c>
      <c r="N169" s="293"/>
      <c r="O169" s="220"/>
      <c r="P169" s="40" t="s">
        <v>306</v>
      </c>
    </row>
    <row r="170" spans="2:16" ht="19.5" customHeight="1" x14ac:dyDescent="0.2">
      <c r="B170" s="291"/>
      <c r="C170" s="292"/>
      <c r="D170" s="35" t="s">
        <v>246</v>
      </c>
      <c r="E170" s="48" t="s">
        <v>307</v>
      </c>
      <c r="F170" s="47" t="s">
        <v>308</v>
      </c>
      <c r="G170" s="35" t="s">
        <v>246</v>
      </c>
      <c r="H170" s="48" t="s">
        <v>307</v>
      </c>
      <c r="I170" s="47" t="s">
        <v>308</v>
      </c>
      <c r="J170" s="35" t="s">
        <v>246</v>
      </c>
      <c r="K170" s="48" t="s">
        <v>307</v>
      </c>
      <c r="L170" s="47" t="s">
        <v>308</v>
      </c>
      <c r="M170" s="35" t="s">
        <v>246</v>
      </c>
      <c r="N170" s="48" t="s">
        <v>307</v>
      </c>
      <c r="O170" s="47" t="s">
        <v>308</v>
      </c>
      <c r="P170" s="96" t="s">
        <v>86</v>
      </c>
    </row>
    <row r="171" spans="2:16" ht="19.5" customHeight="1" x14ac:dyDescent="0.2">
      <c r="B171" s="51">
        <f>B168</f>
        <v>43313</v>
      </c>
      <c r="C171" s="52">
        <f>B171</f>
        <v>43313</v>
      </c>
      <c r="D171" s="71">
        <v>0.41666666666666669</v>
      </c>
      <c r="E171" s="72">
        <v>0.83333333333333337</v>
      </c>
      <c r="F171" s="55">
        <f t="shared" ref="F171:F195" si="64">(E171-D171)*24</f>
        <v>10</v>
      </c>
      <c r="G171" s="53"/>
      <c r="H171" s="54"/>
      <c r="I171" s="55">
        <f>(H171-G171)*24</f>
        <v>0</v>
      </c>
      <c r="J171" s="71">
        <v>0.41666666666666669</v>
      </c>
      <c r="K171" s="72">
        <v>0.83333333333333337</v>
      </c>
      <c r="L171" s="55">
        <f t="shared" ref="L171:L195" si="65">(K171-J171)*24</f>
        <v>10</v>
      </c>
      <c r="M171" s="71">
        <v>0.41666666666666669</v>
      </c>
      <c r="N171" s="72">
        <v>0.83333333333333337</v>
      </c>
      <c r="O171" s="55">
        <f t="shared" ref="O171:O195" si="66">(N171-M171)*24</f>
        <v>10</v>
      </c>
      <c r="P171" s="83" t="s">
        <v>345</v>
      </c>
    </row>
    <row r="172" spans="2:16" ht="19.5" customHeight="1" x14ac:dyDescent="0.2">
      <c r="B172" s="51">
        <f t="shared" ref="B172:B198" si="67">B171+1</f>
        <v>43314</v>
      </c>
      <c r="C172" s="52">
        <f>B172</f>
        <v>43314</v>
      </c>
      <c r="D172" s="71">
        <v>0.41666666666666669</v>
      </c>
      <c r="E172" s="72">
        <v>0.83333333333333337</v>
      </c>
      <c r="F172" s="55">
        <f t="shared" si="64"/>
        <v>10</v>
      </c>
      <c r="G172" s="35"/>
      <c r="H172" s="48"/>
      <c r="I172" s="55">
        <f t="shared" ref="I172:I201" si="68">(H172-G172)*24</f>
        <v>0</v>
      </c>
      <c r="J172" s="71">
        <v>0.41666666666666669</v>
      </c>
      <c r="K172" s="72">
        <v>0.83333333333333337</v>
      </c>
      <c r="L172" s="55">
        <f t="shared" si="65"/>
        <v>10</v>
      </c>
      <c r="M172" s="71">
        <v>0.41666666666666669</v>
      </c>
      <c r="N172" s="72">
        <v>0.83333333333333337</v>
      </c>
      <c r="O172" s="55">
        <f t="shared" si="66"/>
        <v>10</v>
      </c>
      <c r="P172" s="83"/>
    </row>
    <row r="173" spans="2:16" ht="19.5" customHeight="1" x14ac:dyDescent="0.2">
      <c r="B173" s="51">
        <f t="shared" si="67"/>
        <v>43315</v>
      </c>
      <c r="C173" s="52">
        <f t="shared" ref="C173:C201" si="69">B173</f>
        <v>43315</v>
      </c>
      <c r="D173" s="71">
        <v>0.41666666666666669</v>
      </c>
      <c r="E173" s="72">
        <v>0.83333333333333337</v>
      </c>
      <c r="F173" s="55">
        <f t="shared" si="64"/>
        <v>10</v>
      </c>
      <c r="G173" s="35"/>
      <c r="H173" s="48"/>
      <c r="I173" s="55">
        <f t="shared" si="68"/>
        <v>0</v>
      </c>
      <c r="J173" s="71">
        <v>0.41666666666666669</v>
      </c>
      <c r="K173" s="72">
        <v>0.83333333333333337</v>
      </c>
      <c r="L173" s="55">
        <f t="shared" si="65"/>
        <v>10</v>
      </c>
      <c r="M173" s="71">
        <v>0.41666666666666669</v>
      </c>
      <c r="N173" s="72">
        <v>0.83333333333333337</v>
      </c>
      <c r="O173" s="55">
        <f t="shared" si="66"/>
        <v>10</v>
      </c>
      <c r="P173" s="83"/>
    </row>
    <row r="174" spans="2:16" ht="19.5" customHeight="1" x14ac:dyDescent="0.2">
      <c r="B174" s="51">
        <f t="shared" si="67"/>
        <v>43316</v>
      </c>
      <c r="C174" s="52">
        <f t="shared" si="69"/>
        <v>43316</v>
      </c>
      <c r="D174" s="71">
        <v>0.41666666666666669</v>
      </c>
      <c r="E174" s="72">
        <v>0.83333333333333337</v>
      </c>
      <c r="F174" s="55">
        <f t="shared" si="64"/>
        <v>10</v>
      </c>
      <c r="G174" s="35"/>
      <c r="H174" s="48"/>
      <c r="I174" s="55">
        <f t="shared" si="68"/>
        <v>0</v>
      </c>
      <c r="J174" s="71">
        <v>0.41666666666666669</v>
      </c>
      <c r="K174" s="72">
        <v>0.83333333333333337</v>
      </c>
      <c r="L174" s="55">
        <f t="shared" si="65"/>
        <v>10</v>
      </c>
      <c r="M174" s="71">
        <v>0.41666666666666669</v>
      </c>
      <c r="N174" s="72">
        <v>0.83333333333333337</v>
      </c>
      <c r="O174" s="55">
        <f t="shared" si="66"/>
        <v>10</v>
      </c>
      <c r="P174" s="83"/>
    </row>
    <row r="175" spans="2:16" ht="19.5" customHeight="1" x14ac:dyDescent="0.2">
      <c r="B175" s="51">
        <f t="shared" si="67"/>
        <v>43317</v>
      </c>
      <c r="C175" s="52">
        <f t="shared" si="69"/>
        <v>43317</v>
      </c>
      <c r="D175" s="71">
        <v>0.41666666666666669</v>
      </c>
      <c r="E175" s="72">
        <v>0.83333333333333337</v>
      </c>
      <c r="F175" s="55">
        <f t="shared" si="64"/>
        <v>10</v>
      </c>
      <c r="G175" s="35"/>
      <c r="H175" s="48"/>
      <c r="I175" s="55">
        <f t="shared" si="68"/>
        <v>0</v>
      </c>
      <c r="J175" s="71">
        <v>0.41666666666666669</v>
      </c>
      <c r="K175" s="72">
        <v>0.83333333333333337</v>
      </c>
      <c r="L175" s="55">
        <f t="shared" si="65"/>
        <v>10</v>
      </c>
      <c r="M175" s="71">
        <v>0.41666666666666669</v>
      </c>
      <c r="N175" s="72">
        <v>0.83333333333333337</v>
      </c>
      <c r="O175" s="55">
        <f t="shared" si="66"/>
        <v>10</v>
      </c>
      <c r="P175" s="83"/>
    </row>
    <row r="176" spans="2:16" ht="19.5" customHeight="1" x14ac:dyDescent="0.2">
      <c r="B176" s="51">
        <f t="shared" si="67"/>
        <v>43318</v>
      </c>
      <c r="C176" s="52">
        <f t="shared" si="69"/>
        <v>43318</v>
      </c>
      <c r="D176" s="71">
        <v>0.41666666666666669</v>
      </c>
      <c r="E176" s="72">
        <v>0.83333333333333337</v>
      </c>
      <c r="F176" s="55">
        <f t="shared" si="64"/>
        <v>10</v>
      </c>
      <c r="G176" s="35"/>
      <c r="H176" s="48"/>
      <c r="I176" s="55">
        <f t="shared" si="68"/>
        <v>0</v>
      </c>
      <c r="J176" s="71">
        <v>0.41666666666666669</v>
      </c>
      <c r="K176" s="72">
        <v>0.83333333333333337</v>
      </c>
      <c r="L176" s="55">
        <f t="shared" si="65"/>
        <v>10</v>
      </c>
      <c r="M176" s="71">
        <v>0.41666666666666669</v>
      </c>
      <c r="N176" s="72">
        <v>0.83333333333333337</v>
      </c>
      <c r="O176" s="55">
        <f t="shared" si="66"/>
        <v>10</v>
      </c>
      <c r="P176" s="83"/>
    </row>
    <row r="177" spans="2:16" ht="19.5" customHeight="1" x14ac:dyDescent="0.2">
      <c r="B177" s="51">
        <f t="shared" si="67"/>
        <v>43319</v>
      </c>
      <c r="C177" s="52">
        <f t="shared" si="69"/>
        <v>43319</v>
      </c>
      <c r="D177" s="71">
        <v>0.41666666666666669</v>
      </c>
      <c r="E177" s="72">
        <v>0.83333333333333337</v>
      </c>
      <c r="F177" s="55">
        <f t="shared" si="64"/>
        <v>10</v>
      </c>
      <c r="G177" s="35"/>
      <c r="H177" s="48"/>
      <c r="I177" s="55">
        <f t="shared" si="68"/>
        <v>0</v>
      </c>
      <c r="J177" s="71">
        <v>0.41666666666666669</v>
      </c>
      <c r="K177" s="72">
        <v>0.83333333333333337</v>
      </c>
      <c r="L177" s="55">
        <f t="shared" si="65"/>
        <v>10</v>
      </c>
      <c r="M177" s="71">
        <v>0.41666666666666669</v>
      </c>
      <c r="N177" s="72">
        <v>0.83333333333333337</v>
      </c>
      <c r="O177" s="55">
        <f t="shared" si="66"/>
        <v>10</v>
      </c>
      <c r="P177" s="83"/>
    </row>
    <row r="178" spans="2:16" ht="19.5" customHeight="1" x14ac:dyDescent="0.2">
      <c r="B178" s="51">
        <f t="shared" si="67"/>
        <v>43320</v>
      </c>
      <c r="C178" s="52">
        <f t="shared" si="69"/>
        <v>43320</v>
      </c>
      <c r="D178" s="71">
        <v>0.41666666666666669</v>
      </c>
      <c r="E178" s="72">
        <v>0.83333333333333337</v>
      </c>
      <c r="F178" s="55">
        <f t="shared" si="64"/>
        <v>10</v>
      </c>
      <c r="G178" s="35"/>
      <c r="H178" s="48"/>
      <c r="I178" s="55">
        <f t="shared" si="68"/>
        <v>0</v>
      </c>
      <c r="J178" s="71">
        <v>0.41666666666666669</v>
      </c>
      <c r="K178" s="72">
        <v>0.83333333333333337</v>
      </c>
      <c r="L178" s="55">
        <f t="shared" si="65"/>
        <v>10</v>
      </c>
      <c r="M178" s="71">
        <v>0.41666666666666669</v>
      </c>
      <c r="N178" s="72">
        <v>0.83333333333333337</v>
      </c>
      <c r="O178" s="55">
        <f t="shared" si="66"/>
        <v>10</v>
      </c>
      <c r="P178" s="91" t="s">
        <v>347</v>
      </c>
    </row>
    <row r="179" spans="2:16" ht="19.5" customHeight="1" x14ac:dyDescent="0.2">
      <c r="B179" s="51">
        <f t="shared" si="67"/>
        <v>43321</v>
      </c>
      <c r="C179" s="52">
        <f t="shared" si="69"/>
        <v>43321</v>
      </c>
      <c r="D179" s="71">
        <v>0.41666666666666669</v>
      </c>
      <c r="E179" s="72">
        <v>0.83333333333333337</v>
      </c>
      <c r="F179" s="55">
        <f t="shared" si="64"/>
        <v>10</v>
      </c>
      <c r="G179" s="35"/>
      <c r="H179" s="48"/>
      <c r="I179" s="55">
        <f t="shared" si="68"/>
        <v>0</v>
      </c>
      <c r="J179" s="71">
        <v>0.41666666666666669</v>
      </c>
      <c r="K179" s="72">
        <v>0.83333333333333337</v>
      </c>
      <c r="L179" s="55">
        <f t="shared" si="65"/>
        <v>10</v>
      </c>
      <c r="M179" s="71">
        <v>0.41666666666666669</v>
      </c>
      <c r="N179" s="72">
        <v>0.83333333333333337</v>
      </c>
      <c r="O179" s="55">
        <f t="shared" si="66"/>
        <v>10</v>
      </c>
      <c r="P179" s="83"/>
    </row>
    <row r="180" spans="2:16" ht="19.5" customHeight="1" x14ac:dyDescent="0.2">
      <c r="B180" s="51">
        <f t="shared" si="67"/>
        <v>43322</v>
      </c>
      <c r="C180" s="52">
        <f t="shared" si="69"/>
        <v>43322</v>
      </c>
      <c r="D180" s="71">
        <v>0.41666666666666669</v>
      </c>
      <c r="E180" s="72">
        <v>0.83333333333333337</v>
      </c>
      <c r="F180" s="55">
        <f t="shared" si="64"/>
        <v>10</v>
      </c>
      <c r="G180" s="35"/>
      <c r="H180" s="48"/>
      <c r="I180" s="55">
        <f t="shared" si="68"/>
        <v>0</v>
      </c>
      <c r="J180" s="71">
        <v>0.41666666666666669</v>
      </c>
      <c r="K180" s="72">
        <v>0.83333333333333337</v>
      </c>
      <c r="L180" s="55">
        <f t="shared" si="65"/>
        <v>10</v>
      </c>
      <c r="M180" s="71">
        <v>0.41666666666666669</v>
      </c>
      <c r="N180" s="72">
        <v>0.83333333333333337</v>
      </c>
      <c r="O180" s="55">
        <f t="shared" si="66"/>
        <v>10</v>
      </c>
      <c r="P180" s="83"/>
    </row>
    <row r="181" spans="2:16" ht="19.5" customHeight="1" x14ac:dyDescent="0.2">
      <c r="B181" s="51">
        <f t="shared" si="67"/>
        <v>43323</v>
      </c>
      <c r="C181" s="52">
        <f t="shared" si="69"/>
        <v>43323</v>
      </c>
      <c r="D181" s="71">
        <v>0.41666666666666669</v>
      </c>
      <c r="E181" s="72">
        <v>0.83333333333333337</v>
      </c>
      <c r="F181" s="55">
        <f t="shared" si="64"/>
        <v>10</v>
      </c>
      <c r="G181" s="35"/>
      <c r="H181" s="48"/>
      <c r="I181" s="55">
        <f t="shared" si="68"/>
        <v>0</v>
      </c>
      <c r="J181" s="71">
        <v>0.41666666666666669</v>
      </c>
      <c r="K181" s="72">
        <v>0.83333333333333337</v>
      </c>
      <c r="L181" s="55">
        <f t="shared" si="65"/>
        <v>10</v>
      </c>
      <c r="M181" s="71">
        <v>0.41666666666666669</v>
      </c>
      <c r="N181" s="72">
        <v>0.83333333333333337</v>
      </c>
      <c r="O181" s="55">
        <f t="shared" si="66"/>
        <v>10</v>
      </c>
      <c r="P181" s="83" t="s">
        <v>239</v>
      </c>
    </row>
    <row r="182" spans="2:16" ht="19.5" customHeight="1" x14ac:dyDescent="0.2">
      <c r="B182" s="51">
        <f t="shared" si="67"/>
        <v>43324</v>
      </c>
      <c r="C182" s="52">
        <f t="shared" si="69"/>
        <v>43324</v>
      </c>
      <c r="D182" s="71">
        <v>0.41666666666666669</v>
      </c>
      <c r="E182" s="72">
        <v>0.83333333333333337</v>
      </c>
      <c r="F182" s="55">
        <f t="shared" si="64"/>
        <v>10</v>
      </c>
      <c r="G182" s="35"/>
      <c r="H182" s="48"/>
      <c r="I182" s="55">
        <f t="shared" si="68"/>
        <v>0</v>
      </c>
      <c r="J182" s="71">
        <v>0.41666666666666669</v>
      </c>
      <c r="K182" s="72">
        <v>0.83333333333333337</v>
      </c>
      <c r="L182" s="55">
        <f t="shared" si="65"/>
        <v>10</v>
      </c>
      <c r="M182" s="71">
        <v>0.41666666666666669</v>
      </c>
      <c r="N182" s="72">
        <v>0.83333333333333337</v>
      </c>
      <c r="O182" s="55">
        <f t="shared" si="66"/>
        <v>10</v>
      </c>
      <c r="P182" s="92"/>
    </row>
    <row r="183" spans="2:16" ht="19.5" customHeight="1" x14ac:dyDescent="0.2">
      <c r="B183" s="51">
        <f t="shared" si="67"/>
        <v>43325</v>
      </c>
      <c r="C183" s="52">
        <f t="shared" si="69"/>
        <v>43325</v>
      </c>
      <c r="D183" s="71">
        <v>0.41666666666666669</v>
      </c>
      <c r="E183" s="72">
        <v>0.75</v>
      </c>
      <c r="F183" s="55">
        <f t="shared" si="64"/>
        <v>8</v>
      </c>
      <c r="G183" s="35"/>
      <c r="H183" s="48"/>
      <c r="I183" s="55">
        <f t="shared" si="68"/>
        <v>0</v>
      </c>
      <c r="J183" s="71">
        <v>0.41666666666666669</v>
      </c>
      <c r="K183" s="72">
        <v>0.75</v>
      </c>
      <c r="L183" s="55">
        <f t="shared" si="65"/>
        <v>8</v>
      </c>
      <c r="M183" s="71">
        <v>0.41666666666666669</v>
      </c>
      <c r="N183" s="72">
        <v>0.75</v>
      </c>
      <c r="O183" s="55">
        <f t="shared" si="66"/>
        <v>8</v>
      </c>
      <c r="P183" s="83" t="s">
        <v>346</v>
      </c>
    </row>
    <row r="184" spans="2:16" ht="19.5" customHeight="1" x14ac:dyDescent="0.2">
      <c r="B184" s="51">
        <f t="shared" si="67"/>
        <v>43326</v>
      </c>
      <c r="C184" s="52">
        <f t="shared" si="69"/>
        <v>43326</v>
      </c>
      <c r="D184" s="71">
        <v>0.41666666666666669</v>
      </c>
      <c r="E184" s="72">
        <v>0.75</v>
      </c>
      <c r="F184" s="55">
        <f>(E184-D184)*24</f>
        <v>8</v>
      </c>
      <c r="G184" s="35"/>
      <c r="H184" s="48"/>
      <c r="I184" s="55">
        <f t="shared" si="68"/>
        <v>0</v>
      </c>
      <c r="J184" s="71">
        <v>0.41666666666666669</v>
      </c>
      <c r="K184" s="72">
        <v>0.75</v>
      </c>
      <c r="L184" s="55">
        <f>(K184-J184)*24</f>
        <v>8</v>
      </c>
      <c r="M184" s="71">
        <v>0.41666666666666669</v>
      </c>
      <c r="N184" s="72">
        <v>0.75</v>
      </c>
      <c r="O184" s="55">
        <f>(N184-M184)*24</f>
        <v>8</v>
      </c>
      <c r="P184" s="83" t="s">
        <v>346</v>
      </c>
    </row>
    <row r="185" spans="2:16" ht="19.5" customHeight="1" x14ac:dyDescent="0.2">
      <c r="B185" s="51">
        <f t="shared" si="67"/>
        <v>43327</v>
      </c>
      <c r="C185" s="52">
        <f t="shared" si="69"/>
        <v>43327</v>
      </c>
      <c r="D185" s="71">
        <v>0.41666666666666669</v>
      </c>
      <c r="E185" s="72">
        <v>0.75</v>
      </c>
      <c r="F185" s="55">
        <f>(E185-D185)*24</f>
        <v>8</v>
      </c>
      <c r="G185" s="35"/>
      <c r="H185" s="48"/>
      <c r="I185" s="55">
        <f t="shared" si="68"/>
        <v>0</v>
      </c>
      <c r="J185" s="71">
        <v>0.41666666666666669</v>
      </c>
      <c r="K185" s="72">
        <v>0.75</v>
      </c>
      <c r="L185" s="55">
        <f>(K185-J185)*24</f>
        <v>8</v>
      </c>
      <c r="M185" s="71">
        <v>0.41666666666666669</v>
      </c>
      <c r="N185" s="72">
        <v>0.75</v>
      </c>
      <c r="O185" s="55">
        <f>(N185-M185)*24</f>
        <v>8</v>
      </c>
      <c r="P185" s="83" t="s">
        <v>346</v>
      </c>
    </row>
    <row r="186" spans="2:16" ht="19.5" customHeight="1" x14ac:dyDescent="0.2">
      <c r="B186" s="51">
        <f t="shared" si="67"/>
        <v>43328</v>
      </c>
      <c r="C186" s="52">
        <f t="shared" si="69"/>
        <v>43328</v>
      </c>
      <c r="D186" s="71">
        <v>0.41666666666666669</v>
      </c>
      <c r="E186" s="72">
        <v>0.75</v>
      </c>
      <c r="F186" s="55">
        <f>(E186-D186)*24</f>
        <v>8</v>
      </c>
      <c r="G186" s="35"/>
      <c r="H186" s="48"/>
      <c r="I186" s="55">
        <f t="shared" si="68"/>
        <v>0</v>
      </c>
      <c r="J186" s="71">
        <v>0.41666666666666669</v>
      </c>
      <c r="K186" s="72">
        <v>0.75</v>
      </c>
      <c r="L186" s="55">
        <f>(K186-J186)*24</f>
        <v>8</v>
      </c>
      <c r="M186" s="71">
        <v>0.41666666666666669</v>
      </c>
      <c r="N186" s="72">
        <v>0.75</v>
      </c>
      <c r="O186" s="55">
        <f>(N186-M186)*24</f>
        <v>8</v>
      </c>
      <c r="P186" s="83" t="s">
        <v>346</v>
      </c>
    </row>
    <row r="187" spans="2:16" ht="19.5" customHeight="1" x14ac:dyDescent="0.2">
      <c r="B187" s="51">
        <f t="shared" si="67"/>
        <v>43329</v>
      </c>
      <c r="C187" s="52">
        <f t="shared" si="69"/>
        <v>43329</v>
      </c>
      <c r="D187" s="71">
        <v>0.41666666666666669</v>
      </c>
      <c r="E187" s="72">
        <v>0.83333333333333337</v>
      </c>
      <c r="F187" s="55">
        <f t="shared" si="64"/>
        <v>10</v>
      </c>
      <c r="G187" s="35"/>
      <c r="H187" s="48"/>
      <c r="I187" s="55">
        <f t="shared" si="68"/>
        <v>0</v>
      </c>
      <c r="J187" s="71">
        <v>0.41666666666666669</v>
      </c>
      <c r="K187" s="72">
        <v>0.83333333333333337</v>
      </c>
      <c r="L187" s="55">
        <f t="shared" si="65"/>
        <v>10</v>
      </c>
      <c r="M187" s="71">
        <v>0.41666666666666669</v>
      </c>
      <c r="N187" s="72">
        <v>0.83333333333333337</v>
      </c>
      <c r="O187" s="55">
        <f t="shared" si="66"/>
        <v>10</v>
      </c>
      <c r="P187" s="92"/>
    </row>
    <row r="188" spans="2:16" ht="19.5" customHeight="1" x14ac:dyDescent="0.2">
      <c r="B188" s="51">
        <f t="shared" si="67"/>
        <v>43330</v>
      </c>
      <c r="C188" s="52">
        <f t="shared" si="69"/>
        <v>43330</v>
      </c>
      <c r="D188" s="71">
        <v>0.41666666666666669</v>
      </c>
      <c r="E188" s="72">
        <v>0.83333333333333337</v>
      </c>
      <c r="F188" s="55">
        <f t="shared" si="64"/>
        <v>10</v>
      </c>
      <c r="G188" s="35"/>
      <c r="H188" s="48"/>
      <c r="I188" s="55">
        <f t="shared" si="68"/>
        <v>0</v>
      </c>
      <c r="J188" s="71">
        <v>0.41666666666666669</v>
      </c>
      <c r="K188" s="72">
        <v>0.83333333333333337</v>
      </c>
      <c r="L188" s="55">
        <f t="shared" si="65"/>
        <v>10</v>
      </c>
      <c r="M188" s="71">
        <v>0.41666666666666669</v>
      </c>
      <c r="N188" s="72">
        <v>0.83333333333333337</v>
      </c>
      <c r="O188" s="55">
        <f t="shared" si="66"/>
        <v>10</v>
      </c>
      <c r="P188" s="92"/>
    </row>
    <row r="189" spans="2:16" ht="19.5" customHeight="1" x14ac:dyDescent="0.2">
      <c r="B189" s="51">
        <f t="shared" si="67"/>
        <v>43331</v>
      </c>
      <c r="C189" s="52">
        <f t="shared" si="69"/>
        <v>43331</v>
      </c>
      <c r="D189" s="71">
        <v>0.41666666666666669</v>
      </c>
      <c r="E189" s="72">
        <v>0.83333333333333337</v>
      </c>
      <c r="F189" s="55">
        <f t="shared" si="64"/>
        <v>10</v>
      </c>
      <c r="G189" s="35"/>
      <c r="H189" s="48"/>
      <c r="I189" s="55">
        <f t="shared" si="68"/>
        <v>0</v>
      </c>
      <c r="J189" s="71">
        <v>0.41666666666666669</v>
      </c>
      <c r="K189" s="72">
        <v>0.83333333333333337</v>
      </c>
      <c r="L189" s="55">
        <f t="shared" si="65"/>
        <v>10</v>
      </c>
      <c r="M189" s="71">
        <v>0.41666666666666669</v>
      </c>
      <c r="N189" s="72">
        <v>0.83333333333333337</v>
      </c>
      <c r="O189" s="55">
        <f t="shared" si="66"/>
        <v>10</v>
      </c>
      <c r="P189" s="92"/>
    </row>
    <row r="190" spans="2:16" ht="19.5" customHeight="1" x14ac:dyDescent="0.2">
      <c r="B190" s="51">
        <f t="shared" si="67"/>
        <v>43332</v>
      </c>
      <c r="C190" s="52">
        <f t="shared" si="69"/>
        <v>43332</v>
      </c>
      <c r="D190" s="71">
        <v>0.41666666666666669</v>
      </c>
      <c r="E190" s="72">
        <v>0.83333333333333337</v>
      </c>
      <c r="F190" s="55">
        <f t="shared" si="64"/>
        <v>10</v>
      </c>
      <c r="G190" s="35"/>
      <c r="H190" s="48"/>
      <c r="I190" s="55">
        <f t="shared" si="68"/>
        <v>0</v>
      </c>
      <c r="J190" s="71">
        <v>0.41666666666666669</v>
      </c>
      <c r="K190" s="72">
        <v>0.83333333333333337</v>
      </c>
      <c r="L190" s="55">
        <f t="shared" si="65"/>
        <v>10</v>
      </c>
      <c r="M190" s="71">
        <v>0.41666666666666669</v>
      </c>
      <c r="N190" s="72">
        <v>0.83333333333333337</v>
      </c>
      <c r="O190" s="55">
        <f t="shared" si="66"/>
        <v>10</v>
      </c>
      <c r="P190" s="92"/>
    </row>
    <row r="191" spans="2:16" ht="19.5" customHeight="1" x14ac:dyDescent="0.2">
      <c r="B191" s="51">
        <f t="shared" si="67"/>
        <v>43333</v>
      </c>
      <c r="C191" s="52">
        <f t="shared" si="69"/>
        <v>43333</v>
      </c>
      <c r="D191" s="71">
        <v>0.41666666666666669</v>
      </c>
      <c r="E191" s="72">
        <v>0.83333333333333337</v>
      </c>
      <c r="F191" s="55">
        <f t="shared" si="64"/>
        <v>10</v>
      </c>
      <c r="G191" s="35"/>
      <c r="H191" s="48"/>
      <c r="I191" s="55">
        <f t="shared" si="68"/>
        <v>0</v>
      </c>
      <c r="J191" s="71">
        <v>0.41666666666666669</v>
      </c>
      <c r="K191" s="72">
        <v>0.83333333333333337</v>
      </c>
      <c r="L191" s="55">
        <f t="shared" si="65"/>
        <v>10</v>
      </c>
      <c r="M191" s="71">
        <v>0.41666666666666669</v>
      </c>
      <c r="N191" s="72">
        <v>0.83333333333333337</v>
      </c>
      <c r="O191" s="55">
        <f t="shared" si="66"/>
        <v>10</v>
      </c>
      <c r="P191" s="92"/>
    </row>
    <row r="192" spans="2:16" ht="19.5" customHeight="1" x14ac:dyDescent="0.2">
      <c r="B192" s="51">
        <f t="shared" si="67"/>
        <v>43334</v>
      </c>
      <c r="C192" s="52">
        <f t="shared" si="69"/>
        <v>43334</v>
      </c>
      <c r="D192" s="71">
        <v>0.41666666666666669</v>
      </c>
      <c r="E192" s="72">
        <v>0.83333333333333337</v>
      </c>
      <c r="F192" s="55">
        <f t="shared" si="64"/>
        <v>10</v>
      </c>
      <c r="G192" s="35"/>
      <c r="H192" s="48"/>
      <c r="I192" s="55">
        <f t="shared" si="68"/>
        <v>0</v>
      </c>
      <c r="J192" s="71">
        <v>0.41666666666666669</v>
      </c>
      <c r="K192" s="72">
        <v>0.83333333333333337</v>
      </c>
      <c r="L192" s="55">
        <f t="shared" si="65"/>
        <v>10</v>
      </c>
      <c r="M192" s="71">
        <v>0.41666666666666669</v>
      </c>
      <c r="N192" s="72">
        <v>0.83333333333333337</v>
      </c>
      <c r="O192" s="55">
        <f t="shared" si="66"/>
        <v>10</v>
      </c>
      <c r="P192" s="92"/>
    </row>
    <row r="193" spans="2:16" ht="19.5" customHeight="1" x14ac:dyDescent="0.2">
      <c r="B193" s="51">
        <f t="shared" si="67"/>
        <v>43335</v>
      </c>
      <c r="C193" s="52">
        <f t="shared" si="69"/>
        <v>43335</v>
      </c>
      <c r="D193" s="71">
        <v>0.41666666666666669</v>
      </c>
      <c r="E193" s="72">
        <v>0.83333333333333337</v>
      </c>
      <c r="F193" s="55">
        <f t="shared" si="64"/>
        <v>10</v>
      </c>
      <c r="G193" s="35"/>
      <c r="H193" s="48"/>
      <c r="I193" s="55">
        <f t="shared" si="68"/>
        <v>0</v>
      </c>
      <c r="J193" s="71">
        <v>0.41666666666666669</v>
      </c>
      <c r="K193" s="72">
        <v>0.83333333333333337</v>
      </c>
      <c r="L193" s="55">
        <f t="shared" si="65"/>
        <v>10</v>
      </c>
      <c r="M193" s="71">
        <v>0.41666666666666669</v>
      </c>
      <c r="N193" s="72">
        <v>0.83333333333333337</v>
      </c>
      <c r="O193" s="55">
        <f t="shared" si="66"/>
        <v>10</v>
      </c>
      <c r="P193" s="92"/>
    </row>
    <row r="194" spans="2:16" ht="19.5" customHeight="1" x14ac:dyDescent="0.2">
      <c r="B194" s="51">
        <f t="shared" si="67"/>
        <v>43336</v>
      </c>
      <c r="C194" s="52">
        <f t="shared" si="69"/>
        <v>43336</v>
      </c>
      <c r="D194" s="71">
        <v>0.41666666666666669</v>
      </c>
      <c r="E194" s="72">
        <v>0.83333333333333337</v>
      </c>
      <c r="F194" s="55">
        <f t="shared" si="64"/>
        <v>10</v>
      </c>
      <c r="G194" s="35"/>
      <c r="H194" s="48"/>
      <c r="I194" s="55">
        <f t="shared" si="68"/>
        <v>0</v>
      </c>
      <c r="J194" s="71">
        <v>0.41666666666666669</v>
      </c>
      <c r="K194" s="72">
        <v>0.83333333333333337</v>
      </c>
      <c r="L194" s="55">
        <f t="shared" si="65"/>
        <v>10</v>
      </c>
      <c r="M194" s="71">
        <v>0.41666666666666669</v>
      </c>
      <c r="N194" s="72">
        <v>0.83333333333333337</v>
      </c>
      <c r="O194" s="55">
        <f t="shared" si="66"/>
        <v>10</v>
      </c>
      <c r="P194" s="92"/>
    </row>
    <row r="195" spans="2:16" ht="19.5" customHeight="1" x14ac:dyDescent="0.2">
      <c r="B195" s="51">
        <f t="shared" si="67"/>
        <v>43337</v>
      </c>
      <c r="C195" s="52">
        <f t="shared" si="69"/>
        <v>43337</v>
      </c>
      <c r="D195" s="71">
        <v>0.41666666666666669</v>
      </c>
      <c r="E195" s="72">
        <v>0.83333333333333337</v>
      </c>
      <c r="F195" s="55">
        <f t="shared" si="64"/>
        <v>10</v>
      </c>
      <c r="G195" s="35"/>
      <c r="H195" s="48"/>
      <c r="I195" s="55">
        <f t="shared" si="68"/>
        <v>0</v>
      </c>
      <c r="J195" s="71">
        <v>0.41666666666666669</v>
      </c>
      <c r="K195" s="72">
        <v>0.83333333333333337</v>
      </c>
      <c r="L195" s="55">
        <f t="shared" si="65"/>
        <v>10</v>
      </c>
      <c r="M195" s="71">
        <v>0.41666666666666669</v>
      </c>
      <c r="N195" s="72">
        <v>0.83333333333333337</v>
      </c>
      <c r="O195" s="55">
        <f t="shared" si="66"/>
        <v>10</v>
      </c>
      <c r="P195" s="92"/>
    </row>
    <row r="196" spans="2:16" ht="19.5" customHeight="1" x14ac:dyDescent="0.2">
      <c r="B196" s="51">
        <f t="shared" si="67"/>
        <v>43338</v>
      </c>
      <c r="C196" s="52">
        <f t="shared" si="69"/>
        <v>43338</v>
      </c>
      <c r="D196" s="71">
        <v>0.41666666666666669</v>
      </c>
      <c r="E196" s="72">
        <v>0.75</v>
      </c>
      <c r="F196" s="55">
        <f>(E196-D196)*24</f>
        <v>8</v>
      </c>
      <c r="G196" s="35"/>
      <c r="H196" s="48"/>
      <c r="I196" s="55">
        <f t="shared" si="68"/>
        <v>0</v>
      </c>
      <c r="J196" s="71">
        <v>0.41666666666666669</v>
      </c>
      <c r="K196" s="72">
        <v>0.75</v>
      </c>
      <c r="L196" s="55">
        <f>(K196-J196)*24</f>
        <v>8</v>
      </c>
      <c r="M196" s="71">
        <v>0.41666666666666669</v>
      </c>
      <c r="N196" s="72">
        <v>0.75</v>
      </c>
      <c r="O196" s="55">
        <f>(N196-M196)*24</f>
        <v>8</v>
      </c>
      <c r="P196" s="96" t="s">
        <v>316</v>
      </c>
    </row>
    <row r="197" spans="2:16" ht="19.5" customHeight="1" x14ac:dyDescent="0.2">
      <c r="B197" s="51">
        <f t="shared" si="67"/>
        <v>43339</v>
      </c>
      <c r="C197" s="52">
        <f t="shared" si="69"/>
        <v>43339</v>
      </c>
      <c r="D197" s="71">
        <v>0.58333333333333337</v>
      </c>
      <c r="E197" s="72">
        <v>0.83333333333333337</v>
      </c>
      <c r="F197" s="55">
        <f>(E197-D197)*24</f>
        <v>6</v>
      </c>
      <c r="G197" s="35"/>
      <c r="H197" s="48"/>
      <c r="I197" s="55">
        <f t="shared" si="68"/>
        <v>0</v>
      </c>
      <c r="J197" s="71">
        <v>0.58333333333333337</v>
      </c>
      <c r="K197" s="72">
        <v>0.75</v>
      </c>
      <c r="L197" s="55">
        <f>(K197-J197)*24</f>
        <v>3.9999999999999991</v>
      </c>
      <c r="M197" s="71">
        <v>0.41666666666666669</v>
      </c>
      <c r="N197" s="72">
        <v>0.83333333333333337</v>
      </c>
      <c r="O197" s="55">
        <f>(N197-M197)*24</f>
        <v>10</v>
      </c>
      <c r="P197" s="92"/>
    </row>
    <row r="198" spans="2:16" ht="19.5" customHeight="1" x14ac:dyDescent="0.2">
      <c r="B198" s="51">
        <f t="shared" si="67"/>
        <v>43340</v>
      </c>
      <c r="C198" s="52">
        <f t="shared" si="69"/>
        <v>43340</v>
      </c>
      <c r="D198" s="35"/>
      <c r="E198" s="48" t="s">
        <v>79</v>
      </c>
      <c r="F198" s="47"/>
      <c r="G198" s="35"/>
      <c r="H198" s="48"/>
      <c r="I198" s="55">
        <f t="shared" si="68"/>
        <v>0</v>
      </c>
      <c r="J198" s="35"/>
      <c r="K198" s="48" t="s">
        <v>79</v>
      </c>
      <c r="L198" s="47"/>
      <c r="M198" s="35"/>
      <c r="N198" s="48" t="s">
        <v>79</v>
      </c>
      <c r="O198" s="47"/>
      <c r="P198" s="92"/>
    </row>
    <row r="199" spans="2:16" ht="19.5" customHeight="1" x14ac:dyDescent="0.2">
      <c r="B199" s="51">
        <f>IF(DAY(B198+1)&lt;&gt;29,"",B198+1)</f>
        <v>43341</v>
      </c>
      <c r="C199" s="52">
        <f t="shared" si="69"/>
        <v>43341</v>
      </c>
      <c r="D199" s="71">
        <v>0.58333333333333337</v>
      </c>
      <c r="E199" s="72">
        <v>0.83333333333333337</v>
      </c>
      <c r="F199" s="55">
        <f>(E199-D199)*24</f>
        <v>6</v>
      </c>
      <c r="G199" s="35"/>
      <c r="H199" s="48"/>
      <c r="I199" s="55">
        <f t="shared" si="68"/>
        <v>0</v>
      </c>
      <c r="J199" s="71">
        <v>0.58333333333333337</v>
      </c>
      <c r="K199" s="72">
        <v>0.75</v>
      </c>
      <c r="L199" s="55">
        <f>(K199-J199)*24</f>
        <v>3.9999999999999991</v>
      </c>
      <c r="M199" s="71">
        <v>0.41666666666666669</v>
      </c>
      <c r="N199" s="72">
        <v>0.83333333333333337</v>
      </c>
      <c r="O199" s="55">
        <f>(N199-M199)*24</f>
        <v>10</v>
      </c>
      <c r="P199" s="92"/>
    </row>
    <row r="200" spans="2:16" ht="19.5" customHeight="1" x14ac:dyDescent="0.2">
      <c r="B200" s="51">
        <f>IF(DAY(B199+1)&lt;&gt;30,"",B199+1)</f>
        <v>43342</v>
      </c>
      <c r="C200" s="52">
        <f t="shared" si="69"/>
        <v>43342</v>
      </c>
      <c r="D200" s="71">
        <v>0.58333333333333337</v>
      </c>
      <c r="E200" s="72">
        <v>0.83333333333333337</v>
      </c>
      <c r="F200" s="55">
        <f>(E200-D200)*24</f>
        <v>6</v>
      </c>
      <c r="G200" s="35"/>
      <c r="H200" s="48"/>
      <c r="I200" s="55">
        <f t="shared" si="68"/>
        <v>0</v>
      </c>
      <c r="J200" s="71">
        <v>0.58333333333333337</v>
      </c>
      <c r="K200" s="72">
        <v>0.75</v>
      </c>
      <c r="L200" s="55">
        <f>(K200-J200)*24</f>
        <v>3.9999999999999991</v>
      </c>
      <c r="M200" s="71">
        <v>0.41666666666666669</v>
      </c>
      <c r="N200" s="72">
        <v>0.83333333333333337</v>
      </c>
      <c r="O200" s="55">
        <f>(N200-M200)*24</f>
        <v>10</v>
      </c>
      <c r="P200" s="92"/>
    </row>
    <row r="201" spans="2:16" ht="19.5" customHeight="1" thickBot="1" x14ac:dyDescent="0.25">
      <c r="B201" s="51">
        <f>IF(DAY(B200+1)&lt;&gt;31,"",B200+1)</f>
        <v>43343</v>
      </c>
      <c r="C201" s="52">
        <f t="shared" si="69"/>
        <v>43343</v>
      </c>
      <c r="D201" s="71">
        <v>0.58333333333333337</v>
      </c>
      <c r="E201" s="72">
        <v>0.83333333333333337</v>
      </c>
      <c r="F201" s="55">
        <f>(E201-D201)*24</f>
        <v>6</v>
      </c>
      <c r="G201" s="75"/>
      <c r="H201" s="77"/>
      <c r="I201" s="55">
        <f t="shared" si="68"/>
        <v>0</v>
      </c>
      <c r="J201" s="71">
        <v>0.58333333333333337</v>
      </c>
      <c r="K201" s="72">
        <v>0.75</v>
      </c>
      <c r="L201" s="55">
        <f>(K201-J201)*24</f>
        <v>3.9999999999999991</v>
      </c>
      <c r="M201" s="71">
        <v>0.41666666666666669</v>
      </c>
      <c r="N201" s="72">
        <v>0.83333333333333337</v>
      </c>
      <c r="O201" s="55">
        <f>(N201-M201)*24</f>
        <v>10</v>
      </c>
      <c r="P201" s="94"/>
    </row>
    <row r="202" spans="2:16" ht="19.5" customHeight="1" thickTop="1" x14ac:dyDescent="0.2">
      <c r="B202" s="57" t="s">
        <v>37</v>
      </c>
      <c r="C202" s="58"/>
      <c r="D202" s="57"/>
      <c r="E202" s="59">
        <f>COUNTIF(D171:D201,"&gt;0")</f>
        <v>30</v>
      </c>
      <c r="F202" s="60"/>
      <c r="G202" s="61"/>
      <c r="H202" s="59">
        <f>COUNTIF(G171:G201,"&gt;0")</f>
        <v>0</v>
      </c>
      <c r="I202" s="60"/>
      <c r="J202" s="61"/>
      <c r="K202" s="59">
        <f>COUNTIF(J171:J201,"&gt;0")</f>
        <v>30</v>
      </c>
      <c r="L202" s="60"/>
      <c r="M202" s="61"/>
      <c r="N202" s="59">
        <f>COUNTIF(M171:M201,"&gt;0")</f>
        <v>30</v>
      </c>
      <c r="O202" s="60"/>
      <c r="P202" s="40"/>
    </row>
    <row r="203" spans="2:16" ht="19.5" customHeight="1" x14ac:dyDescent="0.2">
      <c r="B203" s="62" t="s">
        <v>309</v>
      </c>
      <c r="C203" s="63"/>
      <c r="D203" s="64"/>
      <c r="E203" s="74">
        <f>SUM(F171:F201)</f>
        <v>274</v>
      </c>
      <c r="F203" s="63"/>
      <c r="G203" s="65"/>
      <c r="H203" s="74">
        <f>SUM(I171:I201)</f>
        <v>0</v>
      </c>
      <c r="I203" s="63"/>
      <c r="J203" s="65"/>
      <c r="K203" s="74">
        <f>SUM(L171:L201)</f>
        <v>266</v>
      </c>
      <c r="L203" s="63"/>
      <c r="M203" s="65"/>
      <c r="N203" s="74">
        <f>SUM(O171:O201)</f>
        <v>290</v>
      </c>
      <c r="O203" s="63"/>
      <c r="P203" s="40"/>
    </row>
    <row r="204" spans="2:16" ht="19.5" customHeight="1" x14ac:dyDescent="0.2">
      <c r="B204" s="64" t="s">
        <v>42</v>
      </c>
      <c r="C204" s="66"/>
      <c r="D204" s="64"/>
      <c r="E204" s="90">
        <f>COUNTIF($B$171:$B$201,"&gt;0")-E202</f>
        <v>1</v>
      </c>
      <c r="F204" s="47"/>
      <c r="G204" s="35"/>
      <c r="H204" s="90">
        <f>COUNTIF($B$171:$B$201,"&gt;0")-H202</f>
        <v>31</v>
      </c>
      <c r="I204" s="47"/>
      <c r="J204" s="35"/>
      <c r="K204" s="90">
        <f>COUNTIF($B$171:$B$201,"&gt;0")-K202</f>
        <v>1</v>
      </c>
      <c r="L204" s="47"/>
      <c r="M204" s="35"/>
      <c r="N204" s="90">
        <f>COUNTIF($B$171:$B$201,"&gt;0")-N202</f>
        <v>1</v>
      </c>
      <c r="O204" s="47"/>
      <c r="P204" s="40"/>
    </row>
    <row r="205" spans="2:16" ht="19.5" customHeight="1" x14ac:dyDescent="0.2">
      <c r="B205" s="67"/>
      <c r="C205" s="68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2:16" ht="18.75" customHeight="1" x14ac:dyDescent="0.2">
      <c r="B206" s="287" t="s">
        <v>13</v>
      </c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2:16" ht="18.75" customHeight="1" x14ac:dyDescent="0.2"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2:16" ht="18.75" customHeight="1" x14ac:dyDescent="0.2"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2:16" ht="18.75" customHeight="1" x14ac:dyDescent="0.2">
      <c r="B209" s="294">
        <f>EDATE(B168, 1)</f>
        <v>43344</v>
      </c>
      <c r="C209" s="294"/>
      <c r="D209" s="294"/>
      <c r="E209" s="44">
        <f>B209</f>
        <v>43344</v>
      </c>
      <c r="F209" s="10"/>
    </row>
    <row r="210" spans="2:16" ht="19.5" customHeight="1" x14ac:dyDescent="0.2">
      <c r="B210" s="289"/>
      <c r="C210" s="290"/>
      <c r="D210" s="219" t="s">
        <v>313</v>
      </c>
      <c r="E210" s="293"/>
      <c r="F210" s="220"/>
      <c r="G210" s="219" t="s">
        <v>2</v>
      </c>
      <c r="H210" s="293"/>
      <c r="I210" s="220"/>
      <c r="J210" s="219" t="s">
        <v>36</v>
      </c>
      <c r="K210" s="293"/>
      <c r="L210" s="220"/>
      <c r="M210" s="219" t="s">
        <v>237</v>
      </c>
      <c r="N210" s="293"/>
      <c r="O210" s="220"/>
      <c r="P210" s="40" t="s">
        <v>306</v>
      </c>
    </row>
    <row r="211" spans="2:16" ht="19.5" customHeight="1" x14ac:dyDescent="0.2">
      <c r="B211" s="291"/>
      <c r="C211" s="292"/>
      <c r="D211" s="35" t="s">
        <v>246</v>
      </c>
      <c r="E211" s="48" t="s">
        <v>307</v>
      </c>
      <c r="F211" s="47" t="s">
        <v>308</v>
      </c>
      <c r="G211" s="35" t="s">
        <v>246</v>
      </c>
      <c r="H211" s="48" t="s">
        <v>307</v>
      </c>
      <c r="I211" s="47" t="s">
        <v>308</v>
      </c>
      <c r="J211" s="35" t="s">
        <v>246</v>
      </c>
      <c r="K211" s="48" t="s">
        <v>307</v>
      </c>
      <c r="L211" s="47" t="s">
        <v>308</v>
      </c>
      <c r="M211" s="35" t="s">
        <v>246</v>
      </c>
      <c r="N211" s="48" t="s">
        <v>307</v>
      </c>
      <c r="O211" s="47" t="s">
        <v>308</v>
      </c>
      <c r="P211" s="3"/>
    </row>
    <row r="212" spans="2:16" ht="19.5" customHeight="1" x14ac:dyDescent="0.2">
      <c r="B212" s="51">
        <f>B209</f>
        <v>43344</v>
      </c>
      <c r="C212" s="52">
        <f>B212</f>
        <v>43344</v>
      </c>
      <c r="D212" s="71">
        <v>0.41666666666666669</v>
      </c>
      <c r="E212" s="72">
        <v>0.83333333333333337</v>
      </c>
      <c r="F212" s="55">
        <f>(E212-D212)*24</f>
        <v>10</v>
      </c>
      <c r="G212" s="35"/>
      <c r="H212" s="48"/>
      <c r="I212" s="55">
        <f t="shared" ref="I212:I239" si="70">(H212-G212)*24</f>
        <v>0</v>
      </c>
      <c r="J212" s="71">
        <v>0.41666666666666669</v>
      </c>
      <c r="K212" s="72">
        <v>0.75</v>
      </c>
      <c r="L212" s="55">
        <f>(K212-J212)*24</f>
        <v>8</v>
      </c>
      <c r="M212" s="71">
        <v>0.41666666666666669</v>
      </c>
      <c r="N212" s="72">
        <v>0.83333333333333337</v>
      </c>
      <c r="O212" s="55">
        <f>(N212-M212)*24</f>
        <v>10</v>
      </c>
      <c r="P212" s="83"/>
    </row>
    <row r="213" spans="2:16" ht="19.5" customHeight="1" x14ac:dyDescent="0.2">
      <c r="B213" s="51">
        <f t="shared" ref="B213:B239" si="71">B212+1</f>
        <v>43345</v>
      </c>
      <c r="C213" s="52">
        <f>B213</f>
        <v>43345</v>
      </c>
      <c r="D213" s="71">
        <v>0.41666666666666669</v>
      </c>
      <c r="E213" s="72">
        <v>0.75</v>
      </c>
      <c r="F213" s="55">
        <f>(E213-D213)*24</f>
        <v>8</v>
      </c>
      <c r="G213" s="35"/>
      <c r="H213" s="48"/>
      <c r="I213" s="55">
        <f t="shared" si="70"/>
        <v>0</v>
      </c>
      <c r="J213" s="71">
        <v>0.41666666666666669</v>
      </c>
      <c r="K213" s="72">
        <v>0.75</v>
      </c>
      <c r="L213" s="55">
        <f>(K213-J213)*24</f>
        <v>8</v>
      </c>
      <c r="M213" s="71">
        <v>0.41666666666666669</v>
      </c>
      <c r="N213" s="72">
        <v>0.75</v>
      </c>
      <c r="O213" s="55">
        <f>(N213-M213)*24</f>
        <v>8</v>
      </c>
      <c r="P213" s="83"/>
    </row>
    <row r="214" spans="2:16" ht="19.5" customHeight="1" x14ac:dyDescent="0.2">
      <c r="B214" s="51">
        <f t="shared" si="71"/>
        <v>43346</v>
      </c>
      <c r="C214" s="52">
        <f t="shared" ref="C214:C242" si="72">B214</f>
        <v>43346</v>
      </c>
      <c r="D214" s="71">
        <v>0.58333333333333337</v>
      </c>
      <c r="E214" s="72">
        <v>0.83333333333333337</v>
      </c>
      <c r="F214" s="55">
        <f>(E214-D214)*24</f>
        <v>6</v>
      </c>
      <c r="G214" s="35"/>
      <c r="H214" s="48"/>
      <c r="I214" s="55">
        <f t="shared" si="70"/>
        <v>0</v>
      </c>
      <c r="J214" s="71">
        <v>0.58333333333333337</v>
      </c>
      <c r="K214" s="72">
        <v>0.75</v>
      </c>
      <c r="L214" s="55">
        <f>(K214-J214)*24</f>
        <v>3.9999999999999991</v>
      </c>
      <c r="M214" s="71">
        <v>0.41666666666666669</v>
      </c>
      <c r="N214" s="72">
        <v>0.83333333333333337</v>
      </c>
      <c r="O214" s="55">
        <f>(N214-M214)*24</f>
        <v>10</v>
      </c>
      <c r="P214" s="83"/>
    </row>
    <row r="215" spans="2:16" ht="19.5" customHeight="1" x14ac:dyDescent="0.2">
      <c r="B215" s="51">
        <f t="shared" si="71"/>
        <v>43347</v>
      </c>
      <c r="C215" s="52">
        <f t="shared" si="72"/>
        <v>43347</v>
      </c>
      <c r="D215" s="35"/>
      <c r="E215" s="48" t="s">
        <v>79</v>
      </c>
      <c r="F215" s="47"/>
      <c r="G215" s="35"/>
      <c r="H215" s="48"/>
      <c r="I215" s="55">
        <f t="shared" si="70"/>
        <v>0</v>
      </c>
      <c r="J215" s="35"/>
      <c r="K215" s="48" t="s">
        <v>79</v>
      </c>
      <c r="L215" s="47"/>
      <c r="M215" s="35"/>
      <c r="N215" s="48" t="s">
        <v>79</v>
      </c>
      <c r="O215" s="47"/>
      <c r="P215" s="83"/>
    </row>
    <row r="216" spans="2:16" ht="19.5" customHeight="1" x14ac:dyDescent="0.2">
      <c r="B216" s="51">
        <f t="shared" si="71"/>
        <v>43348</v>
      </c>
      <c r="C216" s="52">
        <f t="shared" si="72"/>
        <v>43348</v>
      </c>
      <c r="D216" s="71">
        <v>0.58333333333333337</v>
      </c>
      <c r="E216" s="72">
        <v>0.83333333333333337</v>
      </c>
      <c r="F216" s="55">
        <f t="shared" ref="F216:F221" si="73">(E216-D216)*24</f>
        <v>6</v>
      </c>
      <c r="G216" s="35"/>
      <c r="H216" s="48"/>
      <c r="I216" s="55">
        <f t="shared" si="70"/>
        <v>0</v>
      </c>
      <c r="J216" s="71">
        <v>0.58333333333333337</v>
      </c>
      <c r="K216" s="72">
        <v>0.75</v>
      </c>
      <c r="L216" s="55">
        <f t="shared" ref="L216:L221" si="74">(K216-J216)*24</f>
        <v>3.9999999999999991</v>
      </c>
      <c r="M216" s="71">
        <v>0.41666666666666669</v>
      </c>
      <c r="N216" s="72">
        <v>0.83333333333333337</v>
      </c>
      <c r="O216" s="55">
        <f t="shared" ref="O216:O221" si="75">(N216-M216)*24</f>
        <v>10</v>
      </c>
      <c r="P216" s="83"/>
    </row>
    <row r="217" spans="2:16" ht="19.5" customHeight="1" x14ac:dyDescent="0.2">
      <c r="B217" s="51">
        <f t="shared" si="71"/>
        <v>43349</v>
      </c>
      <c r="C217" s="52">
        <f t="shared" si="72"/>
        <v>43349</v>
      </c>
      <c r="D217" s="71">
        <v>0.58333333333333337</v>
      </c>
      <c r="E217" s="72">
        <v>0.83333333333333337</v>
      </c>
      <c r="F217" s="55">
        <f t="shared" si="73"/>
        <v>6</v>
      </c>
      <c r="G217" s="35"/>
      <c r="H217" s="48"/>
      <c r="I217" s="55">
        <f t="shared" si="70"/>
        <v>0</v>
      </c>
      <c r="J217" s="71">
        <v>0.58333333333333337</v>
      </c>
      <c r="K217" s="72">
        <v>0.75</v>
      </c>
      <c r="L217" s="55">
        <f t="shared" si="74"/>
        <v>3.9999999999999991</v>
      </c>
      <c r="M217" s="71">
        <v>0.41666666666666669</v>
      </c>
      <c r="N217" s="72">
        <v>0.83333333333333337</v>
      </c>
      <c r="O217" s="55">
        <f t="shared" si="75"/>
        <v>10</v>
      </c>
      <c r="P217" s="83"/>
    </row>
    <row r="218" spans="2:16" ht="19.5" customHeight="1" x14ac:dyDescent="0.2">
      <c r="B218" s="51">
        <f t="shared" si="71"/>
        <v>43350</v>
      </c>
      <c r="C218" s="52">
        <f t="shared" si="72"/>
        <v>43350</v>
      </c>
      <c r="D218" s="71">
        <v>0.58333333333333337</v>
      </c>
      <c r="E218" s="72">
        <v>0.83333333333333337</v>
      </c>
      <c r="F218" s="55">
        <f t="shared" si="73"/>
        <v>6</v>
      </c>
      <c r="G218" s="75"/>
      <c r="H218" s="77"/>
      <c r="I218" s="55">
        <f t="shared" si="70"/>
        <v>0</v>
      </c>
      <c r="J218" s="71">
        <v>0.58333333333333337</v>
      </c>
      <c r="K218" s="72">
        <v>0.75</v>
      </c>
      <c r="L218" s="55">
        <f t="shared" si="74"/>
        <v>3.9999999999999991</v>
      </c>
      <c r="M218" s="71">
        <v>0.41666666666666669</v>
      </c>
      <c r="N218" s="72">
        <v>0.83333333333333337</v>
      </c>
      <c r="O218" s="55">
        <f t="shared" si="75"/>
        <v>10</v>
      </c>
      <c r="P218" s="83"/>
    </row>
    <row r="219" spans="2:16" ht="19.5" customHeight="1" x14ac:dyDescent="0.2">
      <c r="B219" s="51">
        <f t="shared" si="71"/>
        <v>43351</v>
      </c>
      <c r="C219" s="52">
        <f t="shared" si="72"/>
        <v>43351</v>
      </c>
      <c r="D219" s="71">
        <v>0.41666666666666669</v>
      </c>
      <c r="E219" s="72">
        <v>0.83333333333333337</v>
      </c>
      <c r="F219" s="55">
        <f t="shared" si="73"/>
        <v>10</v>
      </c>
      <c r="G219" s="35"/>
      <c r="H219" s="48"/>
      <c r="I219" s="55">
        <f t="shared" si="70"/>
        <v>0</v>
      </c>
      <c r="J219" s="71">
        <v>0.41666666666666669</v>
      </c>
      <c r="K219" s="72">
        <v>0.75</v>
      </c>
      <c r="L219" s="55">
        <f t="shared" si="74"/>
        <v>8</v>
      </c>
      <c r="M219" s="71">
        <v>0.41666666666666669</v>
      </c>
      <c r="N219" s="72">
        <v>0.83333333333333337</v>
      </c>
      <c r="O219" s="55">
        <f t="shared" si="75"/>
        <v>10</v>
      </c>
      <c r="P219" s="91"/>
    </row>
    <row r="220" spans="2:16" ht="19.5" customHeight="1" x14ac:dyDescent="0.2">
      <c r="B220" s="51">
        <f t="shared" si="71"/>
        <v>43352</v>
      </c>
      <c r="C220" s="52">
        <f t="shared" si="72"/>
        <v>43352</v>
      </c>
      <c r="D220" s="71">
        <v>0.41666666666666669</v>
      </c>
      <c r="E220" s="72">
        <v>0.75</v>
      </c>
      <c r="F220" s="55">
        <f t="shared" si="73"/>
        <v>8</v>
      </c>
      <c r="G220" s="35"/>
      <c r="H220" s="48"/>
      <c r="I220" s="55">
        <f t="shared" si="70"/>
        <v>0</v>
      </c>
      <c r="J220" s="71">
        <v>0.41666666666666669</v>
      </c>
      <c r="K220" s="72">
        <v>0.75</v>
      </c>
      <c r="L220" s="55">
        <f t="shared" si="74"/>
        <v>8</v>
      </c>
      <c r="M220" s="71">
        <v>0.41666666666666669</v>
      </c>
      <c r="N220" s="72">
        <v>0.75</v>
      </c>
      <c r="O220" s="55">
        <f t="shared" si="75"/>
        <v>8</v>
      </c>
      <c r="P220" s="83"/>
    </row>
    <row r="221" spans="2:16" ht="19.5" customHeight="1" x14ac:dyDescent="0.2">
      <c r="B221" s="51">
        <f t="shared" si="71"/>
        <v>43353</v>
      </c>
      <c r="C221" s="52">
        <f t="shared" si="72"/>
        <v>43353</v>
      </c>
      <c r="D221" s="71">
        <v>0.58333333333333337</v>
      </c>
      <c r="E221" s="72">
        <v>0.83333333333333337</v>
      </c>
      <c r="F221" s="55">
        <f t="shared" si="73"/>
        <v>6</v>
      </c>
      <c r="G221" s="35"/>
      <c r="H221" s="48"/>
      <c r="I221" s="55">
        <f t="shared" si="70"/>
        <v>0</v>
      </c>
      <c r="J221" s="71">
        <v>0.58333333333333337</v>
      </c>
      <c r="K221" s="72">
        <v>0.75</v>
      </c>
      <c r="L221" s="55">
        <f t="shared" si="74"/>
        <v>3.9999999999999991</v>
      </c>
      <c r="M221" s="71">
        <v>0.41666666666666669</v>
      </c>
      <c r="N221" s="72">
        <v>0.83333333333333337</v>
      </c>
      <c r="O221" s="55">
        <f t="shared" si="75"/>
        <v>10</v>
      </c>
      <c r="P221" s="83"/>
    </row>
    <row r="222" spans="2:16" ht="19.5" customHeight="1" x14ac:dyDescent="0.2">
      <c r="B222" s="51">
        <f t="shared" si="71"/>
        <v>43354</v>
      </c>
      <c r="C222" s="52">
        <f t="shared" si="72"/>
        <v>43354</v>
      </c>
      <c r="D222" s="35"/>
      <c r="E222" s="48" t="s">
        <v>79</v>
      </c>
      <c r="F222" s="47"/>
      <c r="G222" s="35"/>
      <c r="H222" s="48"/>
      <c r="I222" s="55">
        <f t="shared" si="70"/>
        <v>0</v>
      </c>
      <c r="J222" s="35"/>
      <c r="K222" s="48" t="s">
        <v>79</v>
      </c>
      <c r="L222" s="47"/>
      <c r="M222" s="35"/>
      <c r="N222" s="48" t="s">
        <v>79</v>
      </c>
      <c r="O222" s="47"/>
      <c r="P222" s="92"/>
    </row>
    <row r="223" spans="2:16" ht="19.5" customHeight="1" x14ac:dyDescent="0.2">
      <c r="B223" s="51">
        <f t="shared" si="71"/>
        <v>43355</v>
      </c>
      <c r="C223" s="52">
        <f t="shared" si="72"/>
        <v>43355</v>
      </c>
      <c r="D223" s="71">
        <v>0.58333333333333337</v>
      </c>
      <c r="E223" s="72">
        <v>0.83333333333333337</v>
      </c>
      <c r="F223" s="55">
        <f t="shared" ref="F223:F228" si="76">(E223-D223)*24</f>
        <v>6</v>
      </c>
      <c r="G223" s="35"/>
      <c r="H223" s="48"/>
      <c r="I223" s="55">
        <f t="shared" si="70"/>
        <v>0</v>
      </c>
      <c r="J223" s="71">
        <v>0.58333333333333337</v>
      </c>
      <c r="K223" s="72">
        <v>0.75</v>
      </c>
      <c r="L223" s="55">
        <f t="shared" ref="L223:L228" si="77">(K223-J223)*24</f>
        <v>3.9999999999999991</v>
      </c>
      <c r="M223" s="71">
        <v>0.41666666666666669</v>
      </c>
      <c r="N223" s="72">
        <v>0.83333333333333337</v>
      </c>
      <c r="O223" s="55">
        <f t="shared" ref="O223:O228" si="78">(N223-M223)*24</f>
        <v>10</v>
      </c>
      <c r="P223" s="92"/>
    </row>
    <row r="224" spans="2:16" ht="19.5" customHeight="1" x14ac:dyDescent="0.2">
      <c r="B224" s="51">
        <f t="shared" si="71"/>
        <v>43356</v>
      </c>
      <c r="C224" s="52">
        <f t="shared" si="72"/>
        <v>43356</v>
      </c>
      <c r="D224" s="71">
        <v>0.58333333333333337</v>
      </c>
      <c r="E224" s="72">
        <v>0.83333333333333337</v>
      </c>
      <c r="F224" s="55">
        <f t="shared" si="76"/>
        <v>6</v>
      </c>
      <c r="G224" s="35"/>
      <c r="H224" s="48"/>
      <c r="I224" s="55">
        <f t="shared" si="70"/>
        <v>0</v>
      </c>
      <c r="J224" s="71">
        <v>0.58333333333333337</v>
      </c>
      <c r="K224" s="72">
        <v>0.75</v>
      </c>
      <c r="L224" s="55">
        <f t="shared" si="77"/>
        <v>3.9999999999999991</v>
      </c>
      <c r="M224" s="71">
        <v>0.41666666666666669</v>
      </c>
      <c r="N224" s="72">
        <v>0.83333333333333337</v>
      </c>
      <c r="O224" s="55">
        <f t="shared" si="78"/>
        <v>10</v>
      </c>
      <c r="P224" s="92"/>
    </row>
    <row r="225" spans="2:16" ht="19.5" customHeight="1" x14ac:dyDescent="0.2">
      <c r="B225" s="51">
        <f t="shared" si="71"/>
        <v>43357</v>
      </c>
      <c r="C225" s="52">
        <f t="shared" si="72"/>
        <v>43357</v>
      </c>
      <c r="D225" s="71">
        <v>0.58333333333333337</v>
      </c>
      <c r="E225" s="72">
        <v>0.83333333333333337</v>
      </c>
      <c r="F225" s="55">
        <f t="shared" si="76"/>
        <v>6</v>
      </c>
      <c r="G225" s="75"/>
      <c r="H225" s="77"/>
      <c r="I225" s="55">
        <f t="shared" si="70"/>
        <v>0</v>
      </c>
      <c r="J225" s="71">
        <v>0.58333333333333337</v>
      </c>
      <c r="K225" s="72">
        <v>0.75</v>
      </c>
      <c r="L225" s="55">
        <f t="shared" si="77"/>
        <v>3.9999999999999991</v>
      </c>
      <c r="M225" s="71">
        <v>0.41666666666666669</v>
      </c>
      <c r="N225" s="72">
        <v>0.83333333333333337</v>
      </c>
      <c r="O225" s="55">
        <f t="shared" si="78"/>
        <v>10</v>
      </c>
      <c r="P225" s="92"/>
    </row>
    <row r="226" spans="2:16" ht="19.5" customHeight="1" x14ac:dyDescent="0.2">
      <c r="B226" s="51">
        <f t="shared" si="71"/>
        <v>43358</v>
      </c>
      <c r="C226" s="52">
        <f t="shared" si="72"/>
        <v>43358</v>
      </c>
      <c r="D226" s="71">
        <v>0.41666666666666669</v>
      </c>
      <c r="E226" s="72">
        <v>0.83333333333333337</v>
      </c>
      <c r="F226" s="55">
        <f t="shared" si="76"/>
        <v>10</v>
      </c>
      <c r="G226" s="35"/>
      <c r="H226" s="48"/>
      <c r="I226" s="55">
        <f t="shared" si="70"/>
        <v>0</v>
      </c>
      <c r="J226" s="71">
        <v>0.41666666666666669</v>
      </c>
      <c r="K226" s="72">
        <v>0.75</v>
      </c>
      <c r="L226" s="55">
        <f t="shared" si="77"/>
        <v>8</v>
      </c>
      <c r="M226" s="71">
        <v>0.41666666666666669</v>
      </c>
      <c r="N226" s="72">
        <v>0.83333333333333337</v>
      </c>
      <c r="O226" s="55">
        <f t="shared" si="78"/>
        <v>10</v>
      </c>
      <c r="P226" s="83" t="s">
        <v>348</v>
      </c>
    </row>
    <row r="227" spans="2:16" ht="19.5" customHeight="1" x14ac:dyDescent="0.2">
      <c r="B227" s="51">
        <f t="shared" si="71"/>
        <v>43359</v>
      </c>
      <c r="C227" s="52">
        <f t="shared" si="72"/>
        <v>43359</v>
      </c>
      <c r="D227" s="71">
        <v>0.41666666666666669</v>
      </c>
      <c r="E227" s="72">
        <v>0.75</v>
      </c>
      <c r="F227" s="55">
        <f t="shared" si="76"/>
        <v>8</v>
      </c>
      <c r="G227" s="35"/>
      <c r="H227" s="48"/>
      <c r="I227" s="55">
        <f t="shared" si="70"/>
        <v>0</v>
      </c>
      <c r="J227" s="71">
        <v>0.41666666666666669</v>
      </c>
      <c r="K227" s="72">
        <v>0.75</v>
      </c>
      <c r="L227" s="55">
        <f t="shared" si="77"/>
        <v>8</v>
      </c>
      <c r="M227" s="71">
        <v>0.41666666666666669</v>
      </c>
      <c r="N227" s="72">
        <v>0.75</v>
      </c>
      <c r="O227" s="55">
        <f t="shared" si="78"/>
        <v>8</v>
      </c>
      <c r="P227" s="83"/>
    </row>
    <row r="228" spans="2:16" ht="19.5" customHeight="1" x14ac:dyDescent="0.2">
      <c r="B228" s="51">
        <f t="shared" si="71"/>
        <v>43360</v>
      </c>
      <c r="C228" s="52">
        <f t="shared" si="72"/>
        <v>43360</v>
      </c>
      <c r="D228" s="71">
        <v>0.41666666666666669</v>
      </c>
      <c r="E228" s="72">
        <v>0.75</v>
      </c>
      <c r="F228" s="55">
        <f t="shared" si="76"/>
        <v>8</v>
      </c>
      <c r="G228" s="35"/>
      <c r="H228" s="48"/>
      <c r="I228" s="55">
        <f t="shared" si="70"/>
        <v>0</v>
      </c>
      <c r="J228" s="71">
        <v>0.41666666666666669</v>
      </c>
      <c r="K228" s="72">
        <v>0.75</v>
      </c>
      <c r="L228" s="55">
        <f t="shared" si="77"/>
        <v>8</v>
      </c>
      <c r="M228" s="71">
        <v>0.41666666666666669</v>
      </c>
      <c r="N228" s="72">
        <v>0.75</v>
      </c>
      <c r="O228" s="55">
        <f t="shared" si="78"/>
        <v>8</v>
      </c>
      <c r="P228" s="83" t="s">
        <v>94</v>
      </c>
    </row>
    <row r="229" spans="2:16" ht="19.5" customHeight="1" x14ac:dyDescent="0.2">
      <c r="B229" s="51">
        <f t="shared" si="71"/>
        <v>43361</v>
      </c>
      <c r="C229" s="52">
        <f t="shared" si="72"/>
        <v>43361</v>
      </c>
      <c r="D229" s="35"/>
      <c r="E229" s="48" t="s">
        <v>79</v>
      </c>
      <c r="F229" s="47"/>
      <c r="G229" s="35"/>
      <c r="H229" s="48"/>
      <c r="I229" s="55">
        <f t="shared" si="70"/>
        <v>0</v>
      </c>
      <c r="J229" s="35"/>
      <c r="K229" s="48" t="s">
        <v>79</v>
      </c>
      <c r="L229" s="47"/>
      <c r="M229" s="35"/>
      <c r="N229" s="48" t="s">
        <v>79</v>
      </c>
      <c r="O229" s="47"/>
      <c r="P229" s="92"/>
    </row>
    <row r="230" spans="2:16" ht="19.5" customHeight="1" x14ac:dyDescent="0.2">
      <c r="B230" s="51">
        <f t="shared" si="71"/>
        <v>43362</v>
      </c>
      <c r="C230" s="52">
        <f t="shared" si="72"/>
        <v>43362</v>
      </c>
      <c r="D230" s="71">
        <v>0.58333333333333337</v>
      </c>
      <c r="E230" s="72">
        <v>0.83333333333333337</v>
      </c>
      <c r="F230" s="55">
        <f t="shared" ref="F230:F235" si="79">(E230-D230)*24</f>
        <v>6</v>
      </c>
      <c r="G230" s="35"/>
      <c r="H230" s="48"/>
      <c r="I230" s="55">
        <f t="shared" si="70"/>
        <v>0</v>
      </c>
      <c r="J230" s="71">
        <v>0.58333333333333337</v>
      </c>
      <c r="K230" s="72">
        <v>0.75</v>
      </c>
      <c r="L230" s="55">
        <f t="shared" ref="L230:L235" si="80">(K230-J230)*24</f>
        <v>3.9999999999999991</v>
      </c>
      <c r="M230" s="71">
        <v>0.41666666666666669</v>
      </c>
      <c r="N230" s="72">
        <v>0.83333333333333337</v>
      </c>
      <c r="O230" s="55">
        <f t="shared" ref="O230:O235" si="81">(N230-M230)*24</f>
        <v>10</v>
      </c>
      <c r="P230" s="92"/>
    </row>
    <row r="231" spans="2:16" ht="19.5" customHeight="1" x14ac:dyDescent="0.2">
      <c r="B231" s="51">
        <f t="shared" si="71"/>
        <v>43363</v>
      </c>
      <c r="C231" s="52">
        <f t="shared" si="72"/>
        <v>43363</v>
      </c>
      <c r="D231" s="71">
        <v>0.58333333333333337</v>
      </c>
      <c r="E231" s="72">
        <v>0.83333333333333337</v>
      </c>
      <c r="F231" s="55">
        <f t="shared" si="79"/>
        <v>6</v>
      </c>
      <c r="G231" s="35"/>
      <c r="H231" s="48"/>
      <c r="I231" s="55">
        <f t="shared" si="70"/>
        <v>0</v>
      </c>
      <c r="J231" s="71">
        <v>0.58333333333333337</v>
      </c>
      <c r="K231" s="72">
        <v>0.75</v>
      </c>
      <c r="L231" s="55">
        <f t="shared" si="80"/>
        <v>3.9999999999999991</v>
      </c>
      <c r="M231" s="71">
        <v>0.41666666666666669</v>
      </c>
      <c r="N231" s="72">
        <v>0.83333333333333337</v>
      </c>
      <c r="O231" s="55">
        <f t="shared" si="81"/>
        <v>10</v>
      </c>
      <c r="P231" s="92"/>
    </row>
    <row r="232" spans="2:16" ht="19.5" customHeight="1" x14ac:dyDescent="0.2">
      <c r="B232" s="51">
        <f t="shared" si="71"/>
        <v>43364</v>
      </c>
      <c r="C232" s="52">
        <f t="shared" si="72"/>
        <v>43364</v>
      </c>
      <c r="D232" s="71">
        <v>0.58333333333333337</v>
      </c>
      <c r="E232" s="72">
        <v>0.83333333333333337</v>
      </c>
      <c r="F232" s="55">
        <f t="shared" si="79"/>
        <v>6</v>
      </c>
      <c r="G232" s="75"/>
      <c r="H232" s="77"/>
      <c r="I232" s="55">
        <f t="shared" si="70"/>
        <v>0</v>
      </c>
      <c r="J232" s="71">
        <v>0.58333333333333337</v>
      </c>
      <c r="K232" s="72">
        <v>0.75</v>
      </c>
      <c r="L232" s="55">
        <f t="shared" si="80"/>
        <v>3.9999999999999991</v>
      </c>
      <c r="M232" s="71">
        <v>0.41666666666666669</v>
      </c>
      <c r="N232" s="72">
        <v>0.83333333333333337</v>
      </c>
      <c r="O232" s="55">
        <f t="shared" si="81"/>
        <v>10</v>
      </c>
      <c r="P232" s="92"/>
    </row>
    <row r="233" spans="2:16" ht="19.5" customHeight="1" x14ac:dyDescent="0.2">
      <c r="B233" s="51">
        <f t="shared" si="71"/>
        <v>43365</v>
      </c>
      <c r="C233" s="52">
        <f t="shared" si="72"/>
        <v>43365</v>
      </c>
      <c r="D233" s="71">
        <v>0.41666666666666669</v>
      </c>
      <c r="E233" s="72">
        <v>0.83333333333333337</v>
      </c>
      <c r="F233" s="55">
        <f t="shared" si="79"/>
        <v>10</v>
      </c>
      <c r="G233" s="35"/>
      <c r="H233" s="48"/>
      <c r="I233" s="55">
        <f t="shared" si="70"/>
        <v>0</v>
      </c>
      <c r="J233" s="71">
        <v>0.41666666666666669</v>
      </c>
      <c r="K233" s="72">
        <v>0.75</v>
      </c>
      <c r="L233" s="55">
        <f t="shared" si="80"/>
        <v>8</v>
      </c>
      <c r="M233" s="71">
        <v>0.41666666666666669</v>
      </c>
      <c r="N233" s="72">
        <v>0.83333333333333337</v>
      </c>
      <c r="O233" s="55">
        <f t="shared" si="81"/>
        <v>10</v>
      </c>
      <c r="P233" s="92"/>
    </row>
    <row r="234" spans="2:16" ht="19.5" customHeight="1" x14ac:dyDescent="0.2">
      <c r="B234" s="51">
        <f t="shared" si="71"/>
        <v>43366</v>
      </c>
      <c r="C234" s="52">
        <f t="shared" si="72"/>
        <v>43366</v>
      </c>
      <c r="D234" s="71">
        <v>0.41666666666666669</v>
      </c>
      <c r="E234" s="72">
        <v>0.75</v>
      </c>
      <c r="F234" s="55">
        <f t="shared" si="79"/>
        <v>8</v>
      </c>
      <c r="G234" s="35"/>
      <c r="H234" s="48"/>
      <c r="I234" s="55">
        <f t="shared" si="70"/>
        <v>0</v>
      </c>
      <c r="J234" s="71">
        <v>0.41666666666666669</v>
      </c>
      <c r="K234" s="72">
        <v>0.75</v>
      </c>
      <c r="L234" s="55">
        <f t="shared" si="80"/>
        <v>8</v>
      </c>
      <c r="M234" s="71">
        <v>0.41666666666666669</v>
      </c>
      <c r="N234" s="72">
        <v>0.75</v>
      </c>
      <c r="O234" s="55">
        <f t="shared" si="81"/>
        <v>8</v>
      </c>
      <c r="P234" s="92"/>
    </row>
    <row r="235" spans="2:16" ht="19.5" customHeight="1" x14ac:dyDescent="0.2">
      <c r="B235" s="51">
        <f t="shared" si="71"/>
        <v>43367</v>
      </c>
      <c r="C235" s="52">
        <f t="shared" si="72"/>
        <v>43367</v>
      </c>
      <c r="D235" s="71">
        <v>0.41666666666666669</v>
      </c>
      <c r="E235" s="72">
        <v>0.75</v>
      </c>
      <c r="F235" s="55">
        <f t="shared" si="79"/>
        <v>8</v>
      </c>
      <c r="G235" s="35"/>
      <c r="H235" s="48"/>
      <c r="I235" s="55">
        <f t="shared" si="70"/>
        <v>0</v>
      </c>
      <c r="J235" s="71">
        <v>0.41666666666666669</v>
      </c>
      <c r="K235" s="72">
        <v>0.75</v>
      </c>
      <c r="L235" s="55">
        <f t="shared" si="80"/>
        <v>8</v>
      </c>
      <c r="M235" s="71">
        <v>0.41666666666666669</v>
      </c>
      <c r="N235" s="72">
        <v>0.75</v>
      </c>
      <c r="O235" s="55">
        <f t="shared" si="81"/>
        <v>8</v>
      </c>
      <c r="P235" s="83" t="s">
        <v>95</v>
      </c>
    </row>
    <row r="236" spans="2:16" ht="19.5" customHeight="1" x14ac:dyDescent="0.2">
      <c r="B236" s="51">
        <f t="shared" si="71"/>
        <v>43368</v>
      </c>
      <c r="C236" s="52">
        <f t="shared" si="72"/>
        <v>43368</v>
      </c>
      <c r="D236" s="35"/>
      <c r="E236" s="48" t="s">
        <v>79</v>
      </c>
      <c r="F236" s="47"/>
      <c r="G236" s="35"/>
      <c r="H236" s="48"/>
      <c r="I236" s="55">
        <f t="shared" si="70"/>
        <v>0</v>
      </c>
      <c r="J236" s="35"/>
      <c r="K236" s="48" t="s">
        <v>79</v>
      </c>
      <c r="L236" s="47"/>
      <c r="M236" s="35"/>
      <c r="N236" s="48" t="s">
        <v>79</v>
      </c>
      <c r="O236" s="47"/>
      <c r="P236" s="92"/>
    </row>
    <row r="237" spans="2:16" ht="19.5" customHeight="1" x14ac:dyDescent="0.2">
      <c r="B237" s="51">
        <f t="shared" si="71"/>
        <v>43369</v>
      </c>
      <c r="C237" s="52">
        <f t="shared" si="72"/>
        <v>43369</v>
      </c>
      <c r="D237" s="71">
        <v>0.58333333333333337</v>
      </c>
      <c r="E237" s="72">
        <v>0.83333333333333337</v>
      </c>
      <c r="F237" s="55">
        <f>(E237-D237)*24</f>
        <v>6</v>
      </c>
      <c r="G237" s="35"/>
      <c r="H237" s="48"/>
      <c r="I237" s="55">
        <f t="shared" si="70"/>
        <v>0</v>
      </c>
      <c r="J237" s="71">
        <v>0.58333333333333337</v>
      </c>
      <c r="K237" s="72">
        <v>0.75</v>
      </c>
      <c r="L237" s="55">
        <f>(K237-J237)*24</f>
        <v>3.9999999999999991</v>
      </c>
      <c r="M237" s="71">
        <v>0.41666666666666669</v>
      </c>
      <c r="N237" s="72">
        <v>0.83333333333333337</v>
      </c>
      <c r="O237" s="55">
        <f>(N237-M237)*24</f>
        <v>10</v>
      </c>
      <c r="P237" s="92"/>
    </row>
    <row r="238" spans="2:16" ht="19.5" customHeight="1" x14ac:dyDescent="0.2">
      <c r="B238" s="51">
        <f t="shared" si="71"/>
        <v>43370</v>
      </c>
      <c r="C238" s="52">
        <f t="shared" si="72"/>
        <v>43370</v>
      </c>
      <c r="D238" s="71">
        <v>0.58333333333333337</v>
      </c>
      <c r="E238" s="72">
        <v>0.83333333333333337</v>
      </c>
      <c r="F238" s="55">
        <f>(E238-D238)*24</f>
        <v>6</v>
      </c>
      <c r="G238" s="35"/>
      <c r="H238" s="48"/>
      <c r="I238" s="55">
        <f t="shared" si="70"/>
        <v>0</v>
      </c>
      <c r="J238" s="71">
        <v>0.58333333333333337</v>
      </c>
      <c r="K238" s="72">
        <v>0.75</v>
      </c>
      <c r="L238" s="55">
        <f>(K238-J238)*24</f>
        <v>3.9999999999999991</v>
      </c>
      <c r="M238" s="71">
        <v>0.41666666666666669</v>
      </c>
      <c r="N238" s="72">
        <v>0.83333333333333337</v>
      </c>
      <c r="O238" s="55">
        <f>(N238-M238)*24</f>
        <v>10</v>
      </c>
      <c r="P238" s="92"/>
    </row>
    <row r="239" spans="2:16" ht="19.5" customHeight="1" x14ac:dyDescent="0.2">
      <c r="B239" s="51">
        <f t="shared" si="71"/>
        <v>43371</v>
      </c>
      <c r="C239" s="52">
        <f t="shared" si="72"/>
        <v>43371</v>
      </c>
      <c r="D239" s="71">
        <v>0.58333333333333337</v>
      </c>
      <c r="E239" s="72">
        <v>0.83333333333333337</v>
      </c>
      <c r="F239" s="55">
        <f>(E239-D239)*24</f>
        <v>6</v>
      </c>
      <c r="G239" s="75"/>
      <c r="H239" s="77"/>
      <c r="I239" s="55">
        <f t="shared" si="70"/>
        <v>0</v>
      </c>
      <c r="J239" s="71">
        <v>0.58333333333333337</v>
      </c>
      <c r="K239" s="72">
        <v>0.75</v>
      </c>
      <c r="L239" s="55">
        <f>(K239-J239)*24</f>
        <v>3.9999999999999991</v>
      </c>
      <c r="M239" s="71">
        <v>0.41666666666666669</v>
      </c>
      <c r="N239" s="72">
        <v>0.83333333333333337</v>
      </c>
      <c r="O239" s="55">
        <f>(N239-M239)*24</f>
        <v>10</v>
      </c>
      <c r="P239" s="92"/>
    </row>
    <row r="240" spans="2:16" ht="19.5" customHeight="1" x14ac:dyDescent="0.2">
      <c r="B240" s="51">
        <f>IF(DAY(B239+1)&lt;&gt;29,"",B239+1)</f>
        <v>43372</v>
      </c>
      <c r="C240" s="52">
        <f t="shared" si="72"/>
        <v>43372</v>
      </c>
      <c r="D240" s="71">
        <v>0.41666666666666669</v>
      </c>
      <c r="E240" s="72">
        <v>0.83333333333333337</v>
      </c>
      <c r="F240" s="55">
        <f>(E240-D240)*24</f>
        <v>10</v>
      </c>
      <c r="G240" s="35"/>
      <c r="H240" s="48"/>
      <c r="I240" s="55">
        <f>(H240-G240)*24</f>
        <v>0</v>
      </c>
      <c r="J240" s="71">
        <v>0.41666666666666669</v>
      </c>
      <c r="K240" s="72">
        <v>0.75</v>
      </c>
      <c r="L240" s="55">
        <f>(K240-J240)*24</f>
        <v>8</v>
      </c>
      <c r="M240" s="71">
        <v>0.41666666666666669</v>
      </c>
      <c r="N240" s="72">
        <v>0.83333333333333337</v>
      </c>
      <c r="O240" s="55">
        <f>(N240-M240)*24</f>
        <v>10</v>
      </c>
      <c r="P240" s="92"/>
    </row>
    <row r="241" spans="2:16" ht="19.5" customHeight="1" x14ac:dyDescent="0.2">
      <c r="B241" s="51">
        <f>IF(DAY(B240+1)&lt;&gt;30,"",B240+1)</f>
        <v>43373</v>
      </c>
      <c r="C241" s="52">
        <f t="shared" si="72"/>
        <v>43373</v>
      </c>
      <c r="D241" s="71">
        <v>0.41666666666666669</v>
      </c>
      <c r="E241" s="72">
        <v>0.75</v>
      </c>
      <c r="F241" s="55">
        <f>(E241-D241)*24</f>
        <v>8</v>
      </c>
      <c r="G241" s="35"/>
      <c r="H241" s="48"/>
      <c r="I241" s="55">
        <f>(H241-G241)*24</f>
        <v>0</v>
      </c>
      <c r="J241" s="71">
        <v>0.41666666666666669</v>
      </c>
      <c r="K241" s="72">
        <v>0.75</v>
      </c>
      <c r="L241" s="55">
        <f>(K241-J241)*24</f>
        <v>8</v>
      </c>
      <c r="M241" s="71">
        <v>0.41666666666666669</v>
      </c>
      <c r="N241" s="72">
        <v>0.75</v>
      </c>
      <c r="O241" s="55">
        <f>(N241-M241)*24</f>
        <v>8</v>
      </c>
      <c r="P241" s="92"/>
    </row>
    <row r="242" spans="2:16" ht="19.5" customHeight="1" thickBot="1" x14ac:dyDescent="0.25">
      <c r="B242" s="51" t="str">
        <f>IF(DAY(B241+1)&lt;&gt;31,"",B241+1)</f>
        <v/>
      </c>
      <c r="C242" s="52" t="str">
        <f t="shared" si="72"/>
        <v/>
      </c>
      <c r="D242" s="56"/>
      <c r="E242" s="77"/>
      <c r="F242" s="76"/>
      <c r="G242" s="75"/>
      <c r="H242" s="77"/>
      <c r="I242" s="76"/>
      <c r="J242" s="75"/>
      <c r="K242" s="77"/>
      <c r="L242" s="76"/>
      <c r="M242" s="75"/>
      <c r="N242" s="77"/>
      <c r="O242" s="76"/>
      <c r="P242" s="94"/>
    </row>
    <row r="243" spans="2:16" ht="19.5" customHeight="1" thickTop="1" x14ac:dyDescent="0.2">
      <c r="B243" s="57" t="s">
        <v>37</v>
      </c>
      <c r="C243" s="58"/>
      <c r="D243" s="57"/>
      <c r="E243" s="59">
        <f>COUNTIF(D212:D242,"&gt;0")</f>
        <v>26</v>
      </c>
      <c r="F243" s="60"/>
      <c r="G243" s="61"/>
      <c r="H243" s="59">
        <f>COUNTIF(G212:G242,"&gt;0")</f>
        <v>0</v>
      </c>
      <c r="I243" s="60"/>
      <c r="J243" s="61"/>
      <c r="K243" s="59">
        <f>COUNTIF(J212:J242,"&gt;0")</f>
        <v>26</v>
      </c>
      <c r="L243" s="60"/>
      <c r="M243" s="61"/>
      <c r="N243" s="59">
        <f>COUNTIF(M212:M242,"&gt;0")</f>
        <v>26</v>
      </c>
      <c r="O243" s="60"/>
      <c r="P243" s="40"/>
    </row>
    <row r="244" spans="2:16" ht="19.5" customHeight="1" x14ac:dyDescent="0.2">
      <c r="B244" s="62" t="s">
        <v>309</v>
      </c>
      <c r="C244" s="63"/>
      <c r="D244" s="64"/>
      <c r="E244" s="74">
        <f>SUM(F212:F242)</f>
        <v>190</v>
      </c>
      <c r="F244" s="63"/>
      <c r="G244" s="65"/>
      <c r="H244" s="74">
        <f>SUM(I212:I242)</f>
        <v>0</v>
      </c>
      <c r="I244" s="63"/>
      <c r="J244" s="65"/>
      <c r="K244" s="74">
        <f>SUM(L212:L242)</f>
        <v>152</v>
      </c>
      <c r="L244" s="63"/>
      <c r="M244" s="65"/>
      <c r="N244" s="74">
        <f>SUM(O212:O242)</f>
        <v>246</v>
      </c>
      <c r="O244" s="63"/>
      <c r="P244" s="40"/>
    </row>
    <row r="245" spans="2:16" ht="19.5" customHeight="1" x14ac:dyDescent="0.2">
      <c r="B245" s="64" t="s">
        <v>42</v>
      </c>
      <c r="C245" s="66"/>
      <c r="D245" s="64"/>
      <c r="E245" s="90">
        <f>COUNTIF($B$212:$B$242,"&gt;0")-E243</f>
        <v>4</v>
      </c>
      <c r="F245" s="47"/>
      <c r="G245" s="35"/>
      <c r="H245" s="90">
        <f>COUNTIF($B$212:$B$242,"&gt;0")-H243</f>
        <v>30</v>
      </c>
      <c r="I245" s="47"/>
      <c r="J245" s="35"/>
      <c r="K245" s="90">
        <f>COUNTIF($B$212:$B$242,"&gt;0")-K243</f>
        <v>4</v>
      </c>
      <c r="L245" s="47"/>
      <c r="M245" s="35"/>
      <c r="N245" s="90">
        <f>COUNTIF($B$212:$B$242,"&gt;0")-N243</f>
        <v>4</v>
      </c>
      <c r="O245" s="47"/>
      <c r="P245" s="40"/>
    </row>
    <row r="246" spans="2:16" ht="19.5" customHeight="1" x14ac:dyDescent="0.2">
      <c r="B246" s="67"/>
      <c r="C246" s="68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2:16" ht="18.75" customHeight="1" x14ac:dyDescent="0.2">
      <c r="B247" s="287" t="s">
        <v>13</v>
      </c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2:16" ht="18.75" customHeight="1" x14ac:dyDescent="0.2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2:16" ht="18.75" customHeight="1" x14ac:dyDescent="0.2"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2:16" ht="18.75" customHeight="1" x14ac:dyDescent="0.2">
      <c r="B250" s="294">
        <f>EDATE(B209, 1)</f>
        <v>43374</v>
      </c>
      <c r="C250" s="294"/>
      <c r="D250" s="294"/>
      <c r="E250" s="295">
        <f>B250</f>
        <v>43374</v>
      </c>
      <c r="F250" s="295"/>
    </row>
    <row r="251" spans="2:16" ht="19.5" customHeight="1" x14ac:dyDescent="0.2">
      <c r="B251" s="289"/>
      <c r="C251" s="290"/>
      <c r="D251" s="219" t="s">
        <v>313</v>
      </c>
      <c r="E251" s="293"/>
      <c r="F251" s="220"/>
      <c r="G251" s="219" t="s">
        <v>2</v>
      </c>
      <c r="H251" s="293"/>
      <c r="I251" s="220"/>
      <c r="J251" s="219" t="s">
        <v>36</v>
      </c>
      <c r="K251" s="293"/>
      <c r="L251" s="220"/>
      <c r="M251" s="219" t="s">
        <v>237</v>
      </c>
      <c r="N251" s="293"/>
      <c r="O251" s="220"/>
      <c r="P251" s="40" t="s">
        <v>306</v>
      </c>
    </row>
    <row r="252" spans="2:16" ht="19.5" customHeight="1" x14ac:dyDescent="0.2">
      <c r="B252" s="291"/>
      <c r="C252" s="292"/>
      <c r="D252" s="35" t="s">
        <v>246</v>
      </c>
      <c r="E252" s="48" t="s">
        <v>307</v>
      </c>
      <c r="F252" s="47" t="s">
        <v>308</v>
      </c>
      <c r="G252" s="35" t="s">
        <v>246</v>
      </c>
      <c r="H252" s="48" t="s">
        <v>307</v>
      </c>
      <c r="I252" s="47" t="s">
        <v>308</v>
      </c>
      <c r="J252" s="35" t="s">
        <v>246</v>
      </c>
      <c r="K252" s="48" t="s">
        <v>307</v>
      </c>
      <c r="L252" s="47" t="s">
        <v>308</v>
      </c>
      <c r="M252" s="35" t="s">
        <v>246</v>
      </c>
      <c r="N252" s="48" t="s">
        <v>307</v>
      </c>
      <c r="O252" s="47" t="s">
        <v>308</v>
      </c>
      <c r="P252" s="3"/>
    </row>
    <row r="253" spans="2:16" ht="19.5" customHeight="1" x14ac:dyDescent="0.2">
      <c r="B253" s="51">
        <f>B250</f>
        <v>43374</v>
      </c>
      <c r="C253" s="52">
        <f>B253</f>
        <v>43374</v>
      </c>
      <c r="D253" s="71">
        <v>0.58333333333333337</v>
      </c>
      <c r="E253" s="72">
        <v>0.83333333333333337</v>
      </c>
      <c r="F253" s="55">
        <f>(E253-D253)*24</f>
        <v>6</v>
      </c>
      <c r="G253" s="35"/>
      <c r="H253" s="48"/>
      <c r="I253" s="55">
        <f t="shared" ref="I253:I259" si="82">(H253-G253)*24</f>
        <v>0</v>
      </c>
      <c r="J253" s="71">
        <v>0.58333333333333337</v>
      </c>
      <c r="K253" s="72">
        <v>0.75</v>
      </c>
      <c r="L253" s="55">
        <f>(K253-J253)*24</f>
        <v>3.9999999999999991</v>
      </c>
      <c r="M253" s="71">
        <v>0.41666666666666669</v>
      </c>
      <c r="N253" s="72">
        <v>0.83333333333333337</v>
      </c>
      <c r="O253" s="55">
        <f>(N253-M253)*24</f>
        <v>10</v>
      </c>
      <c r="P253" s="83"/>
    </row>
    <row r="254" spans="2:16" ht="19.5" customHeight="1" x14ac:dyDescent="0.2">
      <c r="B254" s="51">
        <f t="shared" ref="B254:B280" si="83">B253+1</f>
        <v>43375</v>
      </c>
      <c r="C254" s="52">
        <f>B254</f>
        <v>43375</v>
      </c>
      <c r="D254" s="35"/>
      <c r="E254" s="48" t="s">
        <v>79</v>
      </c>
      <c r="F254" s="47"/>
      <c r="G254" s="35"/>
      <c r="H254" s="48"/>
      <c r="I254" s="55">
        <f t="shared" si="82"/>
        <v>0</v>
      </c>
      <c r="J254" s="35"/>
      <c r="K254" s="48" t="s">
        <v>79</v>
      </c>
      <c r="L254" s="47"/>
      <c r="M254" s="35"/>
      <c r="N254" s="48" t="s">
        <v>79</v>
      </c>
      <c r="O254" s="47"/>
      <c r="P254" s="83"/>
    </row>
    <row r="255" spans="2:16" ht="19.5" customHeight="1" x14ac:dyDescent="0.2">
      <c r="B255" s="51">
        <f t="shared" si="83"/>
        <v>43376</v>
      </c>
      <c r="C255" s="52">
        <f t="shared" ref="C255:C283" si="84">B255</f>
        <v>43376</v>
      </c>
      <c r="D255" s="71">
        <v>0.58333333333333337</v>
      </c>
      <c r="E255" s="72">
        <v>0.83333333333333337</v>
      </c>
      <c r="F255" s="55">
        <f t="shared" ref="F255:F260" si="85">(E255-D255)*24</f>
        <v>6</v>
      </c>
      <c r="G255" s="35"/>
      <c r="H255" s="48"/>
      <c r="I255" s="55">
        <f t="shared" si="82"/>
        <v>0</v>
      </c>
      <c r="J255" s="71">
        <v>0.58333333333333337</v>
      </c>
      <c r="K255" s="72">
        <v>0.75</v>
      </c>
      <c r="L255" s="55">
        <f t="shared" ref="L255:L260" si="86">(K255-J255)*24</f>
        <v>3.9999999999999991</v>
      </c>
      <c r="M255" s="71">
        <v>0.41666666666666669</v>
      </c>
      <c r="N255" s="72">
        <v>0.83333333333333337</v>
      </c>
      <c r="O255" s="55">
        <f t="shared" ref="O255:O260" si="87">(N255-M255)*24</f>
        <v>10</v>
      </c>
      <c r="P255" s="83"/>
    </row>
    <row r="256" spans="2:16" ht="19.5" customHeight="1" x14ac:dyDescent="0.2">
      <c r="B256" s="51">
        <f t="shared" si="83"/>
        <v>43377</v>
      </c>
      <c r="C256" s="52">
        <f t="shared" si="84"/>
        <v>43377</v>
      </c>
      <c r="D256" s="71">
        <v>0.58333333333333337</v>
      </c>
      <c r="E256" s="72">
        <v>0.83333333333333337</v>
      </c>
      <c r="F256" s="55">
        <f t="shared" si="85"/>
        <v>6</v>
      </c>
      <c r="G256" s="35"/>
      <c r="H256" s="48"/>
      <c r="I256" s="55">
        <f t="shared" si="82"/>
        <v>0</v>
      </c>
      <c r="J256" s="71">
        <v>0.58333333333333337</v>
      </c>
      <c r="K256" s="72">
        <v>0.75</v>
      </c>
      <c r="L256" s="55">
        <f t="shared" si="86"/>
        <v>3.9999999999999991</v>
      </c>
      <c r="M256" s="71">
        <v>0.41666666666666669</v>
      </c>
      <c r="N256" s="72">
        <v>0.83333333333333337</v>
      </c>
      <c r="O256" s="55">
        <f t="shared" si="87"/>
        <v>10</v>
      </c>
      <c r="P256" s="83"/>
    </row>
    <row r="257" spans="2:16" ht="19.5" customHeight="1" x14ac:dyDescent="0.2">
      <c r="B257" s="51">
        <f t="shared" si="83"/>
        <v>43378</v>
      </c>
      <c r="C257" s="52">
        <f t="shared" si="84"/>
        <v>43378</v>
      </c>
      <c r="D257" s="71">
        <v>0.58333333333333337</v>
      </c>
      <c r="E257" s="72">
        <v>0.83333333333333337</v>
      </c>
      <c r="F257" s="55">
        <f t="shared" si="85"/>
        <v>6</v>
      </c>
      <c r="G257" s="75"/>
      <c r="H257" s="77"/>
      <c r="I257" s="55">
        <f t="shared" si="82"/>
        <v>0</v>
      </c>
      <c r="J257" s="71">
        <v>0.58333333333333337</v>
      </c>
      <c r="K257" s="72">
        <v>0.75</v>
      </c>
      <c r="L257" s="55">
        <f t="shared" si="86"/>
        <v>3.9999999999999991</v>
      </c>
      <c r="M257" s="71">
        <v>0.41666666666666669</v>
      </c>
      <c r="N257" s="72">
        <v>0.83333333333333337</v>
      </c>
      <c r="O257" s="55">
        <f t="shared" si="87"/>
        <v>10</v>
      </c>
      <c r="P257" s="83"/>
    </row>
    <row r="258" spans="2:16" ht="19.5" customHeight="1" x14ac:dyDescent="0.2">
      <c r="B258" s="51">
        <f t="shared" si="83"/>
        <v>43379</v>
      </c>
      <c r="C258" s="52">
        <f t="shared" si="84"/>
        <v>43379</v>
      </c>
      <c r="D258" s="71">
        <v>0.41666666666666669</v>
      </c>
      <c r="E258" s="72">
        <v>0.83333333333333337</v>
      </c>
      <c r="F258" s="55">
        <f t="shared" si="85"/>
        <v>10</v>
      </c>
      <c r="G258" s="35"/>
      <c r="H258" s="48"/>
      <c r="I258" s="55">
        <f t="shared" si="82"/>
        <v>0</v>
      </c>
      <c r="J258" s="71">
        <v>0.41666666666666669</v>
      </c>
      <c r="K258" s="72">
        <v>0.75</v>
      </c>
      <c r="L258" s="55">
        <f t="shared" si="86"/>
        <v>8</v>
      </c>
      <c r="M258" s="71">
        <v>0.41666666666666669</v>
      </c>
      <c r="N258" s="72">
        <v>0.83333333333333337</v>
      </c>
      <c r="O258" s="55">
        <f t="shared" si="87"/>
        <v>10</v>
      </c>
      <c r="P258" s="83"/>
    </row>
    <row r="259" spans="2:16" ht="19.5" customHeight="1" x14ac:dyDescent="0.2">
      <c r="B259" s="51">
        <f t="shared" si="83"/>
        <v>43380</v>
      </c>
      <c r="C259" s="52">
        <f t="shared" si="84"/>
        <v>43380</v>
      </c>
      <c r="D259" s="71">
        <v>0.41666666666666669</v>
      </c>
      <c r="E259" s="72">
        <v>0.75</v>
      </c>
      <c r="F259" s="55">
        <f t="shared" si="85"/>
        <v>8</v>
      </c>
      <c r="G259" s="35"/>
      <c r="H259" s="48"/>
      <c r="I259" s="55">
        <f t="shared" si="82"/>
        <v>0</v>
      </c>
      <c r="J259" s="71">
        <v>0.41666666666666669</v>
      </c>
      <c r="K259" s="72">
        <v>0.75</v>
      </c>
      <c r="L259" s="55">
        <f t="shared" si="86"/>
        <v>8</v>
      </c>
      <c r="M259" s="71">
        <v>0.41666666666666669</v>
      </c>
      <c r="N259" s="72">
        <v>0.75</v>
      </c>
      <c r="O259" s="55">
        <f t="shared" si="87"/>
        <v>8</v>
      </c>
      <c r="P259" s="83"/>
    </row>
    <row r="260" spans="2:16" ht="19.5" customHeight="1" x14ac:dyDescent="0.2">
      <c r="B260" s="51">
        <f t="shared" si="83"/>
        <v>43381</v>
      </c>
      <c r="C260" s="52">
        <f t="shared" si="84"/>
        <v>43381</v>
      </c>
      <c r="D260" s="71">
        <v>0.41666666666666669</v>
      </c>
      <c r="E260" s="72">
        <v>0.75</v>
      </c>
      <c r="F260" s="55">
        <f t="shared" si="85"/>
        <v>8</v>
      </c>
      <c r="G260" s="35"/>
      <c r="H260" s="48"/>
      <c r="I260" s="55">
        <f>(H260-G260)*24</f>
        <v>0</v>
      </c>
      <c r="J260" s="71">
        <v>0.41666666666666669</v>
      </c>
      <c r="K260" s="72">
        <v>0.75</v>
      </c>
      <c r="L260" s="55">
        <f t="shared" si="86"/>
        <v>8</v>
      </c>
      <c r="M260" s="71">
        <v>0.41666666666666669</v>
      </c>
      <c r="N260" s="72">
        <v>0.75</v>
      </c>
      <c r="O260" s="55">
        <f t="shared" si="87"/>
        <v>8</v>
      </c>
      <c r="P260" s="91" t="s">
        <v>178</v>
      </c>
    </row>
    <row r="261" spans="2:16" ht="19.5" customHeight="1" x14ac:dyDescent="0.2">
      <c r="B261" s="51">
        <f t="shared" si="83"/>
        <v>43382</v>
      </c>
      <c r="C261" s="52">
        <f t="shared" si="84"/>
        <v>43382</v>
      </c>
      <c r="D261" s="35"/>
      <c r="E261" s="48"/>
      <c r="F261" s="47"/>
      <c r="G261" s="81" t="s">
        <v>317</v>
      </c>
      <c r="H261" s="48"/>
      <c r="I261" s="82">
        <v>1</v>
      </c>
      <c r="J261" s="71"/>
      <c r="K261" s="48" t="s">
        <v>368</v>
      </c>
      <c r="L261" s="55"/>
      <c r="M261" s="35"/>
      <c r="N261" s="48" t="s">
        <v>79</v>
      </c>
      <c r="O261" s="47"/>
      <c r="P261" s="83"/>
    </row>
    <row r="262" spans="2:16" ht="19.5" customHeight="1" x14ac:dyDescent="0.2">
      <c r="B262" s="51">
        <f t="shared" si="83"/>
        <v>43383</v>
      </c>
      <c r="C262" s="52">
        <f t="shared" si="84"/>
        <v>43383</v>
      </c>
      <c r="D262" s="35"/>
      <c r="E262" s="48"/>
      <c r="F262" s="47"/>
      <c r="G262" s="35"/>
      <c r="H262" s="48"/>
      <c r="I262" s="82">
        <v>2</v>
      </c>
      <c r="J262" s="71"/>
      <c r="K262" s="72"/>
      <c r="L262" s="55">
        <f t="shared" ref="L262:L267" si="88">(K262-J262)*24</f>
        <v>0</v>
      </c>
      <c r="M262" s="71">
        <v>0.41666666666666669</v>
      </c>
      <c r="N262" s="72">
        <v>0.83333333333333337</v>
      </c>
      <c r="O262" s="55">
        <f t="shared" ref="O262:O267" si="89">(N262-M262)*24</f>
        <v>10</v>
      </c>
      <c r="P262" s="83"/>
    </row>
    <row r="263" spans="2:16" ht="19.5" customHeight="1" x14ac:dyDescent="0.2">
      <c r="B263" s="51">
        <f t="shared" si="83"/>
        <v>43384</v>
      </c>
      <c r="C263" s="52">
        <f t="shared" si="84"/>
        <v>43384</v>
      </c>
      <c r="D263" s="71"/>
      <c r="E263" s="72"/>
      <c r="F263" s="55"/>
      <c r="G263" s="35"/>
      <c r="H263" s="48"/>
      <c r="I263" s="82">
        <v>3</v>
      </c>
      <c r="J263" s="71"/>
      <c r="K263" s="72"/>
      <c r="L263" s="55">
        <f t="shared" si="88"/>
        <v>0</v>
      </c>
      <c r="M263" s="71">
        <v>0.41666666666666669</v>
      </c>
      <c r="N263" s="72">
        <v>0.83333333333333337</v>
      </c>
      <c r="O263" s="55">
        <f t="shared" si="89"/>
        <v>10</v>
      </c>
      <c r="P263" s="92"/>
    </row>
    <row r="264" spans="2:16" ht="19.5" customHeight="1" x14ac:dyDescent="0.2">
      <c r="B264" s="51">
        <f t="shared" si="83"/>
        <v>43385</v>
      </c>
      <c r="C264" s="52">
        <f t="shared" si="84"/>
        <v>43385</v>
      </c>
      <c r="D264" s="71"/>
      <c r="E264" s="72"/>
      <c r="F264" s="55"/>
      <c r="G264" s="35"/>
      <c r="H264" s="48"/>
      <c r="I264" s="82">
        <v>4</v>
      </c>
      <c r="J264" s="71"/>
      <c r="K264" s="72"/>
      <c r="L264" s="55">
        <f t="shared" si="88"/>
        <v>0</v>
      </c>
      <c r="M264" s="71">
        <v>0.41666666666666669</v>
      </c>
      <c r="N264" s="72">
        <v>0.83333333333333337</v>
      </c>
      <c r="O264" s="55">
        <f t="shared" si="89"/>
        <v>10</v>
      </c>
      <c r="P264" s="92"/>
    </row>
    <row r="265" spans="2:16" ht="19.5" customHeight="1" x14ac:dyDescent="0.2">
      <c r="B265" s="51">
        <f t="shared" si="83"/>
        <v>43386</v>
      </c>
      <c r="C265" s="52">
        <f t="shared" si="84"/>
        <v>43386</v>
      </c>
      <c r="D265" s="71"/>
      <c r="E265" s="72"/>
      <c r="F265" s="55"/>
      <c r="G265" s="35"/>
      <c r="H265" s="48"/>
      <c r="I265" s="82">
        <v>5</v>
      </c>
      <c r="J265" s="71"/>
      <c r="K265" s="72"/>
      <c r="L265" s="55">
        <f t="shared" si="88"/>
        <v>0</v>
      </c>
      <c r="M265" s="71">
        <v>0.41666666666666669</v>
      </c>
      <c r="N265" s="72">
        <v>0.83333333333333337</v>
      </c>
      <c r="O265" s="55">
        <f t="shared" si="89"/>
        <v>10</v>
      </c>
      <c r="P265" s="92"/>
    </row>
    <row r="266" spans="2:16" ht="19.5" customHeight="1" x14ac:dyDescent="0.2">
      <c r="B266" s="51">
        <f t="shared" si="83"/>
        <v>43387</v>
      </c>
      <c r="C266" s="52">
        <f t="shared" si="84"/>
        <v>43387</v>
      </c>
      <c r="D266" s="71"/>
      <c r="E266" s="72"/>
      <c r="F266" s="55"/>
      <c r="G266" s="35"/>
      <c r="H266" s="48"/>
      <c r="I266" s="82">
        <v>6</v>
      </c>
      <c r="J266" s="71"/>
      <c r="K266" s="72"/>
      <c r="L266" s="55">
        <f t="shared" si="88"/>
        <v>0</v>
      </c>
      <c r="M266" s="71">
        <v>0.41666666666666669</v>
      </c>
      <c r="N266" s="72">
        <v>0.75</v>
      </c>
      <c r="O266" s="55">
        <f t="shared" si="89"/>
        <v>8</v>
      </c>
      <c r="P266" s="92"/>
    </row>
    <row r="267" spans="2:16" ht="19.5" customHeight="1" x14ac:dyDescent="0.2">
      <c r="B267" s="51">
        <f t="shared" si="83"/>
        <v>43388</v>
      </c>
      <c r="C267" s="52">
        <f t="shared" si="84"/>
        <v>43388</v>
      </c>
      <c r="D267" s="53"/>
      <c r="E267" s="54"/>
      <c r="F267" s="55"/>
      <c r="G267" s="35"/>
      <c r="H267" s="48"/>
      <c r="I267" s="82">
        <v>7</v>
      </c>
      <c r="J267" s="71"/>
      <c r="K267" s="72"/>
      <c r="L267" s="55">
        <f t="shared" si="88"/>
        <v>0</v>
      </c>
      <c r="M267" s="71">
        <v>0.41666666666666669</v>
      </c>
      <c r="N267" s="72">
        <v>0.83333333333333337</v>
      </c>
      <c r="O267" s="55">
        <f t="shared" si="89"/>
        <v>10</v>
      </c>
      <c r="P267" s="92"/>
    </row>
    <row r="268" spans="2:16" ht="19.5" customHeight="1" x14ac:dyDescent="0.2">
      <c r="B268" s="51">
        <f t="shared" si="83"/>
        <v>43389</v>
      </c>
      <c r="C268" s="52">
        <f t="shared" si="84"/>
        <v>43389</v>
      </c>
      <c r="D268" s="71"/>
      <c r="E268" s="72"/>
      <c r="F268" s="55"/>
      <c r="G268" s="35"/>
      <c r="H268" s="48"/>
      <c r="I268" s="82">
        <v>8</v>
      </c>
      <c r="J268" s="35"/>
      <c r="K268" s="48"/>
      <c r="L268" s="47"/>
      <c r="M268" s="35"/>
      <c r="N268" s="48" t="s">
        <v>79</v>
      </c>
      <c r="O268" s="47"/>
      <c r="P268" s="92"/>
    </row>
    <row r="269" spans="2:16" ht="19.5" customHeight="1" x14ac:dyDescent="0.2">
      <c r="B269" s="51">
        <f t="shared" si="83"/>
        <v>43390</v>
      </c>
      <c r="C269" s="52">
        <f t="shared" si="84"/>
        <v>43390</v>
      </c>
      <c r="D269" s="35"/>
      <c r="E269" s="48"/>
      <c r="F269" s="47"/>
      <c r="G269" s="35"/>
      <c r="H269" s="48"/>
      <c r="I269" s="82">
        <v>9</v>
      </c>
      <c r="J269" s="71"/>
      <c r="K269" s="72"/>
      <c r="L269" s="55">
        <f t="shared" ref="L269:L274" si="90">(K269-J269)*24</f>
        <v>0</v>
      </c>
      <c r="M269" s="71">
        <v>0.41666666666666669</v>
      </c>
      <c r="N269" s="72">
        <v>0.83333333333333337</v>
      </c>
      <c r="O269" s="55">
        <f t="shared" ref="O269:O274" si="91">(N269-M269)*24</f>
        <v>10</v>
      </c>
      <c r="P269" s="92"/>
    </row>
    <row r="270" spans="2:16" ht="19.5" customHeight="1" x14ac:dyDescent="0.2">
      <c r="B270" s="51">
        <f t="shared" si="83"/>
        <v>43391</v>
      </c>
      <c r="C270" s="52">
        <f t="shared" si="84"/>
        <v>43391</v>
      </c>
      <c r="D270" s="71"/>
      <c r="E270" s="72"/>
      <c r="F270" s="55"/>
      <c r="G270" s="35"/>
      <c r="H270" s="48"/>
      <c r="I270" s="82">
        <v>10</v>
      </c>
      <c r="J270" s="71"/>
      <c r="K270" s="72"/>
      <c r="L270" s="55">
        <f t="shared" si="90"/>
        <v>0</v>
      </c>
      <c r="M270" s="71">
        <v>0.41666666666666669</v>
      </c>
      <c r="N270" s="72">
        <v>0.83333333333333337</v>
      </c>
      <c r="O270" s="55">
        <f t="shared" si="91"/>
        <v>10</v>
      </c>
      <c r="P270" s="92"/>
    </row>
    <row r="271" spans="2:16" ht="19.5" customHeight="1" x14ac:dyDescent="0.2">
      <c r="B271" s="51">
        <f t="shared" si="83"/>
        <v>43392</v>
      </c>
      <c r="C271" s="52">
        <f t="shared" si="84"/>
        <v>43392</v>
      </c>
      <c r="D271" s="71"/>
      <c r="E271" s="72"/>
      <c r="F271" s="55"/>
      <c r="G271" s="35"/>
      <c r="H271" s="48"/>
      <c r="I271" s="82">
        <v>11</v>
      </c>
      <c r="J271" s="71"/>
      <c r="K271" s="72"/>
      <c r="L271" s="55">
        <f t="shared" si="90"/>
        <v>0</v>
      </c>
      <c r="M271" s="71">
        <v>0.41666666666666669</v>
      </c>
      <c r="N271" s="72">
        <v>0.83333333333333337</v>
      </c>
      <c r="O271" s="55">
        <f t="shared" si="91"/>
        <v>10</v>
      </c>
      <c r="P271" s="92"/>
    </row>
    <row r="272" spans="2:16" ht="19.5" customHeight="1" x14ac:dyDescent="0.2">
      <c r="B272" s="51">
        <f t="shared" si="83"/>
        <v>43393</v>
      </c>
      <c r="C272" s="52">
        <f t="shared" si="84"/>
        <v>43393</v>
      </c>
      <c r="D272" s="71"/>
      <c r="E272" s="72"/>
      <c r="F272" s="55"/>
      <c r="G272" s="35"/>
      <c r="H272" s="48"/>
      <c r="I272" s="82">
        <v>12</v>
      </c>
      <c r="J272" s="71"/>
      <c r="K272" s="72"/>
      <c r="L272" s="55">
        <f t="shared" si="90"/>
        <v>0</v>
      </c>
      <c r="M272" s="71">
        <v>0.41666666666666669</v>
      </c>
      <c r="N272" s="72">
        <v>0.83333333333333337</v>
      </c>
      <c r="O272" s="55">
        <f t="shared" si="91"/>
        <v>10</v>
      </c>
      <c r="P272" s="92"/>
    </row>
    <row r="273" spans="2:16" ht="19.5" customHeight="1" x14ac:dyDescent="0.2">
      <c r="B273" s="51">
        <f t="shared" si="83"/>
        <v>43394</v>
      </c>
      <c r="C273" s="52">
        <f t="shared" si="84"/>
        <v>43394</v>
      </c>
      <c r="D273" s="71"/>
      <c r="E273" s="72"/>
      <c r="F273" s="55"/>
      <c r="G273" s="35"/>
      <c r="H273" s="48"/>
      <c r="I273" s="82">
        <v>13</v>
      </c>
      <c r="J273" s="71"/>
      <c r="K273" s="72"/>
      <c r="L273" s="55">
        <f t="shared" si="90"/>
        <v>0</v>
      </c>
      <c r="M273" s="71">
        <v>0.41666666666666669</v>
      </c>
      <c r="N273" s="72">
        <v>0.75</v>
      </c>
      <c r="O273" s="55">
        <f t="shared" si="91"/>
        <v>8</v>
      </c>
      <c r="P273" s="92"/>
    </row>
    <row r="274" spans="2:16" ht="19.5" customHeight="1" x14ac:dyDescent="0.2">
      <c r="B274" s="51">
        <f t="shared" si="83"/>
        <v>43395</v>
      </c>
      <c r="C274" s="52">
        <f t="shared" si="84"/>
        <v>43395</v>
      </c>
      <c r="D274" s="53"/>
      <c r="E274" s="54"/>
      <c r="F274" s="55"/>
      <c r="G274" s="35"/>
      <c r="H274" s="48"/>
      <c r="I274" s="82">
        <v>14</v>
      </c>
      <c r="J274" s="71"/>
      <c r="K274" s="72"/>
      <c r="L274" s="55">
        <f t="shared" si="90"/>
        <v>0</v>
      </c>
      <c r="M274" s="71">
        <v>0.41666666666666669</v>
      </c>
      <c r="N274" s="72">
        <v>0.83333333333333337</v>
      </c>
      <c r="O274" s="55">
        <f t="shared" si="91"/>
        <v>10</v>
      </c>
      <c r="P274" s="92"/>
    </row>
    <row r="275" spans="2:16" ht="19.5" customHeight="1" x14ac:dyDescent="0.2">
      <c r="B275" s="51">
        <f t="shared" si="83"/>
        <v>43396</v>
      </c>
      <c r="C275" s="52">
        <f t="shared" si="84"/>
        <v>43396</v>
      </c>
      <c r="D275" s="71"/>
      <c r="E275" s="72"/>
      <c r="F275" s="55"/>
      <c r="G275" s="35"/>
      <c r="H275" s="48"/>
      <c r="I275" s="82">
        <v>15</v>
      </c>
      <c r="J275" s="35"/>
      <c r="K275" s="48"/>
      <c r="L275" s="47"/>
      <c r="M275" s="35"/>
      <c r="N275" s="48" t="s">
        <v>79</v>
      </c>
      <c r="O275" s="47"/>
      <c r="P275" s="92"/>
    </row>
    <row r="276" spans="2:16" ht="19.5" customHeight="1" x14ac:dyDescent="0.2">
      <c r="B276" s="51">
        <f t="shared" si="83"/>
        <v>43397</v>
      </c>
      <c r="C276" s="52">
        <f t="shared" si="84"/>
        <v>43397</v>
      </c>
      <c r="D276" s="35"/>
      <c r="E276" s="48"/>
      <c r="F276" s="47"/>
      <c r="G276" s="35"/>
      <c r="H276" s="48"/>
      <c r="I276" s="82">
        <v>16</v>
      </c>
      <c r="J276" s="71"/>
      <c r="K276" s="72"/>
      <c r="L276" s="55">
        <f t="shared" ref="L276:L281" si="92">(K276-J276)*24</f>
        <v>0</v>
      </c>
      <c r="M276" s="71">
        <v>0.41666666666666669</v>
      </c>
      <c r="N276" s="72">
        <v>0.83333333333333337</v>
      </c>
      <c r="O276" s="55">
        <f t="shared" ref="O276:O281" si="93">(N276-M276)*24</f>
        <v>10</v>
      </c>
      <c r="P276" s="92"/>
    </row>
    <row r="277" spans="2:16" ht="19.5" customHeight="1" x14ac:dyDescent="0.2">
      <c r="B277" s="51">
        <f t="shared" si="83"/>
        <v>43398</v>
      </c>
      <c r="C277" s="52">
        <f t="shared" si="84"/>
        <v>43398</v>
      </c>
      <c r="D277" s="71"/>
      <c r="E277" s="72"/>
      <c r="F277" s="55"/>
      <c r="G277" s="35"/>
      <c r="H277" s="48"/>
      <c r="I277" s="82">
        <v>17</v>
      </c>
      <c r="J277" s="71"/>
      <c r="K277" s="72"/>
      <c r="L277" s="55">
        <f t="shared" si="92"/>
        <v>0</v>
      </c>
      <c r="M277" s="71">
        <v>0.41666666666666669</v>
      </c>
      <c r="N277" s="72">
        <v>0.83333333333333337</v>
      </c>
      <c r="O277" s="55">
        <f t="shared" si="93"/>
        <v>10</v>
      </c>
      <c r="P277" s="92"/>
    </row>
    <row r="278" spans="2:16" ht="19.5" customHeight="1" x14ac:dyDescent="0.2">
      <c r="B278" s="51">
        <f t="shared" si="83"/>
        <v>43399</v>
      </c>
      <c r="C278" s="52">
        <f t="shared" si="84"/>
        <v>43399</v>
      </c>
      <c r="D278" s="71"/>
      <c r="E278" s="72"/>
      <c r="F278" s="55"/>
      <c r="G278" s="35"/>
      <c r="H278" s="48"/>
      <c r="I278" s="82">
        <v>18</v>
      </c>
      <c r="J278" s="71"/>
      <c r="K278" s="72"/>
      <c r="L278" s="55">
        <f t="shared" si="92"/>
        <v>0</v>
      </c>
      <c r="M278" s="71">
        <v>0.41666666666666669</v>
      </c>
      <c r="N278" s="72">
        <v>0.83333333333333337</v>
      </c>
      <c r="O278" s="55">
        <f t="shared" si="93"/>
        <v>10</v>
      </c>
      <c r="P278" s="92"/>
    </row>
    <row r="279" spans="2:16" ht="19.5" customHeight="1" x14ac:dyDescent="0.2">
      <c r="B279" s="51">
        <f t="shared" si="83"/>
        <v>43400</v>
      </c>
      <c r="C279" s="52">
        <f t="shared" si="84"/>
        <v>43400</v>
      </c>
      <c r="D279" s="71"/>
      <c r="E279" s="72"/>
      <c r="F279" s="55"/>
      <c r="G279" s="35"/>
      <c r="H279" s="48"/>
      <c r="I279" s="82">
        <v>19</v>
      </c>
      <c r="J279" s="71"/>
      <c r="K279" s="72"/>
      <c r="L279" s="55">
        <f t="shared" si="92"/>
        <v>0</v>
      </c>
      <c r="M279" s="71">
        <v>0.41666666666666669</v>
      </c>
      <c r="N279" s="72">
        <v>0.83333333333333337</v>
      </c>
      <c r="O279" s="55">
        <f t="shared" si="93"/>
        <v>10</v>
      </c>
      <c r="P279" s="92"/>
    </row>
    <row r="280" spans="2:16" ht="19.5" customHeight="1" x14ac:dyDescent="0.2">
      <c r="B280" s="51">
        <f t="shared" si="83"/>
        <v>43401</v>
      </c>
      <c r="C280" s="52">
        <f t="shared" si="84"/>
        <v>43401</v>
      </c>
      <c r="D280" s="71"/>
      <c r="E280" s="72"/>
      <c r="F280" s="55"/>
      <c r="G280" s="35"/>
      <c r="H280" s="48"/>
      <c r="I280" s="82">
        <v>20</v>
      </c>
      <c r="J280" s="71"/>
      <c r="K280" s="72"/>
      <c r="L280" s="55">
        <f t="shared" si="92"/>
        <v>0</v>
      </c>
      <c r="M280" s="71">
        <v>0.41666666666666669</v>
      </c>
      <c r="N280" s="72">
        <v>0.75</v>
      </c>
      <c r="O280" s="55">
        <f t="shared" si="93"/>
        <v>8</v>
      </c>
      <c r="P280" s="92"/>
    </row>
    <row r="281" spans="2:16" ht="19.5" customHeight="1" x14ac:dyDescent="0.2">
      <c r="B281" s="51">
        <f>IF(DAY(B280+1)&lt;&gt;29,"",B280+1)</f>
        <v>43402</v>
      </c>
      <c r="C281" s="52">
        <f t="shared" si="84"/>
        <v>43402</v>
      </c>
      <c r="D281" s="53"/>
      <c r="E281" s="54"/>
      <c r="F281" s="55"/>
      <c r="G281" s="35"/>
      <c r="H281" s="48"/>
      <c r="I281" s="82">
        <v>21</v>
      </c>
      <c r="J281" s="71"/>
      <c r="K281" s="72"/>
      <c r="L281" s="55">
        <f t="shared" si="92"/>
        <v>0</v>
      </c>
      <c r="M281" s="71">
        <v>0.41666666666666669</v>
      </c>
      <c r="N281" s="72">
        <v>0.83333333333333337</v>
      </c>
      <c r="O281" s="55">
        <f t="shared" si="93"/>
        <v>10</v>
      </c>
      <c r="P281" s="92"/>
    </row>
    <row r="282" spans="2:16" ht="19.5" customHeight="1" x14ac:dyDescent="0.2">
      <c r="B282" s="51">
        <f>IF(DAY(B281+1)&lt;&gt;30,"",B281+1)</f>
        <v>43403</v>
      </c>
      <c r="C282" s="52">
        <f t="shared" si="84"/>
        <v>43403</v>
      </c>
      <c r="D282" s="53"/>
      <c r="E282" s="54"/>
      <c r="F282" s="55"/>
      <c r="G282" s="35"/>
      <c r="H282" s="48"/>
      <c r="I282" s="82">
        <v>22</v>
      </c>
      <c r="J282" s="35"/>
      <c r="K282" s="48"/>
      <c r="L282" s="47"/>
      <c r="M282" s="35"/>
      <c r="N282" s="48" t="s">
        <v>79</v>
      </c>
      <c r="O282" s="47"/>
      <c r="P282" s="92"/>
    </row>
    <row r="283" spans="2:16" ht="19.5" customHeight="1" thickBot="1" x14ac:dyDescent="0.25">
      <c r="B283" s="51">
        <f>IF(DAY(B282+1)&lt;&gt;31,"",B282+1)</f>
        <v>43404</v>
      </c>
      <c r="C283" s="52">
        <f t="shared" si="84"/>
        <v>43404</v>
      </c>
      <c r="D283" s="56"/>
      <c r="E283" s="77"/>
      <c r="F283" s="76"/>
      <c r="G283" s="35"/>
      <c r="H283" s="48"/>
      <c r="I283" s="82">
        <v>23</v>
      </c>
      <c r="J283" s="71"/>
      <c r="K283" s="72"/>
      <c r="L283" s="55">
        <f>(K283-J283)*24</f>
        <v>0</v>
      </c>
      <c r="M283" s="71">
        <v>0.41666666666666669</v>
      </c>
      <c r="N283" s="72">
        <v>0.83333333333333337</v>
      </c>
      <c r="O283" s="55">
        <f>(N283-M283)*24</f>
        <v>10</v>
      </c>
      <c r="P283" s="94"/>
    </row>
    <row r="284" spans="2:16" ht="19.5" customHeight="1" thickTop="1" x14ac:dyDescent="0.2">
      <c r="B284" s="57" t="s">
        <v>37</v>
      </c>
      <c r="C284" s="58"/>
      <c r="D284" s="57"/>
      <c r="E284" s="59">
        <f>COUNTIF(D253:D283,"&gt;0")</f>
        <v>7</v>
      </c>
      <c r="F284" s="60"/>
      <c r="G284" s="61"/>
      <c r="H284" s="59">
        <f>COUNTIF(G253:G283,"&gt;0")</f>
        <v>0</v>
      </c>
      <c r="I284" s="60"/>
      <c r="J284" s="61"/>
      <c r="K284" s="59">
        <f>COUNTIF(J253:J283,"&gt;0")</f>
        <v>7</v>
      </c>
      <c r="L284" s="60"/>
      <c r="M284" s="61"/>
      <c r="N284" s="59">
        <f>COUNTIF(M253:M283,"&gt;0")</f>
        <v>26</v>
      </c>
      <c r="O284" s="60"/>
      <c r="P284" s="40"/>
    </row>
    <row r="285" spans="2:16" ht="19.5" customHeight="1" x14ac:dyDescent="0.2">
      <c r="B285" s="62" t="s">
        <v>309</v>
      </c>
      <c r="C285" s="63"/>
      <c r="D285" s="64"/>
      <c r="E285" s="74">
        <f>SUM(F253:F283)</f>
        <v>50</v>
      </c>
      <c r="F285" s="63"/>
      <c r="G285" s="65"/>
      <c r="H285" s="74">
        <v>0</v>
      </c>
      <c r="I285" s="63"/>
      <c r="J285" s="65"/>
      <c r="K285" s="74">
        <f>SUM(L253:L283)</f>
        <v>40</v>
      </c>
      <c r="L285" s="63"/>
      <c r="M285" s="65"/>
      <c r="N285" s="74">
        <f>SUM(O253:O283)</f>
        <v>250</v>
      </c>
      <c r="O285" s="63"/>
      <c r="P285" s="40"/>
    </row>
    <row r="286" spans="2:16" ht="19.5" customHeight="1" x14ac:dyDescent="0.2">
      <c r="B286" s="64" t="s">
        <v>42</v>
      </c>
      <c r="C286" s="66"/>
      <c r="D286" s="64"/>
      <c r="E286" s="90">
        <f>COUNTIF($B$253:$B$283,"&gt;0")-E284</f>
        <v>24</v>
      </c>
      <c r="F286" s="47"/>
      <c r="G286" s="35"/>
      <c r="H286" s="90">
        <f>COUNTIF($B$253:$B$283,"&gt;0")-H284</f>
        <v>31</v>
      </c>
      <c r="I286" s="47"/>
      <c r="J286" s="35"/>
      <c r="K286" s="90">
        <f>COUNTIF($B$253:$B$283,"&gt;0")-K284</f>
        <v>24</v>
      </c>
      <c r="L286" s="47"/>
      <c r="M286" s="35"/>
      <c r="N286" s="90">
        <f>COUNTIF($B$253:$B$283,"&gt;0")-N284</f>
        <v>5</v>
      </c>
      <c r="O286" s="47"/>
      <c r="P286" s="40"/>
    </row>
    <row r="287" spans="2:16" ht="19.5" customHeight="1" x14ac:dyDescent="0.2">
      <c r="B287" s="67"/>
      <c r="C287" s="68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2:16" ht="18.75" customHeight="1" x14ac:dyDescent="0.2">
      <c r="B288" s="287" t="s">
        <v>13</v>
      </c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</row>
    <row r="289" spans="2:16" ht="18.75" customHeight="1" x14ac:dyDescent="0.2"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</row>
    <row r="290" spans="2:16" ht="18.75" customHeight="1" x14ac:dyDescent="0.2"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2:16" ht="18.75" customHeight="1" x14ac:dyDescent="0.2">
      <c r="B291" s="294">
        <f>EDATE(B250, 1)</f>
        <v>43405</v>
      </c>
      <c r="C291" s="294"/>
      <c r="D291" s="294"/>
      <c r="E291" s="295">
        <f>B291</f>
        <v>43405</v>
      </c>
      <c r="F291" s="295"/>
    </row>
    <row r="292" spans="2:16" ht="19.5" customHeight="1" x14ac:dyDescent="0.2">
      <c r="B292" s="289"/>
      <c r="C292" s="290"/>
      <c r="D292" s="219" t="s">
        <v>313</v>
      </c>
      <c r="E292" s="293"/>
      <c r="F292" s="220"/>
      <c r="G292" s="219" t="s">
        <v>2</v>
      </c>
      <c r="H292" s="293"/>
      <c r="I292" s="220"/>
      <c r="J292" s="219" t="s">
        <v>36</v>
      </c>
      <c r="K292" s="293"/>
      <c r="L292" s="220"/>
      <c r="M292" s="219" t="s">
        <v>237</v>
      </c>
      <c r="N292" s="293"/>
      <c r="O292" s="220"/>
      <c r="P292" s="40" t="s">
        <v>306</v>
      </c>
    </row>
    <row r="293" spans="2:16" ht="19.5" customHeight="1" x14ac:dyDescent="0.2">
      <c r="B293" s="291"/>
      <c r="C293" s="292"/>
      <c r="D293" s="35" t="s">
        <v>246</v>
      </c>
      <c r="E293" s="48" t="s">
        <v>307</v>
      </c>
      <c r="F293" s="47" t="s">
        <v>308</v>
      </c>
      <c r="G293" s="35" t="s">
        <v>246</v>
      </c>
      <c r="H293" s="48" t="s">
        <v>307</v>
      </c>
      <c r="I293" s="47" t="s">
        <v>308</v>
      </c>
      <c r="J293" s="35" t="s">
        <v>246</v>
      </c>
      <c r="K293" s="48" t="s">
        <v>307</v>
      </c>
      <c r="L293" s="47" t="s">
        <v>308</v>
      </c>
      <c r="M293" s="35" t="s">
        <v>246</v>
      </c>
      <c r="N293" s="48" t="s">
        <v>307</v>
      </c>
      <c r="O293" s="47" t="s">
        <v>308</v>
      </c>
      <c r="P293" s="3"/>
    </row>
    <row r="294" spans="2:16" ht="19.5" customHeight="1" x14ac:dyDescent="0.2">
      <c r="B294" s="51">
        <f>B291</f>
        <v>43405</v>
      </c>
      <c r="C294" s="52">
        <f>B294</f>
        <v>43405</v>
      </c>
      <c r="D294" s="71"/>
      <c r="E294" s="72"/>
      <c r="F294" s="55"/>
      <c r="G294" s="53"/>
      <c r="H294" s="54"/>
      <c r="I294" s="82">
        <v>24</v>
      </c>
      <c r="J294" s="71"/>
      <c r="K294" s="48" t="s">
        <v>368</v>
      </c>
      <c r="L294" s="55"/>
      <c r="M294" s="71">
        <v>0.41666666666666669</v>
      </c>
      <c r="N294" s="72">
        <v>0.83333333333333337</v>
      </c>
      <c r="O294" s="55">
        <f>(N294-M294)*24</f>
        <v>10</v>
      </c>
      <c r="P294" s="83"/>
    </row>
    <row r="295" spans="2:16" ht="19.5" customHeight="1" x14ac:dyDescent="0.2">
      <c r="B295" s="51">
        <f t="shared" ref="B295:B321" si="94">B294+1</f>
        <v>43406</v>
      </c>
      <c r="C295" s="52">
        <f>B295</f>
        <v>43406</v>
      </c>
      <c r="D295" s="71"/>
      <c r="E295" s="72"/>
      <c r="F295" s="55"/>
      <c r="G295" s="35"/>
      <c r="H295" s="48"/>
      <c r="I295" s="82">
        <v>25</v>
      </c>
      <c r="J295" s="71"/>
      <c r="K295" s="72"/>
      <c r="L295" s="55">
        <f>(K295-J295)*24</f>
        <v>0</v>
      </c>
      <c r="M295" s="71">
        <v>0.41666666666666669</v>
      </c>
      <c r="N295" s="72">
        <v>0.83333333333333337</v>
      </c>
      <c r="O295" s="55">
        <f>(N295-M295)*24</f>
        <v>10</v>
      </c>
      <c r="P295" s="83"/>
    </row>
    <row r="296" spans="2:16" ht="19.5" customHeight="1" x14ac:dyDescent="0.2">
      <c r="B296" s="51">
        <f t="shared" si="94"/>
        <v>43407</v>
      </c>
      <c r="C296" s="52">
        <f t="shared" ref="C296:C324" si="95">B296</f>
        <v>43407</v>
      </c>
      <c r="D296" s="71"/>
      <c r="E296" s="72"/>
      <c r="F296" s="55"/>
      <c r="G296" s="71">
        <v>0.41666666666666669</v>
      </c>
      <c r="H296" s="72">
        <v>0.75</v>
      </c>
      <c r="I296" s="55">
        <f>(H296-G296)*24</f>
        <v>8</v>
      </c>
      <c r="J296" s="71"/>
      <c r="K296" s="72"/>
      <c r="L296" s="55">
        <f>(K296-J296)*24</f>
        <v>0</v>
      </c>
      <c r="M296" s="71">
        <v>0.41666666666666669</v>
      </c>
      <c r="N296" s="72">
        <v>0.75</v>
      </c>
      <c r="O296" s="55">
        <f>(N296-M296)*24</f>
        <v>8</v>
      </c>
      <c r="P296" s="83" t="s">
        <v>179</v>
      </c>
    </row>
    <row r="297" spans="2:16" ht="19.5" customHeight="1" x14ac:dyDescent="0.2">
      <c r="B297" s="51">
        <f t="shared" si="94"/>
        <v>43408</v>
      </c>
      <c r="C297" s="52">
        <f t="shared" si="95"/>
        <v>43408</v>
      </c>
      <c r="D297" s="71"/>
      <c r="E297" s="72"/>
      <c r="F297" s="55"/>
      <c r="G297" s="71">
        <v>0.41666666666666669</v>
      </c>
      <c r="H297" s="72">
        <v>0.75</v>
      </c>
      <c r="I297" s="55">
        <f>(H297-G297)*24</f>
        <v>8</v>
      </c>
      <c r="J297" s="71"/>
      <c r="K297" s="72"/>
      <c r="L297" s="55">
        <f>(K297-J297)*24</f>
        <v>0</v>
      </c>
      <c r="M297" s="71">
        <v>0.41666666666666669</v>
      </c>
      <c r="N297" s="72">
        <v>0.75</v>
      </c>
      <c r="O297" s="55">
        <f>(N297-M297)*24</f>
        <v>8</v>
      </c>
      <c r="P297" s="83"/>
    </row>
    <row r="298" spans="2:16" ht="19.5" customHeight="1" x14ac:dyDescent="0.2">
      <c r="B298" s="51">
        <f t="shared" si="94"/>
        <v>43409</v>
      </c>
      <c r="C298" s="52">
        <f t="shared" si="95"/>
        <v>43409</v>
      </c>
      <c r="D298" s="53"/>
      <c r="E298" s="54"/>
      <c r="F298" s="55"/>
      <c r="G298" s="71">
        <v>0.58333333333333337</v>
      </c>
      <c r="H298" s="72">
        <v>0.77083333333333337</v>
      </c>
      <c r="I298" s="55">
        <f>(H298-G298)*24</f>
        <v>4.5</v>
      </c>
      <c r="J298" s="71"/>
      <c r="K298" s="72"/>
      <c r="L298" s="55">
        <f>(K298-J298)*24</f>
        <v>0</v>
      </c>
      <c r="M298" s="71">
        <v>0.41666666666666669</v>
      </c>
      <c r="N298" s="72">
        <v>0.83333333333333337</v>
      </c>
      <c r="O298" s="55">
        <f>(N298-M298)*24</f>
        <v>10</v>
      </c>
      <c r="P298" s="83"/>
    </row>
    <row r="299" spans="2:16" ht="19.5" customHeight="1" x14ac:dyDescent="0.2">
      <c r="B299" s="51">
        <f t="shared" si="94"/>
        <v>43410</v>
      </c>
      <c r="C299" s="52">
        <f t="shared" si="95"/>
        <v>43410</v>
      </c>
      <c r="D299" s="71"/>
      <c r="E299" s="72"/>
      <c r="F299" s="55"/>
      <c r="G299" s="35"/>
      <c r="H299" s="48" t="s">
        <v>79</v>
      </c>
      <c r="I299" s="47"/>
      <c r="J299" s="35"/>
      <c r="K299" s="48"/>
      <c r="L299" s="47"/>
      <c r="M299" s="35"/>
      <c r="N299" s="48" t="s">
        <v>79</v>
      </c>
      <c r="O299" s="47"/>
      <c r="P299" s="83"/>
    </row>
    <row r="300" spans="2:16" ht="19.5" customHeight="1" x14ac:dyDescent="0.2">
      <c r="B300" s="51">
        <f t="shared" si="94"/>
        <v>43411</v>
      </c>
      <c r="C300" s="52">
        <f t="shared" si="95"/>
        <v>43411</v>
      </c>
      <c r="D300" s="35"/>
      <c r="E300" s="48"/>
      <c r="F300" s="47"/>
      <c r="G300" s="71">
        <v>0.58333333333333337</v>
      </c>
      <c r="H300" s="72">
        <v>0.77083333333333337</v>
      </c>
      <c r="I300" s="55">
        <f t="shared" ref="I300:I305" si="96">(H300-G300)*24</f>
        <v>4.5</v>
      </c>
      <c r="J300" s="71"/>
      <c r="K300" s="72"/>
      <c r="L300" s="55">
        <f t="shared" ref="L300:L305" si="97">(K300-J300)*24</f>
        <v>0</v>
      </c>
      <c r="M300" s="71">
        <v>0.41666666666666669</v>
      </c>
      <c r="N300" s="72">
        <v>0.83333333333333337</v>
      </c>
      <c r="O300" s="55">
        <f t="shared" ref="O300:O305" si="98">(N300-M300)*24</f>
        <v>10</v>
      </c>
      <c r="P300" s="83"/>
    </row>
    <row r="301" spans="2:16" ht="19.5" customHeight="1" x14ac:dyDescent="0.2">
      <c r="B301" s="51">
        <f t="shared" si="94"/>
        <v>43412</v>
      </c>
      <c r="C301" s="52">
        <f t="shared" si="95"/>
        <v>43412</v>
      </c>
      <c r="D301" s="35"/>
      <c r="E301" s="48"/>
      <c r="F301" s="47"/>
      <c r="G301" s="71">
        <v>0.58333333333333337</v>
      </c>
      <c r="H301" s="72">
        <v>0.77083333333333337</v>
      </c>
      <c r="I301" s="55">
        <f t="shared" si="96"/>
        <v>4.5</v>
      </c>
      <c r="J301" s="71"/>
      <c r="K301" s="72"/>
      <c r="L301" s="55">
        <f t="shared" si="97"/>
        <v>0</v>
      </c>
      <c r="M301" s="71">
        <v>0.41666666666666669</v>
      </c>
      <c r="N301" s="72">
        <v>0.83333333333333337</v>
      </c>
      <c r="O301" s="55">
        <f t="shared" si="98"/>
        <v>10</v>
      </c>
      <c r="P301" s="91"/>
    </row>
    <row r="302" spans="2:16" ht="19.5" customHeight="1" x14ac:dyDescent="0.2">
      <c r="B302" s="51">
        <f t="shared" si="94"/>
        <v>43413</v>
      </c>
      <c r="C302" s="52">
        <f t="shared" si="95"/>
        <v>43413</v>
      </c>
      <c r="D302" s="71"/>
      <c r="E302" s="72"/>
      <c r="F302" s="55"/>
      <c r="G302" s="71">
        <v>0.58333333333333337</v>
      </c>
      <c r="H302" s="72">
        <v>0.77083333333333337</v>
      </c>
      <c r="I302" s="55">
        <f t="shared" si="96"/>
        <v>4.5</v>
      </c>
      <c r="J302" s="71"/>
      <c r="K302" s="72"/>
      <c r="L302" s="55">
        <f t="shared" si="97"/>
        <v>0</v>
      </c>
      <c r="M302" s="71">
        <v>0.41666666666666669</v>
      </c>
      <c r="N302" s="72">
        <v>0.83333333333333337</v>
      </c>
      <c r="O302" s="55">
        <f t="shared" si="98"/>
        <v>10</v>
      </c>
      <c r="P302" s="83"/>
    </row>
    <row r="303" spans="2:16" ht="19.5" customHeight="1" x14ac:dyDescent="0.2">
      <c r="B303" s="51">
        <f t="shared" si="94"/>
        <v>43414</v>
      </c>
      <c r="C303" s="52">
        <f t="shared" si="95"/>
        <v>43414</v>
      </c>
      <c r="D303" s="35"/>
      <c r="E303" s="48"/>
      <c r="F303" s="47"/>
      <c r="G303" s="71">
        <v>0.41666666666666669</v>
      </c>
      <c r="H303" s="72">
        <v>0.75</v>
      </c>
      <c r="I303" s="55">
        <f t="shared" si="96"/>
        <v>8</v>
      </c>
      <c r="J303" s="71"/>
      <c r="K303" s="72"/>
      <c r="L303" s="55">
        <f t="shared" si="97"/>
        <v>0</v>
      </c>
      <c r="M303" s="71">
        <v>0.41666666666666669</v>
      </c>
      <c r="N303" s="72">
        <v>0.83333333333333337</v>
      </c>
      <c r="O303" s="55">
        <f t="shared" si="98"/>
        <v>10</v>
      </c>
      <c r="P303" s="83"/>
    </row>
    <row r="304" spans="2:16" ht="19.5" customHeight="1" x14ac:dyDescent="0.2">
      <c r="B304" s="51">
        <f t="shared" si="94"/>
        <v>43415</v>
      </c>
      <c r="C304" s="52">
        <f t="shared" si="95"/>
        <v>43415</v>
      </c>
      <c r="D304" s="71"/>
      <c r="E304" s="72"/>
      <c r="F304" s="55"/>
      <c r="G304" s="71">
        <v>0.41666666666666669</v>
      </c>
      <c r="H304" s="72">
        <v>0.75</v>
      </c>
      <c r="I304" s="55">
        <f t="shared" si="96"/>
        <v>8</v>
      </c>
      <c r="J304" s="71"/>
      <c r="K304" s="72"/>
      <c r="L304" s="55">
        <f t="shared" si="97"/>
        <v>0</v>
      </c>
      <c r="M304" s="71">
        <v>0.41666666666666669</v>
      </c>
      <c r="N304" s="72">
        <v>0.75</v>
      </c>
      <c r="O304" s="55">
        <f t="shared" si="98"/>
        <v>8</v>
      </c>
      <c r="P304" s="92"/>
    </row>
    <row r="305" spans="2:16" ht="19.5" customHeight="1" x14ac:dyDescent="0.2">
      <c r="B305" s="51">
        <f t="shared" si="94"/>
        <v>43416</v>
      </c>
      <c r="C305" s="52">
        <f t="shared" si="95"/>
        <v>43416</v>
      </c>
      <c r="D305" s="71"/>
      <c r="E305" s="72"/>
      <c r="F305" s="55"/>
      <c r="G305" s="71">
        <v>0.58333333333333337</v>
      </c>
      <c r="H305" s="72">
        <v>0.77083333333333337</v>
      </c>
      <c r="I305" s="55">
        <f t="shared" si="96"/>
        <v>4.5</v>
      </c>
      <c r="J305" s="71"/>
      <c r="K305" s="72"/>
      <c r="L305" s="55">
        <f t="shared" si="97"/>
        <v>0</v>
      </c>
      <c r="M305" s="71">
        <v>0.41666666666666669</v>
      </c>
      <c r="N305" s="72">
        <v>0.83333333333333337</v>
      </c>
      <c r="O305" s="55">
        <f t="shared" si="98"/>
        <v>10</v>
      </c>
      <c r="P305" s="92"/>
    </row>
    <row r="306" spans="2:16" ht="19.5" customHeight="1" x14ac:dyDescent="0.2">
      <c r="B306" s="51">
        <f t="shared" si="94"/>
        <v>43417</v>
      </c>
      <c r="C306" s="52">
        <f t="shared" si="95"/>
        <v>43417</v>
      </c>
      <c r="D306" s="71"/>
      <c r="E306" s="72"/>
      <c r="F306" s="55"/>
      <c r="G306" s="35"/>
      <c r="H306" s="48" t="s">
        <v>79</v>
      </c>
      <c r="I306" s="47"/>
      <c r="J306" s="35"/>
      <c r="K306" s="48"/>
      <c r="L306" s="47"/>
      <c r="M306" s="35"/>
      <c r="N306" s="48" t="s">
        <v>79</v>
      </c>
      <c r="O306" s="47"/>
      <c r="P306" s="92"/>
    </row>
    <row r="307" spans="2:16" ht="19.5" customHeight="1" x14ac:dyDescent="0.2">
      <c r="B307" s="51">
        <f t="shared" si="94"/>
        <v>43418</v>
      </c>
      <c r="C307" s="52">
        <f t="shared" si="95"/>
        <v>43418</v>
      </c>
      <c r="D307" s="71"/>
      <c r="E307" s="72"/>
      <c r="F307" s="55"/>
      <c r="G307" s="71">
        <v>0.58333333333333337</v>
      </c>
      <c r="H307" s="72">
        <v>0.77083333333333337</v>
      </c>
      <c r="I307" s="55">
        <f t="shared" ref="I307:I312" si="99">(H307-G307)*24</f>
        <v>4.5</v>
      </c>
      <c r="J307" s="71"/>
      <c r="K307" s="72"/>
      <c r="L307" s="55">
        <f t="shared" ref="L307:L312" si="100">(K307-J307)*24</f>
        <v>0</v>
      </c>
      <c r="M307" s="71">
        <v>0.41666666666666669</v>
      </c>
      <c r="N307" s="72">
        <v>0.83333333333333337</v>
      </c>
      <c r="O307" s="55">
        <f t="shared" ref="O307:O312" si="101">(N307-M307)*24</f>
        <v>10</v>
      </c>
      <c r="P307" s="92"/>
    </row>
    <row r="308" spans="2:16" ht="19.5" customHeight="1" x14ac:dyDescent="0.2">
      <c r="B308" s="51">
        <f t="shared" si="94"/>
        <v>43419</v>
      </c>
      <c r="C308" s="52">
        <f t="shared" si="95"/>
        <v>43419</v>
      </c>
      <c r="D308" s="53"/>
      <c r="E308" s="54"/>
      <c r="F308" s="55"/>
      <c r="G308" s="71">
        <v>0.58333333333333337</v>
      </c>
      <c r="H308" s="72">
        <v>0.77083333333333337</v>
      </c>
      <c r="I308" s="55">
        <f t="shared" si="99"/>
        <v>4.5</v>
      </c>
      <c r="J308" s="71"/>
      <c r="K308" s="72"/>
      <c r="L308" s="55">
        <f t="shared" si="100"/>
        <v>0</v>
      </c>
      <c r="M308" s="71">
        <v>0.41666666666666669</v>
      </c>
      <c r="N308" s="72">
        <v>0.83333333333333337</v>
      </c>
      <c r="O308" s="55">
        <f t="shared" si="101"/>
        <v>10</v>
      </c>
      <c r="P308" s="92"/>
    </row>
    <row r="309" spans="2:16" ht="19.5" customHeight="1" x14ac:dyDescent="0.2">
      <c r="B309" s="51">
        <f t="shared" si="94"/>
        <v>43420</v>
      </c>
      <c r="C309" s="52">
        <f t="shared" si="95"/>
        <v>43420</v>
      </c>
      <c r="D309" s="71"/>
      <c r="E309" s="72"/>
      <c r="F309" s="55"/>
      <c r="G309" s="71">
        <v>0.58333333333333337</v>
      </c>
      <c r="H309" s="72">
        <v>0.77083333333333337</v>
      </c>
      <c r="I309" s="55">
        <f t="shared" si="99"/>
        <v>4.5</v>
      </c>
      <c r="J309" s="71"/>
      <c r="K309" s="72"/>
      <c r="L309" s="55">
        <f t="shared" si="100"/>
        <v>0</v>
      </c>
      <c r="M309" s="71">
        <v>0.41666666666666669</v>
      </c>
      <c r="N309" s="72">
        <v>0.83333333333333337</v>
      </c>
      <c r="O309" s="55">
        <f t="shared" si="101"/>
        <v>10</v>
      </c>
      <c r="P309" s="92"/>
    </row>
    <row r="310" spans="2:16" ht="19.5" customHeight="1" x14ac:dyDescent="0.2">
      <c r="B310" s="51">
        <f t="shared" si="94"/>
        <v>43421</v>
      </c>
      <c r="C310" s="52">
        <f t="shared" si="95"/>
        <v>43421</v>
      </c>
      <c r="D310" s="35"/>
      <c r="E310" s="48"/>
      <c r="F310" s="47"/>
      <c r="G310" s="71">
        <v>0.41666666666666669</v>
      </c>
      <c r="H310" s="72">
        <v>0.75</v>
      </c>
      <c r="I310" s="55">
        <f t="shared" si="99"/>
        <v>8</v>
      </c>
      <c r="J310" s="71"/>
      <c r="K310" s="72"/>
      <c r="L310" s="55">
        <f t="shared" si="100"/>
        <v>0</v>
      </c>
      <c r="M310" s="71">
        <v>0.41666666666666669</v>
      </c>
      <c r="N310" s="72">
        <v>0.83333333333333337</v>
      </c>
      <c r="O310" s="55">
        <f t="shared" si="101"/>
        <v>10</v>
      </c>
      <c r="P310" s="92"/>
    </row>
    <row r="311" spans="2:16" ht="19.5" customHeight="1" x14ac:dyDescent="0.2">
      <c r="B311" s="51">
        <f t="shared" si="94"/>
        <v>43422</v>
      </c>
      <c r="C311" s="52">
        <f t="shared" si="95"/>
        <v>43422</v>
      </c>
      <c r="D311" s="71"/>
      <c r="E311" s="72"/>
      <c r="F311" s="55"/>
      <c r="G311" s="71">
        <v>0.41666666666666669</v>
      </c>
      <c r="H311" s="72">
        <v>0.75</v>
      </c>
      <c r="I311" s="55">
        <f t="shared" si="99"/>
        <v>8</v>
      </c>
      <c r="J311" s="71"/>
      <c r="K311" s="72"/>
      <c r="L311" s="55">
        <f t="shared" si="100"/>
        <v>0</v>
      </c>
      <c r="M311" s="71">
        <v>0.41666666666666669</v>
      </c>
      <c r="N311" s="72">
        <v>0.75</v>
      </c>
      <c r="O311" s="55">
        <f t="shared" si="101"/>
        <v>8</v>
      </c>
      <c r="P311" s="92"/>
    </row>
    <row r="312" spans="2:16" ht="19.5" customHeight="1" x14ac:dyDescent="0.2">
      <c r="B312" s="51">
        <f t="shared" si="94"/>
        <v>43423</v>
      </c>
      <c r="C312" s="52">
        <f t="shared" si="95"/>
        <v>43423</v>
      </c>
      <c r="D312" s="71"/>
      <c r="E312" s="72"/>
      <c r="F312" s="55"/>
      <c r="G312" s="71">
        <v>0.58333333333333337</v>
      </c>
      <c r="H312" s="72">
        <v>0.77083333333333337</v>
      </c>
      <c r="I312" s="55">
        <f t="shared" si="99"/>
        <v>4.5</v>
      </c>
      <c r="J312" s="71"/>
      <c r="K312" s="72"/>
      <c r="L312" s="55">
        <f t="shared" si="100"/>
        <v>0</v>
      </c>
      <c r="M312" s="71">
        <v>0.41666666666666669</v>
      </c>
      <c r="N312" s="72">
        <v>0.83333333333333337</v>
      </c>
      <c r="O312" s="55">
        <f t="shared" si="101"/>
        <v>10</v>
      </c>
      <c r="P312" s="92"/>
    </row>
    <row r="313" spans="2:16" ht="19.5" customHeight="1" x14ac:dyDescent="0.2">
      <c r="B313" s="51">
        <f t="shared" si="94"/>
        <v>43424</v>
      </c>
      <c r="C313" s="52">
        <f t="shared" si="95"/>
        <v>43424</v>
      </c>
      <c r="D313" s="71"/>
      <c r="E313" s="72"/>
      <c r="F313" s="55"/>
      <c r="G313" s="35"/>
      <c r="H313" s="48" t="s">
        <v>79</v>
      </c>
      <c r="I313" s="47"/>
      <c r="J313" s="35"/>
      <c r="K313" s="48"/>
      <c r="L313" s="47"/>
      <c r="M313" s="35"/>
      <c r="N313" s="48" t="s">
        <v>79</v>
      </c>
      <c r="O313" s="47"/>
      <c r="P313" s="92"/>
    </row>
    <row r="314" spans="2:16" ht="19.5" customHeight="1" x14ac:dyDescent="0.2">
      <c r="B314" s="51">
        <f t="shared" si="94"/>
        <v>43425</v>
      </c>
      <c r="C314" s="52">
        <f t="shared" si="95"/>
        <v>43425</v>
      </c>
      <c r="D314" s="71"/>
      <c r="E314" s="72"/>
      <c r="F314" s="55"/>
      <c r="G314" s="71">
        <v>0.58333333333333337</v>
      </c>
      <c r="H314" s="72">
        <v>0.77083333333333337</v>
      </c>
      <c r="I314" s="55">
        <f t="shared" ref="I314:I319" si="102">(H314-G314)*24</f>
        <v>4.5</v>
      </c>
      <c r="J314" s="71"/>
      <c r="K314" s="72"/>
      <c r="L314" s="55">
        <f t="shared" ref="L314:L319" si="103">(K314-J314)*24</f>
        <v>0</v>
      </c>
      <c r="M314" s="71">
        <v>0.41666666666666669</v>
      </c>
      <c r="N314" s="72">
        <v>0.83333333333333337</v>
      </c>
      <c r="O314" s="55">
        <f t="shared" ref="O314:O319" si="104">(N314-M314)*24</f>
        <v>10</v>
      </c>
      <c r="P314" s="92"/>
    </row>
    <row r="315" spans="2:16" ht="19.5" customHeight="1" x14ac:dyDescent="0.2">
      <c r="B315" s="51">
        <f t="shared" si="94"/>
        <v>43426</v>
      </c>
      <c r="C315" s="52">
        <f t="shared" si="95"/>
        <v>43426</v>
      </c>
      <c r="D315" s="53"/>
      <c r="E315" s="54"/>
      <c r="F315" s="55"/>
      <c r="G315" s="71">
        <v>0.58333333333333337</v>
      </c>
      <c r="H315" s="72">
        <v>0.77083333333333337</v>
      </c>
      <c r="I315" s="55">
        <f t="shared" si="102"/>
        <v>4.5</v>
      </c>
      <c r="J315" s="71"/>
      <c r="K315" s="72"/>
      <c r="L315" s="55">
        <f t="shared" si="103"/>
        <v>0</v>
      </c>
      <c r="M315" s="71">
        <v>0.41666666666666669</v>
      </c>
      <c r="N315" s="72">
        <v>0.83333333333333337</v>
      </c>
      <c r="O315" s="55">
        <f t="shared" si="104"/>
        <v>10</v>
      </c>
      <c r="P315" s="92"/>
    </row>
    <row r="316" spans="2:16" ht="19.5" customHeight="1" x14ac:dyDescent="0.2">
      <c r="B316" s="51">
        <f t="shared" si="94"/>
        <v>43427</v>
      </c>
      <c r="C316" s="52">
        <f t="shared" si="95"/>
        <v>43427</v>
      </c>
      <c r="D316" s="71"/>
      <c r="E316" s="72"/>
      <c r="F316" s="55"/>
      <c r="G316" s="71">
        <v>0.41666666666666669</v>
      </c>
      <c r="H316" s="72">
        <v>0.75</v>
      </c>
      <c r="I316" s="55">
        <f t="shared" si="102"/>
        <v>8</v>
      </c>
      <c r="J316" s="71"/>
      <c r="K316" s="72"/>
      <c r="L316" s="55">
        <f t="shared" si="103"/>
        <v>0</v>
      </c>
      <c r="M316" s="71">
        <v>0.41666666666666669</v>
      </c>
      <c r="N316" s="72">
        <v>0.75</v>
      </c>
      <c r="O316" s="55">
        <f t="shared" si="104"/>
        <v>8</v>
      </c>
      <c r="P316" s="83" t="s">
        <v>180</v>
      </c>
    </row>
    <row r="317" spans="2:16" ht="19.5" customHeight="1" x14ac:dyDescent="0.2">
      <c r="B317" s="51">
        <f t="shared" si="94"/>
        <v>43428</v>
      </c>
      <c r="C317" s="52">
        <f t="shared" si="95"/>
        <v>43428</v>
      </c>
      <c r="D317" s="35"/>
      <c r="E317" s="48"/>
      <c r="F317" s="47"/>
      <c r="G317" s="71">
        <v>0.41666666666666669</v>
      </c>
      <c r="H317" s="72">
        <v>0.75</v>
      </c>
      <c r="I317" s="55">
        <f t="shared" si="102"/>
        <v>8</v>
      </c>
      <c r="J317" s="71"/>
      <c r="K317" s="72"/>
      <c r="L317" s="55">
        <f t="shared" si="103"/>
        <v>0</v>
      </c>
      <c r="M317" s="71">
        <v>0.41666666666666669</v>
      </c>
      <c r="N317" s="72">
        <v>0.83333333333333337</v>
      </c>
      <c r="O317" s="55">
        <f t="shared" si="104"/>
        <v>10</v>
      </c>
      <c r="P317" s="97" t="s">
        <v>349</v>
      </c>
    </row>
    <row r="318" spans="2:16" ht="19.5" customHeight="1" x14ac:dyDescent="0.2">
      <c r="B318" s="51">
        <f t="shared" si="94"/>
        <v>43429</v>
      </c>
      <c r="C318" s="52">
        <f t="shared" si="95"/>
        <v>43429</v>
      </c>
      <c r="D318" s="71"/>
      <c r="E318" s="72"/>
      <c r="F318" s="55"/>
      <c r="G318" s="71">
        <v>0.41666666666666669</v>
      </c>
      <c r="H318" s="72">
        <v>0.75</v>
      </c>
      <c r="I318" s="55">
        <f t="shared" si="102"/>
        <v>8</v>
      </c>
      <c r="J318" s="71"/>
      <c r="K318" s="72"/>
      <c r="L318" s="55">
        <f t="shared" si="103"/>
        <v>0</v>
      </c>
      <c r="M318" s="71">
        <v>0.41666666666666669</v>
      </c>
      <c r="N318" s="72">
        <v>0.75</v>
      </c>
      <c r="O318" s="55">
        <f t="shared" si="104"/>
        <v>8</v>
      </c>
      <c r="P318" s="97" t="s">
        <v>349</v>
      </c>
    </row>
    <row r="319" spans="2:16" ht="19.5" customHeight="1" x14ac:dyDescent="0.2">
      <c r="B319" s="51">
        <f t="shared" si="94"/>
        <v>43430</v>
      </c>
      <c r="C319" s="52">
        <f t="shared" si="95"/>
        <v>43430</v>
      </c>
      <c r="D319" s="71"/>
      <c r="E319" s="72"/>
      <c r="F319" s="55"/>
      <c r="G319" s="71">
        <v>0.58333333333333337</v>
      </c>
      <c r="H319" s="72">
        <v>0.77083333333333337</v>
      </c>
      <c r="I319" s="55">
        <f t="shared" si="102"/>
        <v>4.5</v>
      </c>
      <c r="J319" s="71"/>
      <c r="K319" s="72"/>
      <c r="L319" s="55">
        <f t="shared" si="103"/>
        <v>0</v>
      </c>
      <c r="M319" s="71">
        <v>0.41666666666666669</v>
      </c>
      <c r="N319" s="72">
        <v>0.83333333333333337</v>
      </c>
      <c r="O319" s="55">
        <f t="shared" si="104"/>
        <v>10</v>
      </c>
      <c r="P319" s="92"/>
    </row>
    <row r="320" spans="2:16" ht="19.5" customHeight="1" x14ac:dyDescent="0.2">
      <c r="B320" s="51">
        <f t="shared" si="94"/>
        <v>43431</v>
      </c>
      <c r="C320" s="52">
        <f t="shared" si="95"/>
        <v>43431</v>
      </c>
      <c r="D320" s="71"/>
      <c r="E320" s="72"/>
      <c r="F320" s="55"/>
      <c r="G320" s="35"/>
      <c r="H320" s="48" t="s">
        <v>79</v>
      </c>
      <c r="I320" s="47"/>
      <c r="J320" s="35"/>
      <c r="K320" s="48"/>
      <c r="L320" s="47"/>
      <c r="M320" s="35"/>
      <c r="N320" s="48" t="s">
        <v>79</v>
      </c>
      <c r="O320" s="47"/>
      <c r="P320" s="92"/>
    </row>
    <row r="321" spans="2:16" ht="19.5" customHeight="1" x14ac:dyDescent="0.2">
      <c r="B321" s="51">
        <f t="shared" si="94"/>
        <v>43432</v>
      </c>
      <c r="C321" s="52">
        <f t="shared" si="95"/>
        <v>43432</v>
      </c>
      <c r="D321" s="71"/>
      <c r="E321" s="72"/>
      <c r="F321" s="55"/>
      <c r="G321" s="71">
        <v>0.58333333333333337</v>
      </c>
      <c r="H321" s="72">
        <v>0.77083333333333337</v>
      </c>
      <c r="I321" s="55">
        <f>(H321-G321)*24</f>
        <v>4.5</v>
      </c>
      <c r="J321" s="71"/>
      <c r="K321" s="72"/>
      <c r="L321" s="55">
        <f>(K321-J321)*24</f>
        <v>0</v>
      </c>
      <c r="M321" s="71">
        <v>0.41666666666666669</v>
      </c>
      <c r="N321" s="72">
        <v>0.83333333333333337</v>
      </c>
      <c r="O321" s="55">
        <f>(N321-M321)*24</f>
        <v>10</v>
      </c>
      <c r="P321" s="92"/>
    </row>
    <row r="322" spans="2:16" ht="19.5" customHeight="1" x14ac:dyDescent="0.2">
      <c r="B322" s="51">
        <f>IF(DAY(B321+1)&lt;&gt;29,"",B321+1)</f>
        <v>43433</v>
      </c>
      <c r="C322" s="52">
        <f t="shared" si="95"/>
        <v>43433</v>
      </c>
      <c r="D322" s="53"/>
      <c r="E322" s="54"/>
      <c r="F322" s="55"/>
      <c r="G322" s="71">
        <v>0.58333333333333337</v>
      </c>
      <c r="H322" s="72">
        <v>0.77083333333333337</v>
      </c>
      <c r="I322" s="55">
        <f>(H322-G322)*24</f>
        <v>4.5</v>
      </c>
      <c r="J322" s="71"/>
      <c r="K322" s="72"/>
      <c r="L322" s="55">
        <f>(K322-J322)*24</f>
        <v>0</v>
      </c>
      <c r="M322" s="71">
        <v>0.41666666666666669</v>
      </c>
      <c r="N322" s="72">
        <v>0.83333333333333337</v>
      </c>
      <c r="O322" s="55">
        <f>(N322-M322)*24</f>
        <v>10</v>
      </c>
      <c r="P322" s="92"/>
    </row>
    <row r="323" spans="2:16" ht="19.5" customHeight="1" x14ac:dyDescent="0.2">
      <c r="B323" s="51">
        <f>IF(DAY(B322+1)&lt;&gt;30,"",B322+1)</f>
        <v>43434</v>
      </c>
      <c r="C323" s="52">
        <f t="shared" si="95"/>
        <v>43434</v>
      </c>
      <c r="D323" s="53"/>
      <c r="E323" s="54"/>
      <c r="F323" s="55"/>
      <c r="G323" s="71">
        <v>0.58333333333333337</v>
      </c>
      <c r="H323" s="72">
        <v>0.77083333333333337</v>
      </c>
      <c r="I323" s="55">
        <f>(H323-G323)*24</f>
        <v>4.5</v>
      </c>
      <c r="J323" s="71"/>
      <c r="K323" s="72"/>
      <c r="L323" s="55">
        <f>(K323-J323)*24</f>
        <v>0</v>
      </c>
      <c r="M323" s="71">
        <v>0.41666666666666669</v>
      </c>
      <c r="N323" s="72">
        <v>0.83333333333333337</v>
      </c>
      <c r="O323" s="55">
        <f>(N323-M323)*24</f>
        <v>10</v>
      </c>
      <c r="P323" s="92"/>
    </row>
    <row r="324" spans="2:16" ht="19.5" customHeight="1" thickBot="1" x14ac:dyDescent="0.25">
      <c r="B324" s="51" t="str">
        <f>IF(DAY(B323+1)&lt;&gt;31,"",B323+1)</f>
        <v/>
      </c>
      <c r="C324" s="52" t="str">
        <f t="shared" si="95"/>
        <v/>
      </c>
      <c r="D324" s="56"/>
      <c r="E324" s="77"/>
      <c r="F324" s="76"/>
      <c r="G324" s="71"/>
      <c r="H324" s="72"/>
      <c r="I324" s="55"/>
      <c r="J324" s="71"/>
      <c r="K324" s="72"/>
      <c r="L324" s="55"/>
      <c r="M324" s="71"/>
      <c r="N324" s="72"/>
      <c r="O324" s="55"/>
      <c r="P324" s="94"/>
    </row>
    <row r="325" spans="2:16" ht="19.5" customHeight="1" thickTop="1" x14ac:dyDescent="0.2">
      <c r="B325" s="57" t="s">
        <v>37</v>
      </c>
      <c r="C325" s="58"/>
      <c r="D325" s="57"/>
      <c r="E325" s="59">
        <f>COUNTIF(D294:D324,"&gt;0")</f>
        <v>0</v>
      </c>
      <c r="F325" s="60"/>
      <c r="G325" s="61"/>
      <c r="H325" s="59">
        <f>COUNTIF(G294:G324,"&gt;0")</f>
        <v>24</v>
      </c>
      <c r="I325" s="60"/>
      <c r="J325" s="61"/>
      <c r="K325" s="59">
        <f>COUNTIF(J294:J324,"&gt;0")</f>
        <v>0</v>
      </c>
      <c r="L325" s="60"/>
      <c r="M325" s="61"/>
      <c r="N325" s="59">
        <f>COUNTIF(M294:M324,"&gt;0")</f>
        <v>26</v>
      </c>
      <c r="O325" s="60"/>
      <c r="P325" s="40"/>
    </row>
    <row r="326" spans="2:16" ht="19.5" customHeight="1" x14ac:dyDescent="0.2">
      <c r="B326" s="62" t="s">
        <v>309</v>
      </c>
      <c r="C326" s="63"/>
      <c r="D326" s="64"/>
      <c r="E326" s="74">
        <f>SUM(F294:F324)</f>
        <v>0</v>
      </c>
      <c r="F326" s="63"/>
      <c r="G326" s="65"/>
      <c r="H326" s="74">
        <f>SUM(I296:I324)</f>
        <v>139.5</v>
      </c>
      <c r="I326" s="63"/>
      <c r="J326" s="65"/>
      <c r="K326" s="74">
        <f>SUM(L294:L324)</f>
        <v>0</v>
      </c>
      <c r="L326" s="63"/>
      <c r="M326" s="65"/>
      <c r="N326" s="74">
        <f>SUM(O294:O324)</f>
        <v>248</v>
      </c>
      <c r="O326" s="63"/>
      <c r="P326" s="40"/>
    </row>
    <row r="327" spans="2:16" ht="19.5" customHeight="1" x14ac:dyDescent="0.2">
      <c r="B327" s="64" t="s">
        <v>42</v>
      </c>
      <c r="C327" s="66"/>
      <c r="D327" s="64"/>
      <c r="E327" s="90">
        <f>COUNTIF($B$294:$B$324,"&gt;0")-E325</f>
        <v>30</v>
      </c>
      <c r="F327" s="47"/>
      <c r="G327" s="35"/>
      <c r="H327" s="90">
        <f>COUNTIF($B$294:$B$324,"&gt;0")-H325</f>
        <v>6</v>
      </c>
      <c r="I327" s="47"/>
      <c r="J327" s="35"/>
      <c r="K327" s="90">
        <f>COUNTIF($B$294:$B$324,"&gt;0")-K325</f>
        <v>30</v>
      </c>
      <c r="L327" s="47"/>
      <c r="M327" s="35"/>
      <c r="N327" s="90">
        <f>COUNTIF($B$294:$B$324,"&gt;0")-N325</f>
        <v>4</v>
      </c>
      <c r="O327" s="47"/>
      <c r="P327" s="40"/>
    </row>
    <row r="328" spans="2:16" ht="19.5" customHeight="1" x14ac:dyDescent="0.2">
      <c r="B328" s="67"/>
      <c r="C328" s="68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2:16" ht="18.75" customHeight="1" x14ac:dyDescent="0.2">
      <c r="B329" s="287" t="s">
        <v>13</v>
      </c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</row>
    <row r="330" spans="2:16" ht="18.75" customHeight="1" x14ac:dyDescent="0.2"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</row>
    <row r="331" spans="2:16" ht="18.75" customHeight="1" x14ac:dyDescent="0.2"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2:16" ht="18.75" customHeight="1" x14ac:dyDescent="0.2">
      <c r="B332" s="294">
        <f>EDATE(B291, 1)</f>
        <v>43435</v>
      </c>
      <c r="C332" s="294"/>
      <c r="D332" s="294"/>
      <c r="E332" s="295">
        <f>B332</f>
        <v>43435</v>
      </c>
      <c r="F332" s="295"/>
    </row>
    <row r="333" spans="2:16" ht="19.5" customHeight="1" x14ac:dyDescent="0.2">
      <c r="B333" s="289"/>
      <c r="C333" s="290"/>
      <c r="D333" s="219" t="s">
        <v>313</v>
      </c>
      <c r="E333" s="293"/>
      <c r="F333" s="220"/>
      <c r="G333" s="219" t="s">
        <v>2</v>
      </c>
      <c r="H333" s="293"/>
      <c r="I333" s="220"/>
      <c r="J333" s="219" t="s">
        <v>36</v>
      </c>
      <c r="K333" s="293"/>
      <c r="L333" s="220"/>
      <c r="M333" s="219" t="s">
        <v>237</v>
      </c>
      <c r="N333" s="293"/>
      <c r="O333" s="220"/>
      <c r="P333" s="40" t="s">
        <v>306</v>
      </c>
    </row>
    <row r="334" spans="2:16" ht="19.5" customHeight="1" x14ac:dyDescent="0.2">
      <c r="B334" s="291"/>
      <c r="C334" s="292"/>
      <c r="D334" s="35" t="s">
        <v>246</v>
      </c>
      <c r="E334" s="48" t="s">
        <v>307</v>
      </c>
      <c r="F334" s="47" t="s">
        <v>308</v>
      </c>
      <c r="G334" s="35" t="s">
        <v>246</v>
      </c>
      <c r="H334" s="48" t="s">
        <v>307</v>
      </c>
      <c r="I334" s="47" t="s">
        <v>308</v>
      </c>
      <c r="J334" s="35" t="s">
        <v>246</v>
      </c>
      <c r="K334" s="48" t="s">
        <v>307</v>
      </c>
      <c r="L334" s="47" t="s">
        <v>308</v>
      </c>
      <c r="M334" s="35" t="s">
        <v>246</v>
      </c>
      <c r="N334" s="48" t="s">
        <v>307</v>
      </c>
      <c r="O334" s="47" t="s">
        <v>308</v>
      </c>
      <c r="P334" s="40"/>
    </row>
    <row r="335" spans="2:16" ht="19.5" customHeight="1" x14ac:dyDescent="0.2">
      <c r="B335" s="51">
        <f>B332</f>
        <v>43435</v>
      </c>
      <c r="C335" s="52">
        <f>B335</f>
        <v>43435</v>
      </c>
      <c r="D335" s="53"/>
      <c r="E335" s="54"/>
      <c r="F335" s="55"/>
      <c r="G335" s="71">
        <v>0.41666666666666669</v>
      </c>
      <c r="H335" s="72">
        <v>0.75</v>
      </c>
      <c r="I335" s="55">
        <f>(H335-G335)*24</f>
        <v>8</v>
      </c>
      <c r="J335" s="71"/>
      <c r="K335" s="48" t="s">
        <v>368</v>
      </c>
      <c r="L335" s="55"/>
      <c r="M335" s="71">
        <v>0.41666666666666669</v>
      </c>
      <c r="N335" s="72">
        <v>0.83333333333333337</v>
      </c>
      <c r="O335" s="55">
        <f>(N335-M335)*24</f>
        <v>10</v>
      </c>
      <c r="P335" s="70"/>
    </row>
    <row r="336" spans="2:16" ht="19.5" customHeight="1" x14ac:dyDescent="0.2">
      <c r="B336" s="51">
        <f t="shared" ref="B336:B362" si="105">B335+1</f>
        <v>43436</v>
      </c>
      <c r="C336" s="52">
        <f>B336</f>
        <v>43436</v>
      </c>
      <c r="D336" s="53"/>
      <c r="E336" s="54"/>
      <c r="F336" s="55"/>
      <c r="G336" s="71">
        <v>0.41666666666666669</v>
      </c>
      <c r="H336" s="72">
        <v>0.75</v>
      </c>
      <c r="I336" s="55">
        <f>(H336-G336)*24</f>
        <v>8</v>
      </c>
      <c r="J336" s="71"/>
      <c r="K336" s="72"/>
      <c r="L336" s="55">
        <f>(K336-J336)*24</f>
        <v>0</v>
      </c>
      <c r="M336" s="71">
        <v>0.41666666666666669</v>
      </c>
      <c r="N336" s="72">
        <v>0.75</v>
      </c>
      <c r="O336" s="55">
        <f>(N336-M336)*24</f>
        <v>8</v>
      </c>
      <c r="P336" s="70"/>
    </row>
    <row r="337" spans="2:16" ht="19.5" customHeight="1" x14ac:dyDescent="0.2">
      <c r="B337" s="51">
        <f t="shared" si="105"/>
        <v>43437</v>
      </c>
      <c r="C337" s="52">
        <f t="shared" ref="C337:C365" si="106">B337</f>
        <v>43437</v>
      </c>
      <c r="D337" s="53"/>
      <c r="E337" s="54"/>
      <c r="F337" s="55"/>
      <c r="G337" s="71">
        <v>0.58333333333333337</v>
      </c>
      <c r="H337" s="72">
        <v>0.77083333333333337</v>
      </c>
      <c r="I337" s="55">
        <f>(H337-G337)*24</f>
        <v>4.5</v>
      </c>
      <c r="J337" s="71"/>
      <c r="K337" s="72"/>
      <c r="L337" s="55">
        <f>(K337-J337)*24</f>
        <v>0</v>
      </c>
      <c r="M337" s="71">
        <v>0.41666666666666669</v>
      </c>
      <c r="N337" s="72">
        <v>0.83333333333333337</v>
      </c>
      <c r="O337" s="55">
        <f>(N337-M337)*24</f>
        <v>10</v>
      </c>
      <c r="P337" s="70"/>
    </row>
    <row r="338" spans="2:16" ht="19.5" customHeight="1" x14ac:dyDescent="0.2">
      <c r="B338" s="51">
        <f t="shared" si="105"/>
        <v>43438</v>
      </c>
      <c r="C338" s="52">
        <f t="shared" si="106"/>
        <v>43438</v>
      </c>
      <c r="D338" s="53"/>
      <c r="E338" s="54"/>
      <c r="F338" s="55"/>
      <c r="G338" s="35"/>
      <c r="H338" s="48" t="s">
        <v>79</v>
      </c>
      <c r="I338" s="47"/>
      <c r="J338" s="35"/>
      <c r="K338" s="48"/>
      <c r="L338" s="47"/>
      <c r="M338" s="35"/>
      <c r="N338" s="48" t="s">
        <v>79</v>
      </c>
      <c r="O338" s="47"/>
      <c r="P338" s="70"/>
    </row>
    <row r="339" spans="2:16" ht="19.5" customHeight="1" x14ac:dyDescent="0.2">
      <c r="B339" s="51">
        <f t="shared" si="105"/>
        <v>43439</v>
      </c>
      <c r="C339" s="52">
        <f t="shared" si="106"/>
        <v>43439</v>
      </c>
      <c r="D339" s="53"/>
      <c r="E339" s="54"/>
      <c r="F339" s="55"/>
      <c r="G339" s="71">
        <v>0.58333333333333337</v>
      </c>
      <c r="H339" s="72">
        <v>0.77083333333333337</v>
      </c>
      <c r="I339" s="55">
        <f t="shared" ref="I339:I344" si="107">(H339-G339)*24</f>
        <v>4.5</v>
      </c>
      <c r="J339" s="71"/>
      <c r="K339" s="72"/>
      <c r="L339" s="55">
        <f t="shared" ref="L339:L344" si="108">(K339-J339)*24</f>
        <v>0</v>
      </c>
      <c r="M339" s="71">
        <v>0.41666666666666669</v>
      </c>
      <c r="N339" s="72">
        <v>0.83333333333333337</v>
      </c>
      <c r="O339" s="55">
        <f t="shared" ref="O339:O344" si="109">(N339-M339)*24</f>
        <v>10</v>
      </c>
      <c r="P339" s="70"/>
    </row>
    <row r="340" spans="2:16" ht="19.5" customHeight="1" x14ac:dyDescent="0.2">
      <c r="B340" s="51">
        <f t="shared" si="105"/>
        <v>43440</v>
      </c>
      <c r="C340" s="52">
        <f t="shared" si="106"/>
        <v>43440</v>
      </c>
      <c r="D340" s="53"/>
      <c r="E340" s="54"/>
      <c r="F340" s="55"/>
      <c r="G340" s="71">
        <v>0.58333333333333337</v>
      </c>
      <c r="H340" s="72">
        <v>0.77083333333333337</v>
      </c>
      <c r="I340" s="55">
        <f t="shared" si="107"/>
        <v>4.5</v>
      </c>
      <c r="J340" s="71"/>
      <c r="K340" s="72"/>
      <c r="L340" s="55">
        <f t="shared" si="108"/>
        <v>0</v>
      </c>
      <c r="M340" s="71">
        <v>0.41666666666666669</v>
      </c>
      <c r="N340" s="72">
        <v>0.83333333333333337</v>
      </c>
      <c r="O340" s="55">
        <f t="shared" si="109"/>
        <v>10</v>
      </c>
      <c r="P340" s="70"/>
    </row>
    <row r="341" spans="2:16" ht="19.5" customHeight="1" x14ac:dyDescent="0.2">
      <c r="B341" s="51">
        <f t="shared" si="105"/>
        <v>43441</v>
      </c>
      <c r="C341" s="52">
        <f t="shared" si="106"/>
        <v>43441</v>
      </c>
      <c r="D341" s="71"/>
      <c r="E341" s="72"/>
      <c r="F341" s="55"/>
      <c r="G341" s="71">
        <v>0.58333333333333337</v>
      </c>
      <c r="H341" s="72">
        <v>0.77083333333333337</v>
      </c>
      <c r="I341" s="55">
        <f t="shared" si="107"/>
        <v>4.5</v>
      </c>
      <c r="J341" s="71"/>
      <c r="K341" s="72"/>
      <c r="L341" s="55">
        <f t="shared" si="108"/>
        <v>0</v>
      </c>
      <c r="M341" s="71">
        <v>0.41666666666666669</v>
      </c>
      <c r="N341" s="72">
        <v>0.83333333333333337</v>
      </c>
      <c r="O341" s="55">
        <f t="shared" si="109"/>
        <v>10</v>
      </c>
      <c r="P341" s="70"/>
    </row>
    <row r="342" spans="2:16" ht="19.5" customHeight="1" x14ac:dyDescent="0.2">
      <c r="B342" s="51">
        <f t="shared" si="105"/>
        <v>43442</v>
      </c>
      <c r="C342" s="52">
        <f t="shared" si="106"/>
        <v>43442</v>
      </c>
      <c r="D342" s="35"/>
      <c r="E342" s="48"/>
      <c r="F342" s="47"/>
      <c r="G342" s="71">
        <v>0.41666666666666669</v>
      </c>
      <c r="H342" s="72">
        <v>0.75</v>
      </c>
      <c r="I342" s="55">
        <f t="shared" si="107"/>
        <v>8</v>
      </c>
      <c r="J342" s="71"/>
      <c r="K342" s="72"/>
      <c r="L342" s="55">
        <f t="shared" si="108"/>
        <v>0</v>
      </c>
      <c r="M342" s="71">
        <v>0.41666666666666669</v>
      </c>
      <c r="N342" s="72">
        <v>0.83333333333333337</v>
      </c>
      <c r="O342" s="55">
        <f t="shared" si="109"/>
        <v>10</v>
      </c>
      <c r="P342" s="73"/>
    </row>
    <row r="343" spans="2:16" ht="19.5" customHeight="1" x14ac:dyDescent="0.2">
      <c r="B343" s="51">
        <f t="shared" si="105"/>
        <v>43443</v>
      </c>
      <c r="C343" s="52">
        <f t="shared" si="106"/>
        <v>43443</v>
      </c>
      <c r="D343" s="71"/>
      <c r="E343" s="72"/>
      <c r="F343" s="55"/>
      <c r="G343" s="71">
        <v>0.41666666666666669</v>
      </c>
      <c r="H343" s="72">
        <v>0.75</v>
      </c>
      <c r="I343" s="55">
        <f t="shared" si="107"/>
        <v>8</v>
      </c>
      <c r="J343" s="71"/>
      <c r="K343" s="72"/>
      <c r="L343" s="55">
        <f t="shared" si="108"/>
        <v>0</v>
      </c>
      <c r="M343" s="71">
        <v>0.41666666666666669</v>
      </c>
      <c r="N343" s="72">
        <v>0.75</v>
      </c>
      <c r="O343" s="55">
        <f t="shared" si="109"/>
        <v>8</v>
      </c>
      <c r="P343" s="70"/>
    </row>
    <row r="344" spans="2:16" ht="19.5" customHeight="1" x14ac:dyDescent="0.2">
      <c r="B344" s="51">
        <f t="shared" si="105"/>
        <v>43444</v>
      </c>
      <c r="C344" s="52">
        <f t="shared" si="106"/>
        <v>43444</v>
      </c>
      <c r="D344" s="35"/>
      <c r="E344" s="48"/>
      <c r="F344" s="47"/>
      <c r="G344" s="71">
        <v>0.58333333333333337</v>
      </c>
      <c r="H344" s="72">
        <v>0.77083333333333337</v>
      </c>
      <c r="I344" s="55">
        <f t="shared" si="107"/>
        <v>4.5</v>
      </c>
      <c r="J344" s="71"/>
      <c r="K344" s="72"/>
      <c r="L344" s="55">
        <f t="shared" si="108"/>
        <v>0</v>
      </c>
      <c r="M344" s="71">
        <v>0.41666666666666669</v>
      </c>
      <c r="N344" s="72">
        <v>0.83333333333333337</v>
      </c>
      <c r="O344" s="55">
        <f t="shared" si="109"/>
        <v>10</v>
      </c>
      <c r="P344" s="70"/>
    </row>
    <row r="345" spans="2:16" ht="19.5" customHeight="1" x14ac:dyDescent="0.2">
      <c r="B345" s="51">
        <f t="shared" si="105"/>
        <v>43445</v>
      </c>
      <c r="C345" s="52">
        <f t="shared" si="106"/>
        <v>43445</v>
      </c>
      <c r="D345" s="71"/>
      <c r="E345" s="72"/>
      <c r="F345" s="55"/>
      <c r="G345" s="35"/>
      <c r="H345" s="48" t="s">
        <v>79</v>
      </c>
      <c r="I345" s="47"/>
      <c r="J345" s="35"/>
      <c r="K345" s="48"/>
      <c r="L345" s="47"/>
      <c r="M345" s="35"/>
      <c r="N345" s="48" t="s">
        <v>79</v>
      </c>
      <c r="O345" s="47"/>
      <c r="P345" s="49"/>
    </row>
    <row r="346" spans="2:16" ht="19.5" customHeight="1" x14ac:dyDescent="0.2">
      <c r="B346" s="51">
        <f t="shared" si="105"/>
        <v>43446</v>
      </c>
      <c r="C346" s="52">
        <f t="shared" si="106"/>
        <v>43446</v>
      </c>
      <c r="D346" s="71"/>
      <c r="E346" s="72"/>
      <c r="F346" s="55"/>
      <c r="G346" s="71">
        <v>0.58333333333333337</v>
      </c>
      <c r="H346" s="72">
        <v>0.77083333333333337</v>
      </c>
      <c r="I346" s="55">
        <f t="shared" ref="I346:I351" si="110">(H346-G346)*24</f>
        <v>4.5</v>
      </c>
      <c r="J346" s="71"/>
      <c r="K346" s="72"/>
      <c r="L346" s="55">
        <f t="shared" ref="L346:L351" si="111">(K346-J346)*24</f>
        <v>0</v>
      </c>
      <c r="M346" s="71">
        <v>0.41666666666666669</v>
      </c>
      <c r="N346" s="72">
        <v>0.83333333333333337</v>
      </c>
      <c r="O346" s="55">
        <f t="shared" ref="O346:O351" si="112">(N346-M346)*24</f>
        <v>10</v>
      </c>
      <c r="P346" s="49"/>
    </row>
    <row r="347" spans="2:16" ht="19.5" customHeight="1" x14ac:dyDescent="0.2">
      <c r="B347" s="51">
        <f t="shared" si="105"/>
        <v>43447</v>
      </c>
      <c r="C347" s="52">
        <f t="shared" si="106"/>
        <v>43447</v>
      </c>
      <c r="D347" s="71"/>
      <c r="E347" s="72"/>
      <c r="F347" s="55"/>
      <c r="G347" s="71">
        <v>0.58333333333333337</v>
      </c>
      <c r="H347" s="72">
        <v>0.77083333333333337</v>
      </c>
      <c r="I347" s="55">
        <f t="shared" si="110"/>
        <v>4.5</v>
      </c>
      <c r="J347" s="71"/>
      <c r="K347" s="72"/>
      <c r="L347" s="55">
        <f t="shared" si="111"/>
        <v>0</v>
      </c>
      <c r="M347" s="71">
        <v>0.41666666666666669</v>
      </c>
      <c r="N347" s="72">
        <v>0.83333333333333337</v>
      </c>
      <c r="O347" s="55">
        <f t="shared" si="112"/>
        <v>10</v>
      </c>
      <c r="P347" s="49"/>
    </row>
    <row r="348" spans="2:16" ht="19.5" customHeight="1" x14ac:dyDescent="0.2">
      <c r="B348" s="51">
        <f t="shared" si="105"/>
        <v>43448</v>
      </c>
      <c r="C348" s="52">
        <f t="shared" si="106"/>
        <v>43448</v>
      </c>
      <c r="D348" s="71"/>
      <c r="E348" s="72"/>
      <c r="F348" s="55"/>
      <c r="G348" s="71">
        <v>0.58333333333333337</v>
      </c>
      <c r="H348" s="72">
        <v>0.77083333333333337</v>
      </c>
      <c r="I348" s="55">
        <f t="shared" si="110"/>
        <v>4.5</v>
      </c>
      <c r="J348" s="71"/>
      <c r="K348" s="72"/>
      <c r="L348" s="55">
        <f t="shared" si="111"/>
        <v>0</v>
      </c>
      <c r="M348" s="71">
        <v>0.41666666666666669</v>
      </c>
      <c r="N348" s="72">
        <v>0.83333333333333337</v>
      </c>
      <c r="O348" s="55">
        <f t="shared" si="112"/>
        <v>10</v>
      </c>
      <c r="P348" s="49"/>
    </row>
    <row r="349" spans="2:16" ht="19.5" customHeight="1" x14ac:dyDescent="0.2">
      <c r="B349" s="51">
        <f t="shared" si="105"/>
        <v>43449</v>
      </c>
      <c r="C349" s="52">
        <f t="shared" si="106"/>
        <v>43449</v>
      </c>
      <c r="D349" s="53"/>
      <c r="E349" s="54"/>
      <c r="F349" s="55"/>
      <c r="G349" s="71">
        <v>0.41666666666666669</v>
      </c>
      <c r="H349" s="72">
        <v>0.75</v>
      </c>
      <c r="I349" s="55">
        <f t="shared" si="110"/>
        <v>8</v>
      </c>
      <c r="J349" s="71"/>
      <c r="K349" s="72"/>
      <c r="L349" s="55">
        <f t="shared" si="111"/>
        <v>0</v>
      </c>
      <c r="M349" s="71">
        <v>0.41666666666666669</v>
      </c>
      <c r="N349" s="72">
        <v>0.83333333333333337</v>
      </c>
      <c r="O349" s="55">
        <f t="shared" si="112"/>
        <v>10</v>
      </c>
      <c r="P349" s="49"/>
    </row>
    <row r="350" spans="2:16" ht="19.5" customHeight="1" x14ac:dyDescent="0.2">
      <c r="B350" s="51">
        <f t="shared" si="105"/>
        <v>43450</v>
      </c>
      <c r="C350" s="52">
        <f t="shared" si="106"/>
        <v>43450</v>
      </c>
      <c r="D350" s="71"/>
      <c r="E350" s="72"/>
      <c r="F350" s="55"/>
      <c r="G350" s="71">
        <v>0.41666666666666669</v>
      </c>
      <c r="H350" s="72">
        <v>0.75</v>
      </c>
      <c r="I350" s="55">
        <f t="shared" si="110"/>
        <v>8</v>
      </c>
      <c r="J350" s="71"/>
      <c r="K350" s="72"/>
      <c r="L350" s="55">
        <f t="shared" si="111"/>
        <v>0</v>
      </c>
      <c r="M350" s="71">
        <v>0.41666666666666669</v>
      </c>
      <c r="N350" s="72">
        <v>0.75</v>
      </c>
      <c r="O350" s="55">
        <f t="shared" si="112"/>
        <v>8</v>
      </c>
      <c r="P350" s="49"/>
    </row>
    <row r="351" spans="2:16" ht="19.5" customHeight="1" x14ac:dyDescent="0.2">
      <c r="B351" s="51">
        <f t="shared" si="105"/>
        <v>43451</v>
      </c>
      <c r="C351" s="52">
        <f t="shared" si="106"/>
        <v>43451</v>
      </c>
      <c r="D351" s="35"/>
      <c r="E351" s="48"/>
      <c r="F351" s="47"/>
      <c r="G351" s="71">
        <v>0.58333333333333337</v>
      </c>
      <c r="H351" s="72">
        <v>0.77083333333333337</v>
      </c>
      <c r="I351" s="55">
        <f t="shared" si="110"/>
        <v>4.5</v>
      </c>
      <c r="J351" s="71"/>
      <c r="K351" s="72"/>
      <c r="L351" s="55">
        <f t="shared" si="111"/>
        <v>0</v>
      </c>
      <c r="M351" s="71">
        <v>0.41666666666666669</v>
      </c>
      <c r="N351" s="72">
        <v>0.83333333333333337</v>
      </c>
      <c r="O351" s="55">
        <f t="shared" si="112"/>
        <v>10</v>
      </c>
      <c r="P351" s="49"/>
    </row>
    <row r="352" spans="2:16" ht="19.5" customHeight="1" x14ac:dyDescent="0.2">
      <c r="B352" s="51">
        <f t="shared" si="105"/>
        <v>43452</v>
      </c>
      <c r="C352" s="52">
        <f t="shared" si="106"/>
        <v>43452</v>
      </c>
      <c r="D352" s="71"/>
      <c r="E352" s="72"/>
      <c r="F352" s="55"/>
      <c r="G352" s="35"/>
      <c r="H352" s="48" t="s">
        <v>79</v>
      </c>
      <c r="I352" s="47"/>
      <c r="J352" s="35"/>
      <c r="K352" s="48"/>
      <c r="L352" s="47"/>
      <c r="M352" s="35"/>
      <c r="N352" s="48" t="s">
        <v>79</v>
      </c>
      <c r="O352" s="47"/>
      <c r="P352" s="49"/>
    </row>
    <row r="353" spans="2:17" ht="19.5" customHeight="1" x14ac:dyDescent="0.2">
      <c r="B353" s="51">
        <f t="shared" si="105"/>
        <v>43453</v>
      </c>
      <c r="C353" s="52">
        <f t="shared" si="106"/>
        <v>43453</v>
      </c>
      <c r="D353" s="71"/>
      <c r="E353" s="72"/>
      <c r="F353" s="55"/>
      <c r="G353" s="71">
        <v>0.58333333333333337</v>
      </c>
      <c r="H353" s="72">
        <v>0.77083333333333337</v>
      </c>
      <c r="I353" s="55">
        <f>(H353-G353)*24</f>
        <v>4.5</v>
      </c>
      <c r="J353" s="71"/>
      <c r="K353" s="72"/>
      <c r="L353" s="55">
        <f>(K353-J353)*24</f>
        <v>0</v>
      </c>
      <c r="M353" s="71">
        <v>0.41666666666666669</v>
      </c>
      <c r="N353" s="72">
        <v>0.83333333333333337</v>
      </c>
      <c r="O353" s="55">
        <f>(N353-M353)*24</f>
        <v>10</v>
      </c>
      <c r="P353" s="49"/>
    </row>
    <row r="354" spans="2:17" ht="19.5" customHeight="1" x14ac:dyDescent="0.2">
      <c r="B354" s="51">
        <f t="shared" si="105"/>
        <v>43454</v>
      </c>
      <c r="C354" s="52">
        <f t="shared" si="106"/>
        <v>43454</v>
      </c>
      <c r="D354" s="71"/>
      <c r="E354" s="72"/>
      <c r="F354" s="55"/>
      <c r="G354" s="71">
        <v>0.58333333333333337</v>
      </c>
      <c r="H354" s="72">
        <v>0.77083333333333337</v>
      </c>
      <c r="I354" s="55">
        <f>(H354-G354)*24</f>
        <v>4.5</v>
      </c>
      <c r="J354" s="71"/>
      <c r="K354" s="72"/>
      <c r="L354" s="55">
        <f>(K354-J354)*24</f>
        <v>0</v>
      </c>
      <c r="M354" s="71">
        <v>0.41666666666666669</v>
      </c>
      <c r="N354" s="72">
        <v>0.83333333333333337</v>
      </c>
      <c r="O354" s="55">
        <f>(N354-M354)*24</f>
        <v>10</v>
      </c>
      <c r="P354" s="49"/>
    </row>
    <row r="355" spans="2:17" ht="19.5" customHeight="1" x14ac:dyDescent="0.2">
      <c r="B355" s="51">
        <f t="shared" si="105"/>
        <v>43455</v>
      </c>
      <c r="C355" s="52">
        <f t="shared" si="106"/>
        <v>43455</v>
      </c>
      <c r="D355" s="71"/>
      <c r="E355" s="72"/>
      <c r="F355" s="55"/>
      <c r="G355" s="71">
        <v>0.58333333333333337</v>
      </c>
      <c r="H355" s="72">
        <v>0.77083333333333337</v>
      </c>
      <c r="I355" s="55">
        <f>(H355-G355)*24</f>
        <v>4.5</v>
      </c>
      <c r="J355" s="71"/>
      <c r="K355" s="72"/>
      <c r="L355" s="55">
        <f>(K355-J355)*24</f>
        <v>0</v>
      </c>
      <c r="M355" s="71">
        <v>0.41666666666666669</v>
      </c>
      <c r="N355" s="72">
        <v>0.83333333333333337</v>
      </c>
      <c r="O355" s="55">
        <f>(N355-M355)*24</f>
        <v>10</v>
      </c>
      <c r="P355" s="49"/>
    </row>
    <row r="356" spans="2:17" ht="19.5" customHeight="1" x14ac:dyDescent="0.2">
      <c r="B356" s="51">
        <f t="shared" si="105"/>
        <v>43456</v>
      </c>
      <c r="C356" s="52">
        <f t="shared" si="106"/>
        <v>43456</v>
      </c>
      <c r="D356" s="53"/>
      <c r="E356" s="54"/>
      <c r="F356" s="55"/>
      <c r="G356" s="71">
        <v>0.41666666666666669</v>
      </c>
      <c r="H356" s="72">
        <v>0.75</v>
      </c>
      <c r="I356" s="55">
        <f>(H356-G356)*24</f>
        <v>8</v>
      </c>
      <c r="J356" s="71"/>
      <c r="K356" s="72"/>
      <c r="L356" s="55">
        <f>(K356-J356)*24</f>
        <v>0</v>
      </c>
      <c r="M356" s="71">
        <v>0.41666666666666669</v>
      </c>
      <c r="N356" s="72">
        <v>0.83333333333333337</v>
      </c>
      <c r="O356" s="55">
        <f>(N356-M356)*24</f>
        <v>10</v>
      </c>
      <c r="P356" s="49"/>
    </row>
    <row r="357" spans="2:17" ht="19.5" customHeight="1" x14ac:dyDescent="0.2">
      <c r="B357" s="51">
        <f t="shared" si="105"/>
        <v>43457</v>
      </c>
      <c r="C357" s="52">
        <f t="shared" si="106"/>
        <v>43457</v>
      </c>
      <c r="D357" s="71"/>
      <c r="E357" s="72"/>
      <c r="F357" s="55"/>
      <c r="G357" s="71">
        <v>0.41666666666666669</v>
      </c>
      <c r="H357" s="72">
        <v>0.75</v>
      </c>
      <c r="I357" s="55">
        <f>(H357-G357)*24</f>
        <v>8</v>
      </c>
      <c r="J357" s="71"/>
      <c r="K357" s="72"/>
      <c r="L357" s="55">
        <f>(K357-J357)*24</f>
        <v>0</v>
      </c>
      <c r="M357" s="71">
        <v>0.41666666666666669</v>
      </c>
      <c r="N357" s="72">
        <v>0.75</v>
      </c>
      <c r="O357" s="55">
        <f>(N357-M357)*24</f>
        <v>8</v>
      </c>
      <c r="P357" s="49"/>
    </row>
    <row r="358" spans="2:17" ht="19.5" customHeight="1" x14ac:dyDescent="0.2">
      <c r="B358" s="51">
        <f t="shared" si="105"/>
        <v>43458</v>
      </c>
      <c r="C358" s="52">
        <f t="shared" si="106"/>
        <v>43458</v>
      </c>
      <c r="D358" s="35"/>
      <c r="E358" s="48"/>
      <c r="F358" s="47"/>
      <c r="G358" s="71">
        <v>0.41666666666666669</v>
      </c>
      <c r="H358" s="72">
        <v>0.75</v>
      </c>
      <c r="I358" s="55">
        <f t="shared" ref="I358:I364" si="113">(H358-G358)*24</f>
        <v>8</v>
      </c>
      <c r="J358" s="71"/>
      <c r="K358" s="72"/>
      <c r="L358" s="55">
        <f t="shared" ref="L358:L364" si="114">(K358-J358)*24</f>
        <v>0</v>
      </c>
      <c r="M358" s="71">
        <v>0.41666666666666669</v>
      </c>
      <c r="N358" s="72">
        <v>0.75</v>
      </c>
      <c r="O358" s="55">
        <f t="shared" ref="O358:O364" si="115">(N358-M358)*24</f>
        <v>8</v>
      </c>
      <c r="P358" s="83" t="s">
        <v>318</v>
      </c>
      <c r="Q358" s="1" t="s">
        <v>319</v>
      </c>
    </row>
    <row r="359" spans="2:17" ht="19.5" customHeight="1" x14ac:dyDescent="0.2">
      <c r="B359" s="51">
        <f t="shared" si="105"/>
        <v>43459</v>
      </c>
      <c r="C359" s="52">
        <f t="shared" si="106"/>
        <v>43459</v>
      </c>
      <c r="D359" s="71"/>
      <c r="E359" s="72"/>
      <c r="F359" s="55"/>
      <c r="G359" s="71">
        <v>0.41666666666666669</v>
      </c>
      <c r="H359" s="72">
        <v>0.75</v>
      </c>
      <c r="I359" s="55">
        <f t="shared" si="113"/>
        <v>8</v>
      </c>
      <c r="J359" s="71"/>
      <c r="K359" s="72"/>
      <c r="L359" s="55">
        <f t="shared" si="114"/>
        <v>0</v>
      </c>
      <c r="M359" s="71">
        <v>0.41666666666666669</v>
      </c>
      <c r="N359" s="72">
        <v>0.83333333333333337</v>
      </c>
      <c r="O359" s="55">
        <f t="shared" si="115"/>
        <v>10</v>
      </c>
      <c r="P359" s="83" t="s">
        <v>105</v>
      </c>
    </row>
    <row r="360" spans="2:17" ht="19.5" customHeight="1" x14ac:dyDescent="0.2">
      <c r="B360" s="51">
        <f t="shared" si="105"/>
        <v>43460</v>
      </c>
      <c r="C360" s="52">
        <f t="shared" si="106"/>
        <v>43460</v>
      </c>
      <c r="D360" s="71"/>
      <c r="E360" s="72"/>
      <c r="F360" s="55"/>
      <c r="G360" s="71">
        <v>0.41666666666666669</v>
      </c>
      <c r="H360" s="72">
        <v>0.75</v>
      </c>
      <c r="I360" s="55">
        <f t="shared" si="113"/>
        <v>8</v>
      </c>
      <c r="J360" s="71"/>
      <c r="K360" s="72"/>
      <c r="L360" s="55">
        <f t="shared" si="114"/>
        <v>0</v>
      </c>
      <c r="M360" s="71">
        <v>0.41666666666666669</v>
      </c>
      <c r="N360" s="72">
        <v>0.83333333333333337</v>
      </c>
      <c r="O360" s="55">
        <f t="shared" si="115"/>
        <v>10</v>
      </c>
      <c r="P360" s="83" t="s">
        <v>105</v>
      </c>
    </row>
    <row r="361" spans="2:17" ht="19.5" customHeight="1" x14ac:dyDescent="0.2">
      <c r="B361" s="51">
        <f t="shared" si="105"/>
        <v>43461</v>
      </c>
      <c r="C361" s="52">
        <f t="shared" si="106"/>
        <v>43461</v>
      </c>
      <c r="D361" s="71"/>
      <c r="E361" s="72"/>
      <c r="F361" s="55"/>
      <c r="G361" s="71">
        <v>0.41666666666666669</v>
      </c>
      <c r="H361" s="72">
        <v>0.75</v>
      </c>
      <c r="I361" s="55">
        <f t="shared" si="113"/>
        <v>8</v>
      </c>
      <c r="J361" s="71"/>
      <c r="K361" s="72"/>
      <c r="L361" s="55">
        <f t="shared" si="114"/>
        <v>0</v>
      </c>
      <c r="M361" s="71">
        <v>0.41666666666666669</v>
      </c>
      <c r="N361" s="72">
        <v>0.83333333333333337</v>
      </c>
      <c r="O361" s="55">
        <f t="shared" si="115"/>
        <v>10</v>
      </c>
      <c r="P361" s="83" t="s">
        <v>105</v>
      </c>
    </row>
    <row r="362" spans="2:17" ht="19.5" customHeight="1" x14ac:dyDescent="0.2">
      <c r="B362" s="51">
        <f t="shared" si="105"/>
        <v>43462</v>
      </c>
      <c r="C362" s="52">
        <f t="shared" si="106"/>
        <v>43462</v>
      </c>
      <c r="D362" s="71"/>
      <c r="E362" s="72"/>
      <c r="F362" s="55"/>
      <c r="G362" s="71">
        <v>0.41666666666666669</v>
      </c>
      <c r="H362" s="72">
        <v>0.75</v>
      </c>
      <c r="I362" s="55">
        <f t="shared" si="113"/>
        <v>8</v>
      </c>
      <c r="J362" s="71"/>
      <c r="K362" s="72"/>
      <c r="L362" s="55">
        <f t="shared" si="114"/>
        <v>0</v>
      </c>
      <c r="M362" s="71">
        <v>0.41666666666666669</v>
      </c>
      <c r="N362" s="72">
        <v>0.83333333333333337</v>
      </c>
      <c r="O362" s="55">
        <f t="shared" si="115"/>
        <v>10</v>
      </c>
      <c r="P362" s="83" t="s">
        <v>105</v>
      </c>
    </row>
    <row r="363" spans="2:17" ht="19.5" customHeight="1" x14ac:dyDescent="0.2">
      <c r="B363" s="51">
        <f>IF(DAY(B362+1)&lt;&gt;29,"",B362+1)</f>
        <v>43463</v>
      </c>
      <c r="C363" s="52">
        <f t="shared" si="106"/>
        <v>43463</v>
      </c>
      <c r="D363" s="53"/>
      <c r="E363" s="54"/>
      <c r="F363" s="55"/>
      <c r="G363" s="71">
        <v>0.41666666666666669</v>
      </c>
      <c r="H363" s="72">
        <v>0.75</v>
      </c>
      <c r="I363" s="55">
        <f t="shared" si="113"/>
        <v>8</v>
      </c>
      <c r="J363" s="71"/>
      <c r="K363" s="72"/>
      <c r="L363" s="55">
        <f t="shared" si="114"/>
        <v>0</v>
      </c>
      <c r="M363" s="53">
        <v>0.41666666666666669</v>
      </c>
      <c r="N363" s="54">
        <v>0.75</v>
      </c>
      <c r="O363" s="55">
        <f t="shared" si="115"/>
        <v>8</v>
      </c>
      <c r="P363" s="83" t="s">
        <v>105</v>
      </c>
    </row>
    <row r="364" spans="2:17" ht="19.5" customHeight="1" x14ac:dyDescent="0.2">
      <c r="B364" s="51">
        <f>IF(DAY(B363+1)&lt;&gt;30,"",B363+1)</f>
        <v>43464</v>
      </c>
      <c r="C364" s="52">
        <f t="shared" si="106"/>
        <v>43464</v>
      </c>
      <c r="D364" s="53"/>
      <c r="E364" s="54"/>
      <c r="F364" s="55"/>
      <c r="G364" s="71">
        <v>0.41666666666666669</v>
      </c>
      <c r="H364" s="72">
        <v>0.75</v>
      </c>
      <c r="I364" s="55">
        <f t="shared" si="113"/>
        <v>8</v>
      </c>
      <c r="J364" s="71"/>
      <c r="K364" s="72"/>
      <c r="L364" s="55">
        <f t="shared" si="114"/>
        <v>0</v>
      </c>
      <c r="M364" s="53">
        <v>0.41666666666666669</v>
      </c>
      <c r="N364" s="54">
        <v>0.75</v>
      </c>
      <c r="O364" s="55">
        <f t="shared" si="115"/>
        <v>8</v>
      </c>
      <c r="P364" s="83" t="s">
        <v>105</v>
      </c>
    </row>
    <row r="365" spans="2:17" ht="19.5" customHeight="1" thickBot="1" x14ac:dyDescent="0.25">
      <c r="B365" s="51">
        <f>IF(DAY(B364+1)&lt;&gt;31,"",B364+1)</f>
        <v>43465</v>
      </c>
      <c r="C365" s="52">
        <f t="shared" si="106"/>
        <v>43465</v>
      </c>
      <c r="D365" s="56"/>
      <c r="E365" s="77"/>
      <c r="F365" s="76"/>
      <c r="G365" s="35"/>
      <c r="H365" s="48" t="s">
        <v>79</v>
      </c>
      <c r="I365" s="47"/>
      <c r="J365" s="35"/>
      <c r="K365" s="48"/>
      <c r="L365" s="47"/>
      <c r="M365" s="35"/>
      <c r="N365" s="48" t="s">
        <v>79</v>
      </c>
      <c r="O365" s="47"/>
      <c r="P365" s="50"/>
    </row>
    <row r="366" spans="2:17" ht="19.5" customHeight="1" thickTop="1" x14ac:dyDescent="0.2">
      <c r="B366" s="57" t="s">
        <v>37</v>
      </c>
      <c r="C366" s="58"/>
      <c r="D366" s="57"/>
      <c r="E366" s="59">
        <f>COUNTIF(D335:D365,"&gt;0")</f>
        <v>0</v>
      </c>
      <c r="F366" s="60"/>
      <c r="G366" s="61"/>
      <c r="H366" s="59">
        <f>COUNTIF(G335:G365,"&gt;0")</f>
        <v>27</v>
      </c>
      <c r="I366" s="60"/>
      <c r="J366" s="61"/>
      <c r="K366" s="59">
        <f>COUNTIF(J335:J365,"&gt;0")</f>
        <v>0</v>
      </c>
      <c r="L366" s="60"/>
      <c r="M366" s="61"/>
      <c r="N366" s="59">
        <f>COUNTIF(M335:M365,"&gt;0")</f>
        <v>27</v>
      </c>
      <c r="O366" s="60"/>
      <c r="P366" s="40"/>
    </row>
    <row r="367" spans="2:17" ht="19.5" customHeight="1" x14ac:dyDescent="0.2">
      <c r="B367" s="62" t="s">
        <v>309</v>
      </c>
      <c r="C367" s="63"/>
      <c r="D367" s="64"/>
      <c r="E367" s="74">
        <f>SUM(F335:F365)</f>
        <v>0</v>
      </c>
      <c r="F367" s="63"/>
      <c r="G367" s="65"/>
      <c r="H367" s="74">
        <f>SUM(I335:I365)</f>
        <v>174</v>
      </c>
      <c r="I367" s="63"/>
      <c r="J367" s="65"/>
      <c r="K367" s="74">
        <f>SUM(L335:L365)</f>
        <v>0</v>
      </c>
      <c r="L367" s="63"/>
      <c r="M367" s="65"/>
      <c r="N367" s="74">
        <f>SUM(O335:O365)</f>
        <v>256</v>
      </c>
      <c r="O367" s="63"/>
      <c r="P367" s="40"/>
    </row>
    <row r="368" spans="2:17" ht="19.5" customHeight="1" x14ac:dyDescent="0.2">
      <c r="B368" s="64" t="s">
        <v>42</v>
      </c>
      <c r="C368" s="66"/>
      <c r="D368" s="64"/>
      <c r="E368" s="90">
        <f>COUNTIF($B$335:$B$365,"&gt;0")-E366</f>
        <v>31</v>
      </c>
      <c r="F368" s="47"/>
      <c r="G368" s="35"/>
      <c r="H368" s="90">
        <f>COUNTIF($B$335:$B$365,"&gt;0")-H366</f>
        <v>4</v>
      </c>
      <c r="I368" s="47"/>
      <c r="J368" s="35"/>
      <c r="K368" s="90">
        <f>COUNTIF($B$335:$B$365,"&gt;0")-K366</f>
        <v>31</v>
      </c>
      <c r="L368" s="47"/>
      <c r="M368" s="35"/>
      <c r="N368" s="90">
        <f>COUNTIF($B$335:$B$365,"&gt;0")-N366</f>
        <v>4</v>
      </c>
      <c r="O368" s="47"/>
      <c r="P368" s="40"/>
    </row>
    <row r="369" spans="2:16" ht="19.5" customHeight="1" x14ac:dyDescent="0.2">
      <c r="B369" s="67"/>
      <c r="C369" s="68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2:16" ht="18.75" customHeight="1" x14ac:dyDescent="0.2">
      <c r="B370" s="287" t="s">
        <v>13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</row>
    <row r="371" spans="2:16" ht="18.75" customHeight="1" x14ac:dyDescent="0.2"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</row>
    <row r="372" spans="2:16" ht="18.75" customHeight="1" x14ac:dyDescent="0.2"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2:16" ht="18.75" customHeight="1" x14ac:dyDescent="0.2">
      <c r="B373" s="294">
        <f>EDATE(B332, 1)</f>
        <v>43466</v>
      </c>
      <c r="C373" s="294"/>
      <c r="D373" s="294"/>
      <c r="E373" s="295">
        <f>B373</f>
        <v>43466</v>
      </c>
      <c r="F373" s="295"/>
    </row>
    <row r="374" spans="2:16" ht="19.5" customHeight="1" x14ac:dyDescent="0.2">
      <c r="B374" s="289"/>
      <c r="C374" s="290"/>
      <c r="D374" s="219" t="s">
        <v>313</v>
      </c>
      <c r="E374" s="293"/>
      <c r="F374" s="220"/>
      <c r="G374" s="219" t="s">
        <v>2</v>
      </c>
      <c r="H374" s="293"/>
      <c r="I374" s="220"/>
      <c r="J374" s="219" t="s">
        <v>36</v>
      </c>
      <c r="K374" s="293"/>
      <c r="L374" s="220"/>
      <c r="M374" s="219" t="s">
        <v>237</v>
      </c>
      <c r="N374" s="293"/>
      <c r="O374" s="220"/>
      <c r="P374" s="40" t="s">
        <v>306</v>
      </c>
    </row>
    <row r="375" spans="2:16" ht="19.5" customHeight="1" x14ac:dyDescent="0.2">
      <c r="B375" s="291"/>
      <c r="C375" s="292"/>
      <c r="D375" s="35" t="s">
        <v>246</v>
      </c>
      <c r="E375" s="48" t="s">
        <v>307</v>
      </c>
      <c r="F375" s="47" t="s">
        <v>308</v>
      </c>
      <c r="G375" s="35" t="s">
        <v>246</v>
      </c>
      <c r="H375" s="48" t="s">
        <v>307</v>
      </c>
      <c r="I375" s="47" t="s">
        <v>308</v>
      </c>
      <c r="J375" s="35" t="s">
        <v>246</v>
      </c>
      <c r="K375" s="48" t="s">
        <v>307</v>
      </c>
      <c r="L375" s="47" t="s">
        <v>308</v>
      </c>
      <c r="M375" s="35" t="s">
        <v>246</v>
      </c>
      <c r="N375" s="48" t="s">
        <v>307</v>
      </c>
      <c r="O375" s="47" t="s">
        <v>308</v>
      </c>
      <c r="P375" s="40"/>
    </row>
    <row r="376" spans="2:16" ht="19.5" customHeight="1" x14ac:dyDescent="0.2">
      <c r="B376" s="51">
        <f>B373</f>
        <v>43466</v>
      </c>
      <c r="C376" s="52">
        <f>B376</f>
        <v>43466</v>
      </c>
      <c r="D376" s="53"/>
      <c r="E376" s="54"/>
      <c r="F376" s="55"/>
      <c r="G376" s="35"/>
      <c r="H376" s="48" t="s">
        <v>79</v>
      </c>
      <c r="I376" s="47"/>
      <c r="J376" s="35"/>
      <c r="K376" s="48" t="s">
        <v>368</v>
      </c>
      <c r="L376" s="47"/>
      <c r="M376" s="35"/>
      <c r="N376" s="48" t="s">
        <v>79</v>
      </c>
      <c r="O376" s="47"/>
      <c r="P376" s="83" t="s">
        <v>105</v>
      </c>
    </row>
    <row r="377" spans="2:16" ht="19.5" customHeight="1" x14ac:dyDescent="0.2">
      <c r="B377" s="51">
        <f t="shared" ref="B377:B403" si="116">B376+1</f>
        <v>43467</v>
      </c>
      <c r="C377" s="52">
        <f>B377</f>
        <v>43467</v>
      </c>
      <c r="D377" s="53"/>
      <c r="E377" s="54"/>
      <c r="F377" s="55"/>
      <c r="G377" s="71">
        <v>0.41666666666666669</v>
      </c>
      <c r="H377" s="72">
        <v>0.75</v>
      </c>
      <c r="I377" s="55">
        <f t="shared" ref="I377:I382" si="117">(H377-G377)*24</f>
        <v>8</v>
      </c>
      <c r="J377" s="71"/>
      <c r="K377" s="72"/>
      <c r="L377" s="55">
        <f t="shared" ref="L377:L382" si="118">(K377-J377)*24</f>
        <v>0</v>
      </c>
      <c r="M377" s="71">
        <v>0.41666666666666669</v>
      </c>
      <c r="N377" s="72">
        <v>0.75</v>
      </c>
      <c r="O377" s="55">
        <f t="shared" ref="O377:O382" si="119">(N377-M377)*24</f>
        <v>8</v>
      </c>
      <c r="P377" s="83" t="s">
        <v>105</v>
      </c>
    </row>
    <row r="378" spans="2:16" ht="19.5" customHeight="1" x14ac:dyDescent="0.2">
      <c r="B378" s="51">
        <f t="shared" si="116"/>
        <v>43468</v>
      </c>
      <c r="C378" s="52">
        <f t="shared" ref="C378:C406" si="120">B378</f>
        <v>43468</v>
      </c>
      <c r="D378" s="53"/>
      <c r="E378" s="54"/>
      <c r="F378" s="55"/>
      <c r="G378" s="71">
        <v>0.41666666666666669</v>
      </c>
      <c r="H378" s="72">
        <v>0.75</v>
      </c>
      <c r="I378" s="55">
        <f t="shared" si="117"/>
        <v>8</v>
      </c>
      <c r="J378" s="71"/>
      <c r="K378" s="72"/>
      <c r="L378" s="55">
        <f t="shared" si="118"/>
        <v>0</v>
      </c>
      <c r="M378" s="71">
        <v>0.41666666666666669</v>
      </c>
      <c r="N378" s="72">
        <v>0.75</v>
      </c>
      <c r="O378" s="55">
        <f t="shared" si="119"/>
        <v>8</v>
      </c>
      <c r="P378" s="83" t="s">
        <v>105</v>
      </c>
    </row>
    <row r="379" spans="2:16" ht="19.5" customHeight="1" x14ac:dyDescent="0.2">
      <c r="B379" s="51">
        <f t="shared" si="116"/>
        <v>43469</v>
      </c>
      <c r="C379" s="52">
        <f t="shared" si="120"/>
        <v>43469</v>
      </c>
      <c r="D379" s="53"/>
      <c r="E379" s="54"/>
      <c r="F379" s="55"/>
      <c r="G379" s="71">
        <v>0.41666666666666669</v>
      </c>
      <c r="H379" s="72">
        <v>0.75</v>
      </c>
      <c r="I379" s="55">
        <f t="shared" si="117"/>
        <v>8</v>
      </c>
      <c r="J379" s="71"/>
      <c r="K379" s="72"/>
      <c r="L379" s="55">
        <f t="shared" si="118"/>
        <v>0</v>
      </c>
      <c r="M379" s="71">
        <v>0.41666666666666669</v>
      </c>
      <c r="N379" s="72">
        <v>0.83333333333333337</v>
      </c>
      <c r="O379" s="55">
        <f t="shared" si="119"/>
        <v>10</v>
      </c>
      <c r="P379" s="83" t="s">
        <v>105</v>
      </c>
    </row>
    <row r="380" spans="2:16" ht="19.5" customHeight="1" x14ac:dyDescent="0.2">
      <c r="B380" s="51">
        <f t="shared" si="116"/>
        <v>43470</v>
      </c>
      <c r="C380" s="52">
        <f t="shared" si="120"/>
        <v>43470</v>
      </c>
      <c r="D380" s="53"/>
      <c r="E380" s="54"/>
      <c r="F380" s="55"/>
      <c r="G380" s="71">
        <v>0.41666666666666669</v>
      </c>
      <c r="H380" s="72">
        <v>0.75</v>
      </c>
      <c r="I380" s="55">
        <f t="shared" si="117"/>
        <v>8</v>
      </c>
      <c r="J380" s="71"/>
      <c r="K380" s="72"/>
      <c r="L380" s="55">
        <f t="shared" si="118"/>
        <v>0</v>
      </c>
      <c r="M380" s="71">
        <v>0.41666666666666669</v>
      </c>
      <c r="N380" s="72">
        <v>0.83333333333333337</v>
      </c>
      <c r="O380" s="55">
        <f t="shared" si="119"/>
        <v>10</v>
      </c>
      <c r="P380" s="83" t="s">
        <v>105</v>
      </c>
    </row>
    <row r="381" spans="2:16" ht="19.5" customHeight="1" x14ac:dyDescent="0.2">
      <c r="B381" s="51">
        <f t="shared" si="116"/>
        <v>43471</v>
      </c>
      <c r="C381" s="52">
        <f t="shared" si="120"/>
        <v>43471</v>
      </c>
      <c r="D381" s="53"/>
      <c r="E381" s="54"/>
      <c r="F381" s="55"/>
      <c r="G381" s="71">
        <v>0.41666666666666669</v>
      </c>
      <c r="H381" s="72">
        <v>0.75</v>
      </c>
      <c r="I381" s="55">
        <f t="shared" si="117"/>
        <v>8</v>
      </c>
      <c r="J381" s="71"/>
      <c r="K381" s="72"/>
      <c r="L381" s="55">
        <f t="shared" si="118"/>
        <v>0</v>
      </c>
      <c r="M381" s="71">
        <v>0.41666666666666669</v>
      </c>
      <c r="N381" s="72">
        <v>0.83333333333333337</v>
      </c>
      <c r="O381" s="55">
        <f t="shared" si="119"/>
        <v>10</v>
      </c>
      <c r="P381" s="83" t="s">
        <v>105</v>
      </c>
    </row>
    <row r="382" spans="2:16" ht="19.5" customHeight="1" x14ac:dyDescent="0.2">
      <c r="B382" s="51">
        <f t="shared" si="116"/>
        <v>43472</v>
      </c>
      <c r="C382" s="52">
        <f t="shared" si="120"/>
        <v>43472</v>
      </c>
      <c r="D382" s="71"/>
      <c r="E382" s="72"/>
      <c r="F382" s="55"/>
      <c r="G382" s="71">
        <v>0.41666666666666669</v>
      </c>
      <c r="H382" s="72">
        <v>0.75</v>
      </c>
      <c r="I382" s="55">
        <f t="shared" si="117"/>
        <v>8</v>
      </c>
      <c r="J382" s="71"/>
      <c r="K382" s="72"/>
      <c r="L382" s="55">
        <f t="shared" si="118"/>
        <v>0</v>
      </c>
      <c r="M382" s="71">
        <v>0.41666666666666669</v>
      </c>
      <c r="N382" s="72">
        <v>0.83333333333333337</v>
      </c>
      <c r="O382" s="55">
        <f t="shared" si="119"/>
        <v>10</v>
      </c>
      <c r="P382" s="83" t="s">
        <v>105</v>
      </c>
    </row>
    <row r="383" spans="2:16" ht="19.5" customHeight="1" x14ac:dyDescent="0.2">
      <c r="B383" s="51">
        <f t="shared" si="116"/>
        <v>43473</v>
      </c>
      <c r="C383" s="52">
        <f t="shared" si="120"/>
        <v>43473</v>
      </c>
      <c r="D383" s="35"/>
      <c r="E383" s="48"/>
      <c r="F383" s="47"/>
      <c r="G383" s="35"/>
      <c r="H383" s="48" t="s">
        <v>79</v>
      </c>
      <c r="I383" s="47"/>
      <c r="J383" s="35"/>
      <c r="K383" s="48"/>
      <c r="L383" s="47"/>
      <c r="M383" s="35"/>
      <c r="N383" s="48" t="s">
        <v>79</v>
      </c>
      <c r="O383" s="47"/>
      <c r="P383" s="73"/>
    </row>
    <row r="384" spans="2:16" ht="19.5" customHeight="1" x14ac:dyDescent="0.2">
      <c r="B384" s="51">
        <f t="shared" si="116"/>
        <v>43474</v>
      </c>
      <c r="C384" s="52">
        <f t="shared" si="120"/>
        <v>43474</v>
      </c>
      <c r="D384" s="71"/>
      <c r="E384" s="72"/>
      <c r="F384" s="55"/>
      <c r="G384" s="71">
        <v>0.58333333333333337</v>
      </c>
      <c r="H384" s="72">
        <v>0.77083333333333337</v>
      </c>
      <c r="I384" s="55">
        <f t="shared" ref="I384:I389" si="121">(H384-G384)*24</f>
        <v>4.5</v>
      </c>
      <c r="J384" s="71"/>
      <c r="K384" s="72"/>
      <c r="L384" s="55"/>
      <c r="M384" s="71">
        <v>0.41666666666666669</v>
      </c>
      <c r="N384" s="72">
        <v>0.83333333333333337</v>
      </c>
      <c r="O384" s="55">
        <f t="shared" ref="O384:O389" si="122">(N384-M384)*24</f>
        <v>10</v>
      </c>
      <c r="P384" s="70"/>
    </row>
    <row r="385" spans="2:16" ht="19.5" customHeight="1" x14ac:dyDescent="0.2">
      <c r="B385" s="51">
        <f t="shared" si="116"/>
        <v>43475</v>
      </c>
      <c r="C385" s="52">
        <f t="shared" si="120"/>
        <v>43475</v>
      </c>
      <c r="D385" s="35"/>
      <c r="E385" s="48"/>
      <c r="F385" s="47"/>
      <c r="G385" s="71">
        <v>0.58333333333333337</v>
      </c>
      <c r="H385" s="72">
        <v>0.77083333333333337</v>
      </c>
      <c r="I385" s="55">
        <f t="shared" si="121"/>
        <v>4.5</v>
      </c>
      <c r="J385" s="35"/>
      <c r="K385" s="48"/>
      <c r="L385" s="47"/>
      <c r="M385" s="71">
        <v>0.41666666666666669</v>
      </c>
      <c r="N385" s="72">
        <v>0.83333333333333337</v>
      </c>
      <c r="O385" s="55">
        <f t="shared" si="122"/>
        <v>10</v>
      </c>
      <c r="P385" s="70"/>
    </row>
    <row r="386" spans="2:16" ht="19.5" customHeight="1" x14ac:dyDescent="0.2">
      <c r="B386" s="51">
        <f t="shared" si="116"/>
        <v>43476</v>
      </c>
      <c r="C386" s="52">
        <f t="shared" si="120"/>
        <v>43476</v>
      </c>
      <c r="D386" s="71"/>
      <c r="E386" s="72"/>
      <c r="F386" s="55"/>
      <c r="G386" s="71">
        <v>0.58333333333333337</v>
      </c>
      <c r="H386" s="72">
        <v>0.77083333333333337</v>
      </c>
      <c r="I386" s="55">
        <f t="shared" si="121"/>
        <v>4.5</v>
      </c>
      <c r="J386" s="71"/>
      <c r="K386" s="72"/>
      <c r="L386" s="55"/>
      <c r="M386" s="71">
        <v>0.41666666666666669</v>
      </c>
      <c r="N386" s="72">
        <v>0.83333333333333337</v>
      </c>
      <c r="O386" s="55">
        <f t="shared" si="122"/>
        <v>10</v>
      </c>
      <c r="P386" s="49"/>
    </row>
    <row r="387" spans="2:16" ht="19.5" customHeight="1" x14ac:dyDescent="0.2">
      <c r="B387" s="51">
        <f t="shared" si="116"/>
        <v>43477</v>
      </c>
      <c r="C387" s="52">
        <f t="shared" si="120"/>
        <v>43477</v>
      </c>
      <c r="D387" s="71"/>
      <c r="E387" s="72"/>
      <c r="F387" s="55"/>
      <c r="G387" s="71">
        <v>0.41666666666666669</v>
      </c>
      <c r="H387" s="72">
        <v>0.75</v>
      </c>
      <c r="I387" s="55">
        <f t="shared" si="121"/>
        <v>8</v>
      </c>
      <c r="J387" s="71"/>
      <c r="K387" s="72"/>
      <c r="L387" s="55"/>
      <c r="M387" s="71">
        <v>0.41666666666666669</v>
      </c>
      <c r="N387" s="72">
        <v>0.83333333333333337</v>
      </c>
      <c r="O387" s="55">
        <f t="shared" si="122"/>
        <v>10</v>
      </c>
      <c r="P387" s="49"/>
    </row>
    <row r="388" spans="2:16" ht="19.5" customHeight="1" x14ac:dyDescent="0.2">
      <c r="B388" s="51">
        <f t="shared" si="116"/>
        <v>43478</v>
      </c>
      <c r="C388" s="52">
        <f t="shared" si="120"/>
        <v>43478</v>
      </c>
      <c r="D388" s="71"/>
      <c r="E388" s="72"/>
      <c r="F388" s="55"/>
      <c r="G388" s="71">
        <v>0.41666666666666669</v>
      </c>
      <c r="H388" s="72">
        <v>0.75</v>
      </c>
      <c r="I388" s="55">
        <f t="shared" si="121"/>
        <v>8</v>
      </c>
      <c r="J388" s="71"/>
      <c r="K388" s="72"/>
      <c r="L388" s="55"/>
      <c r="M388" s="71">
        <v>0.41666666666666669</v>
      </c>
      <c r="N388" s="72">
        <v>0.75</v>
      </c>
      <c r="O388" s="55">
        <f t="shared" si="122"/>
        <v>8</v>
      </c>
      <c r="P388" s="49"/>
    </row>
    <row r="389" spans="2:16" ht="19.5" customHeight="1" x14ac:dyDescent="0.2">
      <c r="B389" s="51">
        <f t="shared" si="116"/>
        <v>43479</v>
      </c>
      <c r="C389" s="52">
        <f t="shared" si="120"/>
        <v>43479</v>
      </c>
      <c r="D389" s="71"/>
      <c r="E389" s="72"/>
      <c r="F389" s="55"/>
      <c r="G389" s="71">
        <v>0.41666666666666669</v>
      </c>
      <c r="H389" s="72">
        <v>0.75</v>
      </c>
      <c r="I389" s="55">
        <f t="shared" si="121"/>
        <v>8</v>
      </c>
      <c r="J389" s="71"/>
      <c r="K389" s="72"/>
      <c r="L389" s="55"/>
      <c r="M389" s="71">
        <v>0.41666666666666669</v>
      </c>
      <c r="N389" s="72">
        <v>0.75</v>
      </c>
      <c r="O389" s="55">
        <f t="shared" si="122"/>
        <v>8</v>
      </c>
      <c r="P389" s="70" t="s">
        <v>183</v>
      </c>
    </row>
    <row r="390" spans="2:16" ht="19.5" customHeight="1" x14ac:dyDescent="0.2">
      <c r="B390" s="51">
        <f t="shared" si="116"/>
        <v>43480</v>
      </c>
      <c r="C390" s="52">
        <f t="shared" si="120"/>
        <v>43480</v>
      </c>
      <c r="D390" s="53"/>
      <c r="E390" s="54"/>
      <c r="F390" s="55"/>
      <c r="G390" s="35"/>
      <c r="H390" s="48" t="s">
        <v>79</v>
      </c>
      <c r="I390" s="47"/>
      <c r="J390" s="53"/>
      <c r="K390" s="54"/>
      <c r="L390" s="55"/>
      <c r="M390" s="35"/>
      <c r="N390" s="48" t="s">
        <v>79</v>
      </c>
      <c r="O390" s="47"/>
      <c r="P390" s="49"/>
    </row>
    <row r="391" spans="2:16" ht="19.5" customHeight="1" x14ac:dyDescent="0.2">
      <c r="B391" s="51">
        <f t="shared" si="116"/>
        <v>43481</v>
      </c>
      <c r="C391" s="52">
        <f t="shared" si="120"/>
        <v>43481</v>
      </c>
      <c r="D391" s="71"/>
      <c r="E391" s="72"/>
      <c r="F391" s="55"/>
      <c r="G391" s="71">
        <v>0.58333333333333337</v>
      </c>
      <c r="H391" s="72">
        <v>0.77083333333333337</v>
      </c>
      <c r="I391" s="55">
        <f t="shared" ref="I391:I396" si="123">(H391-G391)*24</f>
        <v>4.5</v>
      </c>
      <c r="J391" s="71"/>
      <c r="K391" s="72"/>
      <c r="L391" s="55"/>
      <c r="M391" s="71">
        <v>0.41666666666666669</v>
      </c>
      <c r="N391" s="72">
        <v>0.83333333333333337</v>
      </c>
      <c r="O391" s="55">
        <f t="shared" ref="O391:O396" si="124">(N391-M391)*24</f>
        <v>10</v>
      </c>
      <c r="P391" s="49"/>
    </row>
    <row r="392" spans="2:16" ht="19.5" customHeight="1" x14ac:dyDescent="0.2">
      <c r="B392" s="51">
        <f t="shared" si="116"/>
        <v>43482</v>
      </c>
      <c r="C392" s="52">
        <f t="shared" si="120"/>
        <v>43482</v>
      </c>
      <c r="D392" s="35"/>
      <c r="E392" s="48"/>
      <c r="F392" s="47"/>
      <c r="G392" s="71">
        <v>0.58333333333333337</v>
      </c>
      <c r="H392" s="72">
        <v>0.77083333333333337</v>
      </c>
      <c r="I392" s="55">
        <f t="shared" si="123"/>
        <v>4.5</v>
      </c>
      <c r="J392" s="35"/>
      <c r="K392" s="48"/>
      <c r="L392" s="47"/>
      <c r="M392" s="71">
        <v>0.41666666666666669</v>
      </c>
      <c r="N392" s="72">
        <v>0.83333333333333337</v>
      </c>
      <c r="O392" s="55">
        <f t="shared" si="124"/>
        <v>10</v>
      </c>
      <c r="P392" s="49"/>
    </row>
    <row r="393" spans="2:16" ht="19.5" customHeight="1" x14ac:dyDescent="0.2">
      <c r="B393" s="51">
        <f t="shared" si="116"/>
        <v>43483</v>
      </c>
      <c r="C393" s="52">
        <f t="shared" si="120"/>
        <v>43483</v>
      </c>
      <c r="D393" s="71"/>
      <c r="E393" s="72"/>
      <c r="F393" s="55"/>
      <c r="G393" s="71">
        <v>0.58333333333333337</v>
      </c>
      <c r="H393" s="72">
        <v>0.77083333333333337</v>
      </c>
      <c r="I393" s="55">
        <f t="shared" si="123"/>
        <v>4.5</v>
      </c>
      <c r="J393" s="71"/>
      <c r="K393" s="72"/>
      <c r="L393" s="55"/>
      <c r="M393" s="71">
        <v>0.41666666666666669</v>
      </c>
      <c r="N393" s="72">
        <v>0.83333333333333337</v>
      </c>
      <c r="O393" s="55">
        <f t="shared" si="124"/>
        <v>10</v>
      </c>
      <c r="P393" s="49"/>
    </row>
    <row r="394" spans="2:16" ht="19.5" customHeight="1" x14ac:dyDescent="0.2">
      <c r="B394" s="51">
        <f t="shared" si="116"/>
        <v>43484</v>
      </c>
      <c r="C394" s="52">
        <f t="shared" si="120"/>
        <v>43484</v>
      </c>
      <c r="D394" s="71"/>
      <c r="E394" s="72"/>
      <c r="F394" s="55"/>
      <c r="G394" s="71">
        <v>0.41666666666666669</v>
      </c>
      <c r="H394" s="72">
        <v>0.75</v>
      </c>
      <c r="I394" s="55">
        <f t="shared" si="123"/>
        <v>8</v>
      </c>
      <c r="J394" s="71"/>
      <c r="K394" s="72"/>
      <c r="L394" s="55"/>
      <c r="M394" s="71">
        <v>0.41666666666666669</v>
      </c>
      <c r="N394" s="72">
        <v>0.83333333333333337</v>
      </c>
      <c r="O394" s="55">
        <f t="shared" si="124"/>
        <v>10</v>
      </c>
      <c r="P394" s="49"/>
    </row>
    <row r="395" spans="2:16" ht="19.5" customHeight="1" x14ac:dyDescent="0.2">
      <c r="B395" s="51">
        <f t="shared" si="116"/>
        <v>43485</v>
      </c>
      <c r="C395" s="52">
        <f t="shared" si="120"/>
        <v>43485</v>
      </c>
      <c r="D395" s="71"/>
      <c r="E395" s="72"/>
      <c r="F395" s="55"/>
      <c r="G395" s="71">
        <v>0.41666666666666669</v>
      </c>
      <c r="H395" s="72">
        <v>0.75</v>
      </c>
      <c r="I395" s="55">
        <f t="shared" si="123"/>
        <v>8</v>
      </c>
      <c r="J395" s="71"/>
      <c r="K395" s="72"/>
      <c r="L395" s="55"/>
      <c r="M395" s="71">
        <v>0.41666666666666669</v>
      </c>
      <c r="N395" s="72">
        <v>0.75</v>
      </c>
      <c r="O395" s="55">
        <f t="shared" si="124"/>
        <v>8</v>
      </c>
      <c r="P395" s="49"/>
    </row>
    <row r="396" spans="2:16" ht="19.5" customHeight="1" x14ac:dyDescent="0.2">
      <c r="B396" s="51">
        <f t="shared" si="116"/>
        <v>43486</v>
      </c>
      <c r="C396" s="52">
        <f t="shared" si="120"/>
        <v>43486</v>
      </c>
      <c r="D396" s="71"/>
      <c r="E396" s="72"/>
      <c r="F396" s="55"/>
      <c r="G396" s="71">
        <v>0.58333333333333337</v>
      </c>
      <c r="H396" s="72">
        <v>0.77083333333333337</v>
      </c>
      <c r="I396" s="55">
        <f t="shared" si="123"/>
        <v>4.5</v>
      </c>
      <c r="J396" s="71"/>
      <c r="K396" s="72"/>
      <c r="L396" s="55"/>
      <c r="M396" s="71">
        <v>0.41666666666666669</v>
      </c>
      <c r="N396" s="72">
        <v>0.83333333333333337</v>
      </c>
      <c r="O396" s="55">
        <f t="shared" si="124"/>
        <v>10</v>
      </c>
      <c r="P396" s="49"/>
    </row>
    <row r="397" spans="2:16" ht="19.5" customHeight="1" x14ac:dyDescent="0.2">
      <c r="B397" s="51">
        <f t="shared" si="116"/>
        <v>43487</v>
      </c>
      <c r="C397" s="52">
        <f t="shared" si="120"/>
        <v>43487</v>
      </c>
      <c r="D397" s="53"/>
      <c r="E397" s="54"/>
      <c r="F397" s="55"/>
      <c r="G397" s="35"/>
      <c r="H397" s="48" t="s">
        <v>79</v>
      </c>
      <c r="I397" s="47"/>
      <c r="J397" s="53"/>
      <c r="K397" s="54"/>
      <c r="L397" s="55"/>
      <c r="M397" s="35"/>
      <c r="N397" s="48" t="s">
        <v>79</v>
      </c>
      <c r="O397" s="47"/>
      <c r="P397" s="49"/>
    </row>
    <row r="398" spans="2:16" ht="19.5" customHeight="1" x14ac:dyDescent="0.2">
      <c r="B398" s="51">
        <f t="shared" si="116"/>
        <v>43488</v>
      </c>
      <c r="C398" s="52">
        <f t="shared" si="120"/>
        <v>43488</v>
      </c>
      <c r="D398" s="71"/>
      <c r="E398" s="72"/>
      <c r="F398" s="55"/>
      <c r="G398" s="71">
        <v>0.58333333333333337</v>
      </c>
      <c r="H398" s="72">
        <v>0.77083333333333337</v>
      </c>
      <c r="I398" s="55">
        <f t="shared" ref="I398:I403" si="125">(H398-G398)*24</f>
        <v>4.5</v>
      </c>
      <c r="J398" s="71"/>
      <c r="K398" s="72"/>
      <c r="L398" s="55"/>
      <c r="M398" s="71">
        <v>0.41666666666666669</v>
      </c>
      <c r="N398" s="72">
        <v>0.83333333333333337</v>
      </c>
      <c r="O398" s="55">
        <f t="shared" ref="O398:O403" si="126">(N398-M398)*24</f>
        <v>10</v>
      </c>
      <c r="P398" s="49"/>
    </row>
    <row r="399" spans="2:16" ht="19.5" customHeight="1" x14ac:dyDescent="0.2">
      <c r="B399" s="51">
        <f t="shared" si="116"/>
        <v>43489</v>
      </c>
      <c r="C399" s="52">
        <f t="shared" si="120"/>
        <v>43489</v>
      </c>
      <c r="D399" s="35"/>
      <c r="E399" s="48"/>
      <c r="F399" s="47"/>
      <c r="G399" s="71">
        <v>0.58333333333333337</v>
      </c>
      <c r="H399" s="72">
        <v>0.77083333333333337</v>
      </c>
      <c r="I399" s="55">
        <f t="shared" si="125"/>
        <v>4.5</v>
      </c>
      <c r="J399" s="35"/>
      <c r="K399" s="48"/>
      <c r="L399" s="47"/>
      <c r="M399" s="71">
        <v>0.41666666666666669</v>
      </c>
      <c r="N399" s="72">
        <v>0.83333333333333337</v>
      </c>
      <c r="O399" s="55">
        <f t="shared" si="126"/>
        <v>10</v>
      </c>
      <c r="P399" s="49"/>
    </row>
    <row r="400" spans="2:16" ht="19.5" customHeight="1" x14ac:dyDescent="0.2">
      <c r="B400" s="51">
        <f t="shared" si="116"/>
        <v>43490</v>
      </c>
      <c r="C400" s="52">
        <f t="shared" si="120"/>
        <v>43490</v>
      </c>
      <c r="D400" s="71"/>
      <c r="E400" s="72"/>
      <c r="F400" s="55"/>
      <c r="G400" s="71">
        <v>0.58333333333333337</v>
      </c>
      <c r="H400" s="72">
        <v>0.77083333333333337</v>
      </c>
      <c r="I400" s="55">
        <f t="shared" si="125"/>
        <v>4.5</v>
      </c>
      <c r="J400" s="71"/>
      <c r="K400" s="72"/>
      <c r="L400" s="55"/>
      <c r="M400" s="71">
        <v>0.41666666666666669</v>
      </c>
      <c r="N400" s="72">
        <v>0.83333333333333337</v>
      </c>
      <c r="O400" s="55">
        <f t="shared" si="126"/>
        <v>10</v>
      </c>
      <c r="P400" s="49"/>
    </row>
    <row r="401" spans="2:16" ht="19.5" customHeight="1" x14ac:dyDescent="0.2">
      <c r="B401" s="51">
        <f t="shared" si="116"/>
        <v>43491</v>
      </c>
      <c r="C401" s="52">
        <f t="shared" si="120"/>
        <v>43491</v>
      </c>
      <c r="D401" s="71"/>
      <c r="E401" s="72"/>
      <c r="F401" s="55"/>
      <c r="G401" s="71">
        <v>0.41666666666666669</v>
      </c>
      <c r="H401" s="72">
        <v>0.75</v>
      </c>
      <c r="I401" s="55">
        <f t="shared" si="125"/>
        <v>8</v>
      </c>
      <c r="J401" s="71"/>
      <c r="K401" s="72"/>
      <c r="L401" s="55"/>
      <c r="M401" s="71">
        <v>0.41666666666666669</v>
      </c>
      <c r="N401" s="72">
        <v>0.83333333333333337</v>
      </c>
      <c r="O401" s="55">
        <f t="shared" si="126"/>
        <v>10</v>
      </c>
      <c r="P401" s="49"/>
    </row>
    <row r="402" spans="2:16" ht="19.5" customHeight="1" x14ac:dyDescent="0.2">
      <c r="B402" s="51">
        <f t="shared" si="116"/>
        <v>43492</v>
      </c>
      <c r="C402" s="52">
        <f t="shared" si="120"/>
        <v>43492</v>
      </c>
      <c r="D402" s="71"/>
      <c r="E402" s="72"/>
      <c r="F402" s="55"/>
      <c r="G402" s="71">
        <v>0.41666666666666669</v>
      </c>
      <c r="H402" s="72">
        <v>0.75</v>
      </c>
      <c r="I402" s="55">
        <f t="shared" si="125"/>
        <v>8</v>
      </c>
      <c r="J402" s="71"/>
      <c r="K402" s="72"/>
      <c r="L402" s="55"/>
      <c r="M402" s="71">
        <v>0.41666666666666669</v>
      </c>
      <c r="N402" s="72">
        <v>0.75</v>
      </c>
      <c r="O402" s="55">
        <f t="shared" si="126"/>
        <v>8</v>
      </c>
      <c r="P402" s="49"/>
    </row>
    <row r="403" spans="2:16" ht="19.5" customHeight="1" x14ac:dyDescent="0.2">
      <c r="B403" s="51">
        <f t="shared" si="116"/>
        <v>43493</v>
      </c>
      <c r="C403" s="52">
        <f t="shared" si="120"/>
        <v>43493</v>
      </c>
      <c r="D403" s="71"/>
      <c r="E403" s="72"/>
      <c r="F403" s="55"/>
      <c r="G403" s="71">
        <v>0.58333333333333337</v>
      </c>
      <c r="H403" s="72">
        <v>0.77083333333333337</v>
      </c>
      <c r="I403" s="55">
        <f t="shared" si="125"/>
        <v>4.5</v>
      </c>
      <c r="J403" s="71"/>
      <c r="K403" s="72"/>
      <c r="L403" s="55"/>
      <c r="M403" s="71">
        <v>0.41666666666666669</v>
      </c>
      <c r="N403" s="72">
        <v>0.83333333333333337</v>
      </c>
      <c r="O403" s="55">
        <f t="shared" si="126"/>
        <v>10</v>
      </c>
      <c r="P403" s="49"/>
    </row>
    <row r="404" spans="2:16" ht="19.5" customHeight="1" x14ac:dyDescent="0.2">
      <c r="B404" s="51">
        <f>IF(DAY(B403+1)&lt;&gt;29,"",B403+1)</f>
        <v>43494</v>
      </c>
      <c r="C404" s="52">
        <f t="shared" si="120"/>
        <v>43494</v>
      </c>
      <c r="D404" s="53"/>
      <c r="E404" s="54"/>
      <c r="F404" s="55"/>
      <c r="G404" s="35"/>
      <c r="H404" s="48" t="s">
        <v>79</v>
      </c>
      <c r="I404" s="47"/>
      <c r="J404" s="53"/>
      <c r="K404" s="54"/>
      <c r="L404" s="55"/>
      <c r="M404" s="35"/>
      <c r="N404" s="48" t="s">
        <v>79</v>
      </c>
      <c r="O404" s="47"/>
      <c r="P404" s="49"/>
    </row>
    <row r="405" spans="2:16" ht="19.5" customHeight="1" x14ac:dyDescent="0.2">
      <c r="B405" s="51">
        <f>IF(DAY(B404+1)&lt;&gt;30,"",B404+1)</f>
        <v>43495</v>
      </c>
      <c r="C405" s="52">
        <f t="shared" si="120"/>
        <v>43495</v>
      </c>
      <c r="D405" s="53"/>
      <c r="E405" s="54"/>
      <c r="F405" s="55"/>
      <c r="G405" s="71">
        <v>0.58333333333333337</v>
      </c>
      <c r="H405" s="72">
        <v>0.77083333333333337</v>
      </c>
      <c r="I405" s="55">
        <f>(H405-G405)*24</f>
        <v>4.5</v>
      </c>
      <c r="J405" s="53"/>
      <c r="K405" s="54"/>
      <c r="L405" s="55"/>
      <c r="M405" s="71">
        <v>0.41666666666666669</v>
      </c>
      <c r="N405" s="72">
        <v>0.83333333333333337</v>
      </c>
      <c r="O405" s="55">
        <f>(N405-M405)*24</f>
        <v>10</v>
      </c>
      <c r="P405" s="49"/>
    </row>
    <row r="406" spans="2:16" ht="19.5" customHeight="1" thickBot="1" x14ac:dyDescent="0.25">
      <c r="B406" s="51">
        <f>IF(DAY(B405+1)&lt;&gt;31,"",B405+1)</f>
        <v>43496</v>
      </c>
      <c r="C406" s="52">
        <f t="shared" si="120"/>
        <v>43496</v>
      </c>
      <c r="D406" s="56"/>
      <c r="E406" s="77"/>
      <c r="F406" s="76"/>
      <c r="G406" s="71">
        <v>0.58333333333333337</v>
      </c>
      <c r="H406" s="72">
        <v>0.77083333333333337</v>
      </c>
      <c r="I406" s="55">
        <f>(H406-G406)*24</f>
        <v>4.5</v>
      </c>
      <c r="J406" s="75"/>
      <c r="K406" s="77"/>
      <c r="L406" s="76"/>
      <c r="M406" s="71">
        <v>0.41666666666666669</v>
      </c>
      <c r="N406" s="72">
        <v>0.83333333333333337</v>
      </c>
      <c r="O406" s="55">
        <f>(N406-M406)*24</f>
        <v>10</v>
      </c>
      <c r="P406" s="50"/>
    </row>
    <row r="407" spans="2:16" ht="19.5" customHeight="1" thickTop="1" x14ac:dyDescent="0.2">
      <c r="B407" s="57" t="s">
        <v>37</v>
      </c>
      <c r="C407" s="58"/>
      <c r="D407" s="57"/>
      <c r="E407" s="59">
        <f>COUNTIF(D376:D406,"&gt;0")</f>
        <v>0</v>
      </c>
      <c r="F407" s="60"/>
      <c r="G407" s="61"/>
      <c r="H407" s="59">
        <f>COUNTIF(G376:G406,"&gt;0")</f>
        <v>26</v>
      </c>
      <c r="I407" s="60"/>
      <c r="J407" s="61"/>
      <c r="K407" s="59">
        <f>COUNTIF(J376:J406,"&gt;0")</f>
        <v>0</v>
      </c>
      <c r="L407" s="60"/>
      <c r="M407" s="61"/>
      <c r="N407" s="59">
        <f>COUNTIF(M376:M406,"&gt;0")</f>
        <v>26</v>
      </c>
      <c r="O407" s="60"/>
      <c r="P407" s="40"/>
    </row>
    <row r="408" spans="2:16" ht="19.5" customHeight="1" x14ac:dyDescent="0.2">
      <c r="B408" s="62" t="s">
        <v>309</v>
      </c>
      <c r="C408" s="63"/>
      <c r="D408" s="64"/>
      <c r="E408" s="74">
        <f>SUM(F376:F406)</f>
        <v>0</v>
      </c>
      <c r="F408" s="63"/>
      <c r="G408" s="65"/>
      <c r="H408" s="74">
        <f>SUM(I376:I406)</f>
        <v>162.5</v>
      </c>
      <c r="I408" s="63"/>
      <c r="J408" s="65"/>
      <c r="K408" s="74">
        <f>SUM(L376:L406)</f>
        <v>0</v>
      </c>
      <c r="L408" s="63"/>
      <c r="M408" s="65"/>
      <c r="N408" s="74">
        <f>SUM(O376:O406)</f>
        <v>248</v>
      </c>
      <c r="O408" s="63"/>
      <c r="P408" s="40"/>
    </row>
    <row r="409" spans="2:16" ht="19.5" customHeight="1" x14ac:dyDescent="0.2">
      <c r="B409" s="64" t="s">
        <v>42</v>
      </c>
      <c r="C409" s="66"/>
      <c r="D409" s="64"/>
      <c r="E409" s="90">
        <f>COUNTIF($B$376:$B$406,"&gt;0")-E407</f>
        <v>31</v>
      </c>
      <c r="F409" s="47"/>
      <c r="G409" s="35"/>
      <c r="H409" s="90">
        <f>COUNTIF($B$376:$B$406,"&gt;0")-H407</f>
        <v>5</v>
      </c>
      <c r="I409" s="47"/>
      <c r="J409" s="35"/>
      <c r="K409" s="90">
        <f>COUNTIF($B$376:$B$406,"&gt;0")-K407</f>
        <v>31</v>
      </c>
      <c r="L409" s="47"/>
      <c r="M409" s="35"/>
      <c r="N409" s="90">
        <f>COUNTIF($B$376:$B$406,"&gt;0")-N407</f>
        <v>5</v>
      </c>
      <c r="O409" s="47"/>
      <c r="P409" s="40"/>
    </row>
    <row r="410" spans="2:16" ht="19.5" customHeight="1" x14ac:dyDescent="0.2">
      <c r="B410" s="67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2:16" ht="18.75" customHeight="1" x14ac:dyDescent="0.2">
      <c r="B411" s="287" t="s">
        <v>13</v>
      </c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</row>
    <row r="412" spans="2:16" ht="18.75" customHeight="1" x14ac:dyDescent="0.2"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</row>
    <row r="413" spans="2:16" ht="18.75" customHeight="1" x14ac:dyDescent="0.2"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2:16" ht="18.75" customHeight="1" x14ac:dyDescent="0.2">
      <c r="B414" s="294">
        <f>EDATE(B373, 1)</f>
        <v>43497</v>
      </c>
      <c r="C414" s="294"/>
      <c r="D414" s="294"/>
      <c r="E414" s="295">
        <f>B414</f>
        <v>43497</v>
      </c>
      <c r="F414" s="295"/>
    </row>
    <row r="415" spans="2:16" ht="19.5" customHeight="1" x14ac:dyDescent="0.2">
      <c r="B415" s="289"/>
      <c r="C415" s="290"/>
      <c r="D415" s="219" t="s">
        <v>313</v>
      </c>
      <c r="E415" s="293"/>
      <c r="F415" s="220"/>
      <c r="G415" s="219" t="s">
        <v>2</v>
      </c>
      <c r="H415" s="293"/>
      <c r="I415" s="220"/>
      <c r="J415" s="219" t="s">
        <v>36</v>
      </c>
      <c r="K415" s="293"/>
      <c r="L415" s="220"/>
      <c r="M415" s="219" t="s">
        <v>237</v>
      </c>
      <c r="N415" s="293"/>
      <c r="O415" s="220"/>
      <c r="P415" s="40" t="s">
        <v>306</v>
      </c>
    </row>
    <row r="416" spans="2:16" ht="19.5" customHeight="1" x14ac:dyDescent="0.2">
      <c r="B416" s="291"/>
      <c r="C416" s="292"/>
      <c r="D416" s="35" t="s">
        <v>246</v>
      </c>
      <c r="E416" s="48" t="s">
        <v>307</v>
      </c>
      <c r="F416" s="47" t="s">
        <v>308</v>
      </c>
      <c r="G416" s="35" t="s">
        <v>246</v>
      </c>
      <c r="H416" s="48" t="s">
        <v>307</v>
      </c>
      <c r="I416" s="47" t="s">
        <v>308</v>
      </c>
      <c r="J416" s="35" t="s">
        <v>246</v>
      </c>
      <c r="K416" s="48" t="s">
        <v>307</v>
      </c>
      <c r="L416" s="47" t="s">
        <v>308</v>
      </c>
      <c r="M416" s="35" t="s">
        <v>246</v>
      </c>
      <c r="N416" s="48" t="s">
        <v>307</v>
      </c>
      <c r="O416" s="47" t="s">
        <v>308</v>
      </c>
      <c r="P416" s="40"/>
    </row>
    <row r="417" spans="2:16" ht="19.5" customHeight="1" x14ac:dyDescent="0.2">
      <c r="B417" s="51">
        <f>B414</f>
        <v>43497</v>
      </c>
      <c r="C417" s="52">
        <f>B417</f>
        <v>43497</v>
      </c>
      <c r="D417" s="53"/>
      <c r="E417" s="54"/>
      <c r="F417" s="55"/>
      <c r="G417" s="71">
        <v>0.58333333333333337</v>
      </c>
      <c r="H417" s="72">
        <v>0.77083333333333337</v>
      </c>
      <c r="I417" s="55">
        <f>(H417-G417)*24</f>
        <v>4.5</v>
      </c>
      <c r="J417" s="53"/>
      <c r="K417" s="48" t="s">
        <v>368</v>
      </c>
      <c r="L417" s="55"/>
      <c r="M417" s="53">
        <v>0.41666666666666669</v>
      </c>
      <c r="N417" s="72">
        <v>0.83333333333333337</v>
      </c>
      <c r="O417" s="55">
        <f>(N417-M417)*24</f>
        <v>10</v>
      </c>
      <c r="P417" s="83"/>
    </row>
    <row r="418" spans="2:16" ht="19.5" customHeight="1" x14ac:dyDescent="0.2">
      <c r="B418" s="51">
        <f t="shared" ref="B418:B444" si="127">B417+1</f>
        <v>43498</v>
      </c>
      <c r="C418" s="52">
        <f>B418</f>
        <v>43498</v>
      </c>
      <c r="D418" s="53"/>
      <c r="E418" s="54"/>
      <c r="F418" s="55"/>
      <c r="G418" s="71">
        <v>0.41666666666666669</v>
      </c>
      <c r="H418" s="72">
        <v>0.75</v>
      </c>
      <c r="I418" s="55">
        <f>(H418-G418)*24</f>
        <v>8</v>
      </c>
      <c r="J418" s="71">
        <v>0.5</v>
      </c>
      <c r="K418" s="72">
        <v>0.75</v>
      </c>
      <c r="L418" s="55">
        <f t="shared" ref="L418:L424" si="128">(K418-J418)*24</f>
        <v>6</v>
      </c>
      <c r="M418" s="71">
        <v>0.41666666666666669</v>
      </c>
      <c r="N418" s="72">
        <v>0.83333333333333337</v>
      </c>
      <c r="O418" s="55">
        <f>(N418-M418)*24</f>
        <v>10</v>
      </c>
      <c r="P418" s="83"/>
    </row>
    <row r="419" spans="2:16" ht="19.5" customHeight="1" x14ac:dyDescent="0.2">
      <c r="B419" s="51">
        <f t="shared" si="127"/>
        <v>43499</v>
      </c>
      <c r="C419" s="52">
        <f t="shared" ref="C419:C447" si="129">B419</f>
        <v>43499</v>
      </c>
      <c r="D419" s="53"/>
      <c r="E419" s="54"/>
      <c r="F419" s="55"/>
      <c r="G419" s="71">
        <v>0.41666666666666669</v>
      </c>
      <c r="H419" s="72">
        <v>0.75</v>
      </c>
      <c r="I419" s="55">
        <f>(H419-G419)*24</f>
        <v>8</v>
      </c>
      <c r="J419" s="71">
        <v>0.5</v>
      </c>
      <c r="K419" s="72">
        <v>0.75</v>
      </c>
      <c r="L419" s="55">
        <f t="shared" si="128"/>
        <v>6</v>
      </c>
      <c r="M419" s="71">
        <v>0.41666666666666669</v>
      </c>
      <c r="N419" s="72">
        <v>0.75</v>
      </c>
      <c r="O419" s="55">
        <f>(N419-M419)*24</f>
        <v>8</v>
      </c>
      <c r="P419" s="83"/>
    </row>
    <row r="420" spans="2:16" ht="19.5" customHeight="1" x14ac:dyDescent="0.2">
      <c r="B420" s="51">
        <f t="shared" si="127"/>
        <v>43500</v>
      </c>
      <c r="C420" s="52">
        <f t="shared" si="129"/>
        <v>43500</v>
      </c>
      <c r="D420" s="53"/>
      <c r="E420" s="54"/>
      <c r="F420" s="55"/>
      <c r="G420" s="71">
        <v>0.58333333333333337</v>
      </c>
      <c r="H420" s="72">
        <v>0.77083333333333337</v>
      </c>
      <c r="I420" s="55">
        <f>(H420-G420)*24</f>
        <v>4.5</v>
      </c>
      <c r="J420" s="71">
        <v>0.58333333333333337</v>
      </c>
      <c r="K420" s="72">
        <v>0.75</v>
      </c>
      <c r="L420" s="55">
        <f t="shared" si="128"/>
        <v>3.9999999999999991</v>
      </c>
      <c r="M420" s="71">
        <v>0.41666666666666669</v>
      </c>
      <c r="N420" s="72">
        <v>0.83333333333333337</v>
      </c>
      <c r="O420" s="55">
        <f t="shared" ref="O420:O426" si="130">(N420-M420)*24</f>
        <v>10</v>
      </c>
      <c r="P420" s="83"/>
    </row>
    <row r="421" spans="2:16" ht="19.5" customHeight="1" x14ac:dyDescent="0.2">
      <c r="B421" s="51">
        <f t="shared" si="127"/>
        <v>43501</v>
      </c>
      <c r="C421" s="52">
        <f t="shared" si="129"/>
        <v>43501</v>
      </c>
      <c r="D421" s="53"/>
      <c r="E421" s="54"/>
      <c r="F421" s="55"/>
      <c r="G421" s="35"/>
      <c r="H421" s="48" t="s">
        <v>79</v>
      </c>
      <c r="I421" s="47"/>
      <c r="J421" s="71">
        <v>0.58333333333333337</v>
      </c>
      <c r="K421" s="72">
        <v>0.75</v>
      </c>
      <c r="L421" s="55">
        <f t="shared" si="128"/>
        <v>3.9999999999999991</v>
      </c>
      <c r="M421" s="35"/>
      <c r="N421" s="48" t="s">
        <v>79</v>
      </c>
      <c r="O421" s="47"/>
      <c r="P421" s="83"/>
    </row>
    <row r="422" spans="2:16" ht="19.5" customHeight="1" x14ac:dyDescent="0.2">
      <c r="B422" s="51">
        <f t="shared" si="127"/>
        <v>43502</v>
      </c>
      <c r="C422" s="52">
        <f t="shared" si="129"/>
        <v>43502</v>
      </c>
      <c r="D422" s="53"/>
      <c r="E422" s="54"/>
      <c r="F422" s="55"/>
      <c r="G422" s="71">
        <v>0.58333333333333337</v>
      </c>
      <c r="H422" s="72">
        <v>0.77083333333333337</v>
      </c>
      <c r="I422" s="55">
        <f t="shared" ref="I422:I427" si="131">(H422-G422)*24</f>
        <v>4.5</v>
      </c>
      <c r="J422" s="71">
        <v>0.58333333333333337</v>
      </c>
      <c r="K422" s="72">
        <v>0.75</v>
      </c>
      <c r="L422" s="55">
        <f t="shared" si="128"/>
        <v>3.9999999999999991</v>
      </c>
      <c r="M422" s="71">
        <v>0.41666666666666669</v>
      </c>
      <c r="N422" s="72">
        <v>0.83333333333333337</v>
      </c>
      <c r="O422" s="55">
        <f t="shared" si="130"/>
        <v>10</v>
      </c>
      <c r="P422" s="83"/>
    </row>
    <row r="423" spans="2:16" ht="19.5" customHeight="1" x14ac:dyDescent="0.2">
      <c r="B423" s="51">
        <f t="shared" si="127"/>
        <v>43503</v>
      </c>
      <c r="C423" s="52">
        <f t="shared" si="129"/>
        <v>43503</v>
      </c>
      <c r="D423" s="71"/>
      <c r="E423" s="72"/>
      <c r="F423" s="55"/>
      <c r="G423" s="71">
        <v>0.58333333333333337</v>
      </c>
      <c r="H423" s="72">
        <v>0.77083333333333337</v>
      </c>
      <c r="I423" s="55">
        <f t="shared" si="131"/>
        <v>4.5</v>
      </c>
      <c r="J423" s="71">
        <v>0.58333333333333337</v>
      </c>
      <c r="K423" s="72">
        <v>0.75</v>
      </c>
      <c r="L423" s="55">
        <f t="shared" si="128"/>
        <v>3.9999999999999991</v>
      </c>
      <c r="M423" s="71">
        <v>0.41666666666666669</v>
      </c>
      <c r="N423" s="72">
        <v>0.83333333333333337</v>
      </c>
      <c r="O423" s="55">
        <f t="shared" si="130"/>
        <v>10</v>
      </c>
      <c r="P423" s="83"/>
    </row>
    <row r="424" spans="2:16" ht="19.5" customHeight="1" x14ac:dyDescent="0.2">
      <c r="B424" s="51">
        <f t="shared" si="127"/>
        <v>43504</v>
      </c>
      <c r="C424" s="52">
        <f t="shared" si="129"/>
        <v>43504</v>
      </c>
      <c r="D424" s="35"/>
      <c r="E424" s="48"/>
      <c r="F424" s="47"/>
      <c r="G424" s="71">
        <v>0.58333333333333337</v>
      </c>
      <c r="H424" s="72">
        <v>0.77083333333333337</v>
      </c>
      <c r="I424" s="55">
        <f t="shared" si="131"/>
        <v>4.5</v>
      </c>
      <c r="J424" s="71">
        <v>0.58333333333333337</v>
      </c>
      <c r="K424" s="72">
        <v>0.75</v>
      </c>
      <c r="L424" s="55">
        <f t="shared" si="128"/>
        <v>3.9999999999999991</v>
      </c>
      <c r="M424" s="71">
        <v>0.41666666666666669</v>
      </c>
      <c r="N424" s="72">
        <v>0.83333333333333337</v>
      </c>
      <c r="O424" s="55">
        <f t="shared" si="130"/>
        <v>10</v>
      </c>
      <c r="P424" s="91"/>
    </row>
    <row r="425" spans="2:16" ht="19.5" customHeight="1" x14ac:dyDescent="0.2">
      <c r="B425" s="51">
        <f t="shared" si="127"/>
        <v>43505</v>
      </c>
      <c r="C425" s="52">
        <f t="shared" si="129"/>
        <v>43505</v>
      </c>
      <c r="D425" s="71"/>
      <c r="E425" s="72"/>
      <c r="F425" s="55"/>
      <c r="G425" s="71">
        <v>0.41666666666666669</v>
      </c>
      <c r="H425" s="72">
        <v>0.75</v>
      </c>
      <c r="I425" s="55">
        <f t="shared" si="131"/>
        <v>8</v>
      </c>
      <c r="J425" s="71">
        <v>0.5</v>
      </c>
      <c r="K425" s="72">
        <v>0.75</v>
      </c>
      <c r="L425" s="55">
        <f>(K425-J425)*24</f>
        <v>6</v>
      </c>
      <c r="M425" s="71">
        <v>0.41666666666666669</v>
      </c>
      <c r="N425" s="72">
        <v>0.83333333333333337</v>
      </c>
      <c r="O425" s="55">
        <f t="shared" si="130"/>
        <v>10</v>
      </c>
      <c r="P425" s="83"/>
    </row>
    <row r="426" spans="2:16" ht="19.5" customHeight="1" x14ac:dyDescent="0.2">
      <c r="B426" s="51">
        <f t="shared" si="127"/>
        <v>43506</v>
      </c>
      <c r="C426" s="52">
        <f t="shared" si="129"/>
        <v>43506</v>
      </c>
      <c r="D426" s="35"/>
      <c r="E426" s="48"/>
      <c r="F426" s="47"/>
      <c r="G426" s="71">
        <v>0.41666666666666669</v>
      </c>
      <c r="H426" s="72">
        <v>0.75</v>
      </c>
      <c r="I426" s="55">
        <f t="shared" si="131"/>
        <v>8</v>
      </c>
      <c r="J426" s="71">
        <v>0.5</v>
      </c>
      <c r="K426" s="72">
        <v>0.75</v>
      </c>
      <c r="L426" s="55">
        <f>(K426-J426)*24</f>
        <v>6</v>
      </c>
      <c r="M426" s="71">
        <v>0.41666666666666669</v>
      </c>
      <c r="N426" s="72">
        <v>0.75</v>
      </c>
      <c r="O426" s="55">
        <f t="shared" si="130"/>
        <v>8</v>
      </c>
      <c r="P426" s="83"/>
    </row>
    <row r="427" spans="2:16" ht="19.5" customHeight="1" x14ac:dyDescent="0.2">
      <c r="B427" s="51">
        <f t="shared" si="127"/>
        <v>43507</v>
      </c>
      <c r="C427" s="52">
        <f t="shared" si="129"/>
        <v>43507</v>
      </c>
      <c r="D427" s="71"/>
      <c r="E427" s="72"/>
      <c r="F427" s="55"/>
      <c r="G427" s="71">
        <v>0.41666666666666669</v>
      </c>
      <c r="H427" s="72">
        <v>0.75</v>
      </c>
      <c r="I427" s="55">
        <f t="shared" si="131"/>
        <v>8</v>
      </c>
      <c r="J427" s="71">
        <v>0.5</v>
      </c>
      <c r="K427" s="72">
        <v>0.75</v>
      </c>
      <c r="L427" s="55">
        <f>(K427-J427)*24</f>
        <v>6</v>
      </c>
      <c r="M427" s="71">
        <v>0.41666666666666669</v>
      </c>
      <c r="N427" s="72">
        <v>0.75</v>
      </c>
      <c r="O427" s="55">
        <f>(N427-M427)*24</f>
        <v>8</v>
      </c>
      <c r="P427" s="83" t="s">
        <v>281</v>
      </c>
    </row>
    <row r="428" spans="2:16" ht="19.5" customHeight="1" x14ac:dyDescent="0.2">
      <c r="B428" s="51">
        <f t="shared" si="127"/>
        <v>43508</v>
      </c>
      <c r="C428" s="52">
        <f t="shared" si="129"/>
        <v>43508</v>
      </c>
      <c r="D428" s="71"/>
      <c r="E428" s="72"/>
      <c r="F428" s="55"/>
      <c r="G428" s="35"/>
      <c r="H428" s="48" t="s">
        <v>79</v>
      </c>
      <c r="I428" s="47"/>
      <c r="J428" s="35"/>
      <c r="K428" s="48" t="s">
        <v>79</v>
      </c>
      <c r="L428" s="47"/>
      <c r="M428" s="35"/>
      <c r="N428" s="48" t="s">
        <v>79</v>
      </c>
      <c r="O428" s="47"/>
      <c r="P428" s="92"/>
    </row>
    <row r="429" spans="2:16" ht="19.5" customHeight="1" x14ac:dyDescent="0.2">
      <c r="B429" s="51">
        <f t="shared" si="127"/>
        <v>43509</v>
      </c>
      <c r="C429" s="52">
        <f t="shared" si="129"/>
        <v>43509</v>
      </c>
      <c r="D429" s="71"/>
      <c r="E429" s="72"/>
      <c r="F429" s="55"/>
      <c r="G429" s="71">
        <v>0.58333333333333337</v>
      </c>
      <c r="H429" s="72">
        <v>0.77083333333333337</v>
      </c>
      <c r="I429" s="55">
        <f t="shared" ref="I429:I440" si="132">(H429-G429)*24</f>
        <v>4.5</v>
      </c>
      <c r="J429" s="71">
        <v>0.58333333333333337</v>
      </c>
      <c r="K429" s="72">
        <v>0.75</v>
      </c>
      <c r="L429" s="55">
        <f t="shared" ref="L429:L434" si="133">(K429-J429)*24</f>
        <v>3.9999999999999991</v>
      </c>
      <c r="M429" s="71">
        <v>0.41666666666666669</v>
      </c>
      <c r="N429" s="72">
        <v>0.83333333333333337</v>
      </c>
      <c r="O429" s="55">
        <f t="shared" ref="O429:O434" si="134">(N429-M429)*24</f>
        <v>10</v>
      </c>
      <c r="P429" s="92"/>
    </row>
    <row r="430" spans="2:16" ht="19.5" customHeight="1" x14ac:dyDescent="0.2">
      <c r="B430" s="51">
        <f t="shared" si="127"/>
        <v>43510</v>
      </c>
      <c r="C430" s="52">
        <f t="shared" si="129"/>
        <v>43510</v>
      </c>
      <c r="D430" s="71"/>
      <c r="E430" s="72"/>
      <c r="F430" s="55"/>
      <c r="G430" s="71">
        <v>0.58333333333333337</v>
      </c>
      <c r="H430" s="72">
        <v>0.77083333333333337</v>
      </c>
      <c r="I430" s="55">
        <f t="shared" si="132"/>
        <v>4.5</v>
      </c>
      <c r="J430" s="71">
        <v>0.58333333333333337</v>
      </c>
      <c r="K430" s="72">
        <v>0.75</v>
      </c>
      <c r="L430" s="55">
        <f t="shared" si="133"/>
        <v>3.9999999999999991</v>
      </c>
      <c r="M430" s="71">
        <v>0.41666666666666669</v>
      </c>
      <c r="N430" s="72">
        <v>0.83333333333333337</v>
      </c>
      <c r="O430" s="55">
        <f t="shared" si="134"/>
        <v>10</v>
      </c>
      <c r="P430" s="92"/>
    </row>
    <row r="431" spans="2:16" ht="19.5" customHeight="1" x14ac:dyDescent="0.2">
      <c r="B431" s="51">
        <f t="shared" si="127"/>
        <v>43511</v>
      </c>
      <c r="C431" s="52">
        <f t="shared" si="129"/>
        <v>43511</v>
      </c>
      <c r="D431" s="53"/>
      <c r="E431" s="54"/>
      <c r="F431" s="55"/>
      <c r="G431" s="71">
        <v>0.58333333333333337</v>
      </c>
      <c r="H431" s="72">
        <v>0.77083333333333337</v>
      </c>
      <c r="I431" s="55">
        <f t="shared" si="132"/>
        <v>4.5</v>
      </c>
      <c r="J431" s="71">
        <v>0.58333333333333337</v>
      </c>
      <c r="K431" s="54">
        <v>0.75</v>
      </c>
      <c r="L431" s="55">
        <f t="shared" si="133"/>
        <v>3.9999999999999991</v>
      </c>
      <c r="M431" s="53">
        <v>0.41666666666666669</v>
      </c>
      <c r="N431" s="72">
        <v>0.83333333333333337</v>
      </c>
      <c r="O431" s="55">
        <f t="shared" si="134"/>
        <v>10</v>
      </c>
      <c r="P431" s="92"/>
    </row>
    <row r="432" spans="2:16" ht="19.5" customHeight="1" x14ac:dyDescent="0.2">
      <c r="B432" s="51">
        <f t="shared" si="127"/>
        <v>43512</v>
      </c>
      <c r="C432" s="52">
        <f t="shared" si="129"/>
        <v>43512</v>
      </c>
      <c r="D432" s="71"/>
      <c r="E432" s="72"/>
      <c r="F432" s="55"/>
      <c r="G432" s="71">
        <v>0.41666666666666669</v>
      </c>
      <c r="H432" s="72">
        <v>0.75</v>
      </c>
      <c r="I432" s="55">
        <f t="shared" si="132"/>
        <v>8</v>
      </c>
      <c r="J432" s="71">
        <v>0.5</v>
      </c>
      <c r="K432" s="72">
        <v>0.75</v>
      </c>
      <c r="L432" s="55">
        <f t="shared" si="133"/>
        <v>6</v>
      </c>
      <c r="M432" s="71">
        <v>0.41666666666666669</v>
      </c>
      <c r="N432" s="72">
        <v>0.83333333333333337</v>
      </c>
      <c r="O432" s="55">
        <f t="shared" si="134"/>
        <v>10</v>
      </c>
      <c r="P432" s="97" t="s">
        <v>350</v>
      </c>
    </row>
    <row r="433" spans="2:16" ht="19.5" customHeight="1" x14ac:dyDescent="0.2">
      <c r="B433" s="51">
        <f t="shared" si="127"/>
        <v>43513</v>
      </c>
      <c r="C433" s="52">
        <f t="shared" si="129"/>
        <v>43513</v>
      </c>
      <c r="D433" s="35"/>
      <c r="E433" s="48"/>
      <c r="F433" s="47"/>
      <c r="G433" s="71">
        <v>0.41666666666666669</v>
      </c>
      <c r="H433" s="72">
        <v>0.75</v>
      </c>
      <c r="I433" s="55">
        <f t="shared" si="132"/>
        <v>8</v>
      </c>
      <c r="J433" s="71">
        <v>0.5</v>
      </c>
      <c r="K433" s="72">
        <v>0.75</v>
      </c>
      <c r="L433" s="55">
        <f t="shared" si="133"/>
        <v>6</v>
      </c>
      <c r="M433" s="71">
        <v>0.41666666666666669</v>
      </c>
      <c r="N433" s="72">
        <v>0.75</v>
      </c>
      <c r="O433" s="55">
        <f t="shared" si="134"/>
        <v>8</v>
      </c>
      <c r="P433" s="97" t="s">
        <v>350</v>
      </c>
    </row>
    <row r="434" spans="2:16" ht="19.5" customHeight="1" x14ac:dyDescent="0.2">
      <c r="B434" s="51">
        <f t="shared" si="127"/>
        <v>43514</v>
      </c>
      <c r="C434" s="52">
        <f t="shared" si="129"/>
        <v>43514</v>
      </c>
      <c r="D434" s="71"/>
      <c r="E434" s="72"/>
      <c r="F434" s="55"/>
      <c r="G434" s="71">
        <v>0.58333333333333337</v>
      </c>
      <c r="H434" s="72">
        <v>0.77083333333333337</v>
      </c>
      <c r="I434" s="55">
        <f t="shared" si="132"/>
        <v>4.5</v>
      </c>
      <c r="J434" s="71">
        <v>0.58333333333333337</v>
      </c>
      <c r="K434" s="72">
        <v>0.75</v>
      </c>
      <c r="L434" s="55">
        <f t="shared" si="133"/>
        <v>3.9999999999999991</v>
      </c>
      <c r="M434" s="71">
        <v>0.41666666666666669</v>
      </c>
      <c r="N434" s="72">
        <v>0.83333333333333337</v>
      </c>
      <c r="O434" s="55">
        <f t="shared" si="134"/>
        <v>10</v>
      </c>
      <c r="P434" s="92"/>
    </row>
    <row r="435" spans="2:16" ht="19.5" customHeight="1" x14ac:dyDescent="0.2">
      <c r="B435" s="51">
        <f t="shared" si="127"/>
        <v>43515</v>
      </c>
      <c r="C435" s="52">
        <f t="shared" si="129"/>
        <v>43515</v>
      </c>
      <c r="D435" s="71"/>
      <c r="E435" s="72"/>
      <c r="F435" s="55"/>
      <c r="G435" s="71"/>
      <c r="H435" s="48" t="s">
        <v>79</v>
      </c>
      <c r="I435" s="55"/>
      <c r="J435" s="71"/>
      <c r="K435" s="48" t="s">
        <v>79</v>
      </c>
      <c r="L435" s="55"/>
      <c r="M435" s="71"/>
      <c r="N435" s="48" t="s">
        <v>79</v>
      </c>
      <c r="O435" s="55"/>
      <c r="P435" s="92"/>
    </row>
    <row r="436" spans="2:16" ht="19.5" customHeight="1" x14ac:dyDescent="0.2">
      <c r="B436" s="51">
        <f t="shared" si="127"/>
        <v>43516</v>
      </c>
      <c r="C436" s="52">
        <f t="shared" si="129"/>
        <v>43516</v>
      </c>
      <c r="D436" s="71"/>
      <c r="E436" s="72"/>
      <c r="F436" s="55"/>
      <c r="G436" s="71">
        <v>0.58333333333333337</v>
      </c>
      <c r="H436" s="72">
        <v>0.77083333333333337</v>
      </c>
      <c r="I436" s="55">
        <f t="shared" si="132"/>
        <v>4.5</v>
      </c>
      <c r="J436" s="71">
        <v>0.58333333333333337</v>
      </c>
      <c r="K436" s="72">
        <v>0.75</v>
      </c>
      <c r="L436" s="55">
        <f t="shared" ref="L436:L441" si="135">(K436-J436)*24</f>
        <v>3.9999999999999991</v>
      </c>
      <c r="M436" s="71">
        <v>0.41666666666666669</v>
      </c>
      <c r="N436" s="72">
        <v>0.83333333333333337</v>
      </c>
      <c r="O436" s="55">
        <f t="shared" ref="O436:O441" si="136">(N436-M436)*24</f>
        <v>10</v>
      </c>
      <c r="P436" s="92"/>
    </row>
    <row r="437" spans="2:16" ht="19.5" customHeight="1" x14ac:dyDescent="0.2">
      <c r="B437" s="51">
        <f t="shared" si="127"/>
        <v>43517</v>
      </c>
      <c r="C437" s="52">
        <f t="shared" si="129"/>
        <v>43517</v>
      </c>
      <c r="D437" s="71"/>
      <c r="E437" s="72"/>
      <c r="F437" s="55"/>
      <c r="G437" s="71">
        <v>0.58333333333333337</v>
      </c>
      <c r="H437" s="72">
        <v>0.77083333333333337</v>
      </c>
      <c r="I437" s="55">
        <f t="shared" si="132"/>
        <v>4.5</v>
      </c>
      <c r="J437" s="71">
        <v>0.58333333333333337</v>
      </c>
      <c r="K437" s="72">
        <v>0.75</v>
      </c>
      <c r="L437" s="55">
        <f t="shared" si="135"/>
        <v>3.9999999999999991</v>
      </c>
      <c r="M437" s="71">
        <v>0.41666666666666669</v>
      </c>
      <c r="N437" s="72">
        <v>0.83333333333333337</v>
      </c>
      <c r="O437" s="55">
        <f t="shared" si="136"/>
        <v>10</v>
      </c>
      <c r="P437" s="92"/>
    </row>
    <row r="438" spans="2:16" ht="19.5" customHeight="1" x14ac:dyDescent="0.2">
      <c r="B438" s="51">
        <f t="shared" si="127"/>
        <v>43518</v>
      </c>
      <c r="C438" s="52">
        <f t="shared" si="129"/>
        <v>43518</v>
      </c>
      <c r="D438" s="53"/>
      <c r="E438" s="54"/>
      <c r="F438" s="55"/>
      <c r="G438" s="71">
        <v>0.58333333333333337</v>
      </c>
      <c r="H438" s="72">
        <v>0.77083333333333337</v>
      </c>
      <c r="I438" s="55">
        <f t="shared" si="132"/>
        <v>4.5</v>
      </c>
      <c r="J438" s="71">
        <v>0.58333333333333337</v>
      </c>
      <c r="K438" s="54">
        <v>0.75</v>
      </c>
      <c r="L438" s="55">
        <f t="shared" si="135"/>
        <v>3.9999999999999991</v>
      </c>
      <c r="M438" s="53">
        <v>0.41666666666666669</v>
      </c>
      <c r="N438" s="72">
        <v>0.83333333333333337</v>
      </c>
      <c r="O438" s="55">
        <f t="shared" si="136"/>
        <v>10</v>
      </c>
      <c r="P438" s="92"/>
    </row>
    <row r="439" spans="2:16" ht="19.5" customHeight="1" x14ac:dyDescent="0.2">
      <c r="B439" s="51">
        <f t="shared" si="127"/>
        <v>43519</v>
      </c>
      <c r="C439" s="52">
        <f t="shared" si="129"/>
        <v>43519</v>
      </c>
      <c r="D439" s="71"/>
      <c r="E439" s="72"/>
      <c r="F439" s="55"/>
      <c r="G439" s="71">
        <v>0.41666666666666669</v>
      </c>
      <c r="H439" s="72">
        <v>0.75</v>
      </c>
      <c r="I439" s="55">
        <f t="shared" si="132"/>
        <v>8</v>
      </c>
      <c r="J439" s="71">
        <v>0.5</v>
      </c>
      <c r="K439" s="72">
        <v>0.75</v>
      </c>
      <c r="L439" s="55">
        <f t="shared" si="135"/>
        <v>6</v>
      </c>
      <c r="M439" s="71">
        <v>0.41666666666666669</v>
      </c>
      <c r="N439" s="72">
        <v>0.83333333333333337</v>
      </c>
      <c r="O439" s="55">
        <f t="shared" si="136"/>
        <v>10</v>
      </c>
      <c r="P439" s="92"/>
    </row>
    <row r="440" spans="2:16" ht="19.5" customHeight="1" x14ac:dyDescent="0.2">
      <c r="B440" s="51">
        <f t="shared" si="127"/>
        <v>43520</v>
      </c>
      <c r="C440" s="52">
        <f t="shared" si="129"/>
        <v>43520</v>
      </c>
      <c r="D440" s="35"/>
      <c r="E440" s="48"/>
      <c r="F440" s="47"/>
      <c r="G440" s="71">
        <v>0.41666666666666669</v>
      </c>
      <c r="H440" s="72">
        <v>0.75</v>
      </c>
      <c r="I440" s="55">
        <f t="shared" si="132"/>
        <v>8</v>
      </c>
      <c r="J440" s="71">
        <v>0.5</v>
      </c>
      <c r="K440" s="72">
        <v>0.75</v>
      </c>
      <c r="L440" s="55">
        <f t="shared" si="135"/>
        <v>6</v>
      </c>
      <c r="M440" s="71">
        <v>0.41666666666666669</v>
      </c>
      <c r="N440" s="72">
        <v>0.75</v>
      </c>
      <c r="O440" s="55">
        <f t="shared" si="136"/>
        <v>8</v>
      </c>
      <c r="P440" s="92"/>
    </row>
    <row r="441" spans="2:16" ht="19.5" customHeight="1" x14ac:dyDescent="0.2">
      <c r="B441" s="51">
        <f t="shared" si="127"/>
        <v>43521</v>
      </c>
      <c r="C441" s="52">
        <f t="shared" si="129"/>
        <v>43521</v>
      </c>
      <c r="D441" s="71"/>
      <c r="E441" s="72"/>
      <c r="F441" s="55"/>
      <c r="G441" s="35"/>
      <c r="H441" s="48" t="s">
        <v>320</v>
      </c>
      <c r="I441" s="55"/>
      <c r="J441" s="71">
        <v>0.58333333333333337</v>
      </c>
      <c r="K441" s="72">
        <v>0.75</v>
      </c>
      <c r="L441" s="55">
        <f t="shared" si="135"/>
        <v>3.9999999999999991</v>
      </c>
      <c r="M441" s="71">
        <v>0.41666666666666669</v>
      </c>
      <c r="N441" s="72">
        <v>0.83333333333333337</v>
      </c>
      <c r="O441" s="55">
        <f t="shared" si="136"/>
        <v>10</v>
      </c>
      <c r="P441" s="92"/>
    </row>
    <row r="442" spans="2:16" ht="19.5" customHeight="1" x14ac:dyDescent="0.2">
      <c r="B442" s="51">
        <f t="shared" si="127"/>
        <v>43522</v>
      </c>
      <c r="C442" s="52">
        <f t="shared" si="129"/>
        <v>43522</v>
      </c>
      <c r="D442" s="71"/>
      <c r="E442" s="72"/>
      <c r="F442" s="55"/>
      <c r="G442" s="35"/>
      <c r="H442" s="98">
        <v>1</v>
      </c>
      <c r="I442" s="55"/>
      <c r="J442" s="35"/>
      <c r="K442" s="48" t="s">
        <v>79</v>
      </c>
      <c r="L442" s="47"/>
      <c r="M442" s="35"/>
      <c r="N442" s="48" t="s">
        <v>79</v>
      </c>
      <c r="O442" s="47"/>
      <c r="P442" s="92"/>
    </row>
    <row r="443" spans="2:16" ht="19.5" customHeight="1" x14ac:dyDescent="0.2">
      <c r="B443" s="51">
        <f t="shared" si="127"/>
        <v>43523</v>
      </c>
      <c r="C443" s="52">
        <f t="shared" si="129"/>
        <v>43523</v>
      </c>
      <c r="D443" s="71"/>
      <c r="E443" s="72"/>
      <c r="F443" s="55"/>
      <c r="G443" s="35"/>
      <c r="H443" s="98">
        <v>2</v>
      </c>
      <c r="I443" s="55"/>
      <c r="J443" s="71">
        <v>0.58333333333333337</v>
      </c>
      <c r="K443" s="72">
        <v>0.75</v>
      </c>
      <c r="L443" s="55">
        <f>(K443-J443)*24</f>
        <v>3.9999999999999991</v>
      </c>
      <c r="M443" s="71">
        <v>0.41666666666666669</v>
      </c>
      <c r="N443" s="72">
        <v>0.83333333333333337</v>
      </c>
      <c r="O443" s="55">
        <f>(N443-M443)*24</f>
        <v>10</v>
      </c>
      <c r="P443" s="92"/>
    </row>
    <row r="444" spans="2:16" ht="19.5" customHeight="1" x14ac:dyDescent="0.2">
      <c r="B444" s="51">
        <f t="shared" si="127"/>
        <v>43524</v>
      </c>
      <c r="C444" s="52">
        <f t="shared" si="129"/>
        <v>43524</v>
      </c>
      <c r="D444" s="71"/>
      <c r="E444" s="72"/>
      <c r="F444" s="55"/>
      <c r="G444" s="35"/>
      <c r="H444" s="98">
        <v>3</v>
      </c>
      <c r="I444" s="55"/>
      <c r="J444" s="71">
        <v>0.58333333333333337</v>
      </c>
      <c r="K444" s="72">
        <v>0.75</v>
      </c>
      <c r="L444" s="55">
        <f>(K444-J444)*24</f>
        <v>3.9999999999999991</v>
      </c>
      <c r="M444" s="71">
        <v>0.41666666666666669</v>
      </c>
      <c r="N444" s="72">
        <v>0.83333333333333337</v>
      </c>
      <c r="O444" s="55">
        <f>(N444-M444)*24</f>
        <v>10</v>
      </c>
      <c r="P444" s="92"/>
    </row>
    <row r="445" spans="2:16" ht="19.5" customHeight="1" x14ac:dyDescent="0.2">
      <c r="B445" s="51" t="str">
        <f>IF(DAY(B444+1)&lt;&gt;29,"",B444+1)</f>
        <v/>
      </c>
      <c r="C445" s="52" t="str">
        <f t="shared" si="129"/>
        <v/>
      </c>
      <c r="D445" s="53"/>
      <c r="E445" s="54"/>
      <c r="F445" s="55"/>
      <c r="G445" s="35"/>
      <c r="H445" s="98"/>
      <c r="I445" s="55"/>
      <c r="J445" s="53"/>
      <c r="K445" s="54"/>
      <c r="L445" s="55"/>
      <c r="M445" s="53"/>
      <c r="N445" s="54"/>
      <c r="O445" s="55"/>
      <c r="P445" s="92"/>
    </row>
    <row r="446" spans="2:16" ht="19.5" customHeight="1" x14ac:dyDescent="0.2">
      <c r="B446" s="51" t="str">
        <f>IF(DAY(B444+2)&lt;&gt;30,"",B445+1)</f>
        <v/>
      </c>
      <c r="C446" s="52" t="str">
        <f t="shared" si="129"/>
        <v/>
      </c>
      <c r="D446" s="53"/>
      <c r="E446" s="54"/>
      <c r="F446" s="55"/>
      <c r="G446" s="35"/>
      <c r="H446" s="98"/>
      <c r="I446" s="55"/>
      <c r="J446" s="53"/>
      <c r="K446" s="54"/>
      <c r="L446" s="55"/>
      <c r="M446" s="53"/>
      <c r="N446" s="54"/>
      <c r="O446" s="55"/>
      <c r="P446" s="92"/>
    </row>
    <row r="447" spans="2:16" ht="19.5" customHeight="1" thickBot="1" x14ac:dyDescent="0.25">
      <c r="B447" s="51" t="str">
        <f>IF(DAY(B444+2)&lt;&gt;31,"",B446+1)</f>
        <v/>
      </c>
      <c r="C447" s="52" t="str">
        <f t="shared" si="129"/>
        <v/>
      </c>
      <c r="D447" s="56"/>
      <c r="E447" s="77"/>
      <c r="F447" s="76"/>
      <c r="G447" s="75"/>
      <c r="H447" s="98"/>
      <c r="I447" s="76"/>
      <c r="J447" s="75"/>
      <c r="K447" s="77"/>
      <c r="L447" s="76"/>
      <c r="M447" s="75"/>
      <c r="N447" s="77"/>
      <c r="O447" s="76"/>
      <c r="P447" s="94"/>
    </row>
    <row r="448" spans="2:16" ht="19.5" customHeight="1" thickTop="1" x14ac:dyDescent="0.2">
      <c r="B448" s="57" t="s">
        <v>37</v>
      </c>
      <c r="C448" s="58"/>
      <c r="D448" s="57"/>
      <c r="E448" s="59">
        <f>COUNTIF(D417:D447,"&gt;0")</f>
        <v>0</v>
      </c>
      <c r="F448" s="60"/>
      <c r="G448" s="61"/>
      <c r="H448" s="59">
        <f>COUNTIF(G417:G447,"&gt;0")</f>
        <v>21</v>
      </c>
      <c r="I448" s="60"/>
      <c r="J448" s="61"/>
      <c r="K448" s="59">
        <f>COUNTIF(J417:J447,"&gt;0")</f>
        <v>24</v>
      </c>
      <c r="L448" s="60"/>
      <c r="M448" s="61"/>
      <c r="N448" s="59">
        <f>COUNTIF(M417:M447,"&gt;0")</f>
        <v>24</v>
      </c>
      <c r="O448" s="60"/>
      <c r="P448" s="40"/>
    </row>
    <row r="449" spans="2:16" ht="19.5" customHeight="1" x14ac:dyDescent="0.2">
      <c r="B449" s="62" t="s">
        <v>309</v>
      </c>
      <c r="C449" s="63"/>
      <c r="D449" s="64"/>
      <c r="E449" s="74">
        <f>SUM(F417:F447)</f>
        <v>0</v>
      </c>
      <c r="F449" s="63"/>
      <c r="G449" s="65"/>
      <c r="H449" s="74">
        <f>SUM(I417:I447)</f>
        <v>126</v>
      </c>
      <c r="I449" s="63"/>
      <c r="J449" s="65"/>
      <c r="K449" s="74">
        <f>SUM(L417:L447)</f>
        <v>114</v>
      </c>
      <c r="L449" s="63"/>
      <c r="M449" s="65"/>
      <c r="N449" s="74">
        <f>SUM(O417:O447)</f>
        <v>230</v>
      </c>
      <c r="O449" s="63"/>
      <c r="P449" s="40"/>
    </row>
    <row r="450" spans="2:16" ht="19.5" customHeight="1" x14ac:dyDescent="0.2">
      <c r="B450" s="64" t="s">
        <v>42</v>
      </c>
      <c r="C450" s="66"/>
      <c r="D450" s="64"/>
      <c r="E450" s="90">
        <f>COUNTIF($B$417:$B$447,"&gt;0")-E448</f>
        <v>28</v>
      </c>
      <c r="F450" s="47"/>
      <c r="G450" s="35"/>
      <c r="H450" s="90">
        <f>COUNTIF($B$417:$B$447,"&gt;0")-H448</f>
        <v>7</v>
      </c>
      <c r="I450" s="47"/>
      <c r="J450" s="35"/>
      <c r="K450" s="90">
        <f>COUNTIF($B$417:$B$447,"&gt;0")-K448</f>
        <v>4</v>
      </c>
      <c r="L450" s="47"/>
      <c r="M450" s="35"/>
      <c r="N450" s="90">
        <f>COUNTIF($B$417:$B$447,"&gt;0")-N448</f>
        <v>4</v>
      </c>
      <c r="O450" s="47"/>
      <c r="P450" s="40"/>
    </row>
    <row r="451" spans="2:16" ht="19.5" customHeight="1" x14ac:dyDescent="0.2">
      <c r="B451" s="67"/>
      <c r="C451" s="6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</row>
    <row r="452" spans="2:16" ht="18.75" customHeight="1" x14ac:dyDescent="0.2">
      <c r="B452" s="287" t="s">
        <v>13</v>
      </c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</row>
    <row r="453" spans="2:16" ht="18.75" customHeight="1" x14ac:dyDescent="0.2"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</row>
    <row r="454" spans="2:16" ht="18.75" customHeight="1" x14ac:dyDescent="0.2"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2:16" ht="18.75" customHeight="1" x14ac:dyDescent="0.2">
      <c r="B455" s="294">
        <f>EDATE(B414, 1)</f>
        <v>43525</v>
      </c>
      <c r="C455" s="294"/>
      <c r="D455" s="294"/>
      <c r="E455" s="295">
        <f>B455</f>
        <v>43525</v>
      </c>
      <c r="F455" s="295"/>
    </row>
    <row r="456" spans="2:16" ht="19.5" customHeight="1" x14ac:dyDescent="0.2">
      <c r="B456" s="289"/>
      <c r="C456" s="290"/>
      <c r="D456" s="219" t="s">
        <v>313</v>
      </c>
      <c r="E456" s="293"/>
      <c r="F456" s="220"/>
      <c r="G456" s="219" t="s">
        <v>2</v>
      </c>
      <c r="H456" s="293"/>
      <c r="I456" s="220"/>
      <c r="J456" s="219" t="s">
        <v>36</v>
      </c>
      <c r="K456" s="293"/>
      <c r="L456" s="220"/>
      <c r="M456" s="219" t="s">
        <v>237</v>
      </c>
      <c r="N456" s="293"/>
      <c r="O456" s="220"/>
      <c r="P456" s="40" t="s">
        <v>306</v>
      </c>
    </row>
    <row r="457" spans="2:16" ht="19.5" customHeight="1" x14ac:dyDescent="0.2">
      <c r="B457" s="291"/>
      <c r="C457" s="292"/>
      <c r="D457" s="35" t="s">
        <v>246</v>
      </c>
      <c r="E457" s="48" t="s">
        <v>307</v>
      </c>
      <c r="F457" s="47" t="s">
        <v>308</v>
      </c>
      <c r="G457" s="35" t="s">
        <v>246</v>
      </c>
      <c r="H457" s="48" t="s">
        <v>307</v>
      </c>
      <c r="I457" s="47" t="s">
        <v>308</v>
      </c>
      <c r="J457" s="35" t="s">
        <v>246</v>
      </c>
      <c r="K457" s="48" t="s">
        <v>307</v>
      </c>
      <c r="L457" s="47" t="s">
        <v>308</v>
      </c>
      <c r="M457" s="35" t="s">
        <v>246</v>
      </c>
      <c r="N457" s="48" t="s">
        <v>307</v>
      </c>
      <c r="O457" s="47" t="s">
        <v>308</v>
      </c>
      <c r="P457" s="3"/>
    </row>
    <row r="458" spans="2:16" ht="19.5" customHeight="1" x14ac:dyDescent="0.2">
      <c r="B458" s="51">
        <f>B455</f>
        <v>43525</v>
      </c>
      <c r="C458" s="52">
        <f>B458</f>
        <v>43525</v>
      </c>
      <c r="D458" s="53"/>
      <c r="E458" s="54"/>
      <c r="F458" s="55"/>
      <c r="G458" s="53"/>
      <c r="H458" s="98">
        <v>4</v>
      </c>
      <c r="I458" s="55"/>
      <c r="J458" s="53">
        <v>0.58333333333333337</v>
      </c>
      <c r="K458" s="54">
        <v>0.75</v>
      </c>
      <c r="L458" s="55">
        <f>(K458-J458)*24</f>
        <v>3.9999999999999991</v>
      </c>
      <c r="M458" s="53">
        <v>0.41666666666666669</v>
      </c>
      <c r="N458" s="72">
        <v>0.83333333333333337</v>
      </c>
      <c r="O458" s="55">
        <f>(N458-M458)*24</f>
        <v>10</v>
      </c>
      <c r="P458" s="83"/>
    </row>
    <row r="459" spans="2:16" ht="19.5" customHeight="1" x14ac:dyDescent="0.2">
      <c r="B459" s="51">
        <f t="shared" ref="B459:B485" si="137">B458+1</f>
        <v>43526</v>
      </c>
      <c r="C459" s="52">
        <f>B459</f>
        <v>43526</v>
      </c>
      <c r="D459" s="53"/>
      <c r="E459" s="54"/>
      <c r="F459" s="55"/>
      <c r="G459" s="35"/>
      <c r="H459" s="98">
        <v>5</v>
      </c>
      <c r="I459" s="55"/>
      <c r="J459" s="71">
        <v>0.5</v>
      </c>
      <c r="K459" s="72">
        <v>0.75</v>
      </c>
      <c r="L459" s="55">
        <f t="shared" ref="L459:L465" si="138">(K459-J459)*24</f>
        <v>6</v>
      </c>
      <c r="M459" s="71">
        <v>0.41666666666666669</v>
      </c>
      <c r="N459" s="72">
        <v>0.83333333333333337</v>
      </c>
      <c r="O459" s="55">
        <f t="shared" ref="O459:O465" si="139">(N459-M459)*24</f>
        <v>10</v>
      </c>
      <c r="P459" s="83"/>
    </row>
    <row r="460" spans="2:16" ht="19.5" customHeight="1" x14ac:dyDescent="0.2">
      <c r="B460" s="51">
        <f t="shared" si="137"/>
        <v>43527</v>
      </c>
      <c r="C460" s="52">
        <f t="shared" ref="C460:C488" si="140">B460</f>
        <v>43527</v>
      </c>
      <c r="D460" s="53"/>
      <c r="E460" s="54"/>
      <c r="F460" s="55"/>
      <c r="G460" s="35"/>
      <c r="H460" s="98">
        <v>6</v>
      </c>
      <c r="I460" s="55"/>
      <c r="J460" s="71">
        <v>0.5</v>
      </c>
      <c r="K460" s="72">
        <v>0.75</v>
      </c>
      <c r="L460" s="55">
        <f t="shared" si="138"/>
        <v>6</v>
      </c>
      <c r="M460" s="71">
        <v>0.41666666666666669</v>
      </c>
      <c r="N460" s="72">
        <v>0.75</v>
      </c>
      <c r="O460" s="55">
        <f t="shared" si="139"/>
        <v>8</v>
      </c>
      <c r="P460" s="83"/>
    </row>
    <row r="461" spans="2:16" ht="19.5" customHeight="1" x14ac:dyDescent="0.2">
      <c r="B461" s="51">
        <f t="shared" si="137"/>
        <v>43528</v>
      </c>
      <c r="C461" s="52">
        <f t="shared" si="140"/>
        <v>43528</v>
      </c>
      <c r="D461" s="53"/>
      <c r="E461" s="54"/>
      <c r="F461" s="55"/>
      <c r="G461" s="35"/>
      <c r="H461" s="98">
        <v>7</v>
      </c>
      <c r="I461" s="55"/>
      <c r="J461" s="71">
        <v>0.58333333333333337</v>
      </c>
      <c r="K461" s="72">
        <v>0.75</v>
      </c>
      <c r="L461" s="55">
        <f t="shared" si="138"/>
        <v>3.9999999999999991</v>
      </c>
      <c r="M461" s="71">
        <v>0.41666666666666669</v>
      </c>
      <c r="N461" s="72">
        <v>0.83333333333333337</v>
      </c>
      <c r="O461" s="55">
        <f t="shared" si="139"/>
        <v>10</v>
      </c>
      <c r="P461" s="83"/>
    </row>
    <row r="462" spans="2:16" ht="19.5" customHeight="1" x14ac:dyDescent="0.2">
      <c r="B462" s="51">
        <f t="shared" si="137"/>
        <v>43529</v>
      </c>
      <c r="C462" s="52">
        <f t="shared" si="140"/>
        <v>43529</v>
      </c>
      <c r="D462" s="53"/>
      <c r="E462" s="54"/>
      <c r="F462" s="55"/>
      <c r="G462" s="35"/>
      <c r="H462" s="98">
        <v>8</v>
      </c>
      <c r="I462" s="55"/>
      <c r="J462" s="35"/>
      <c r="K462" s="48" t="s">
        <v>79</v>
      </c>
      <c r="L462" s="47"/>
      <c r="M462" s="35"/>
      <c r="N462" s="48" t="s">
        <v>79</v>
      </c>
      <c r="O462" s="47"/>
      <c r="P462" s="83"/>
    </row>
    <row r="463" spans="2:16" ht="19.5" customHeight="1" x14ac:dyDescent="0.2">
      <c r="B463" s="51">
        <f t="shared" si="137"/>
        <v>43530</v>
      </c>
      <c r="C463" s="52">
        <f t="shared" si="140"/>
        <v>43530</v>
      </c>
      <c r="D463" s="53"/>
      <c r="E463" s="54"/>
      <c r="F463" s="55"/>
      <c r="G463" s="35"/>
      <c r="H463" s="98">
        <v>9</v>
      </c>
      <c r="I463" s="55"/>
      <c r="J463" s="71">
        <v>0.58333333333333337</v>
      </c>
      <c r="K463" s="72">
        <v>0.75</v>
      </c>
      <c r="L463" s="55">
        <f t="shared" si="138"/>
        <v>3.9999999999999991</v>
      </c>
      <c r="M463" s="71">
        <v>0.41666666666666669</v>
      </c>
      <c r="N463" s="72">
        <v>0.83333333333333337</v>
      </c>
      <c r="O463" s="55">
        <f t="shared" si="139"/>
        <v>10</v>
      </c>
      <c r="P463" s="83"/>
    </row>
    <row r="464" spans="2:16" ht="19.5" customHeight="1" x14ac:dyDescent="0.2">
      <c r="B464" s="51">
        <f t="shared" si="137"/>
        <v>43531</v>
      </c>
      <c r="C464" s="52">
        <f t="shared" si="140"/>
        <v>43531</v>
      </c>
      <c r="D464" s="71"/>
      <c r="E464" s="72"/>
      <c r="F464" s="55"/>
      <c r="G464" s="35"/>
      <c r="H464" s="98">
        <v>10</v>
      </c>
      <c r="I464" s="55"/>
      <c r="J464" s="71">
        <v>0.58333333333333337</v>
      </c>
      <c r="K464" s="72">
        <v>0.75</v>
      </c>
      <c r="L464" s="55">
        <f t="shared" si="138"/>
        <v>3.9999999999999991</v>
      </c>
      <c r="M464" s="71">
        <v>0.41666666666666669</v>
      </c>
      <c r="N464" s="72">
        <v>0.83333333333333337</v>
      </c>
      <c r="O464" s="55">
        <f t="shared" si="139"/>
        <v>10</v>
      </c>
      <c r="P464" s="83"/>
    </row>
    <row r="465" spans="2:16" ht="19.5" customHeight="1" x14ac:dyDescent="0.2">
      <c r="B465" s="51">
        <f t="shared" si="137"/>
        <v>43532</v>
      </c>
      <c r="C465" s="52">
        <f t="shared" si="140"/>
        <v>43532</v>
      </c>
      <c r="D465" s="35"/>
      <c r="E465" s="48"/>
      <c r="F465" s="47"/>
      <c r="G465" s="35"/>
      <c r="H465" s="98">
        <v>11</v>
      </c>
      <c r="I465" s="55"/>
      <c r="J465" s="71">
        <v>0.58333333333333337</v>
      </c>
      <c r="K465" s="72">
        <v>0.75</v>
      </c>
      <c r="L465" s="55">
        <f t="shared" si="138"/>
        <v>3.9999999999999991</v>
      </c>
      <c r="M465" s="71">
        <v>0.41666666666666669</v>
      </c>
      <c r="N465" s="72">
        <v>0.83333333333333337</v>
      </c>
      <c r="O465" s="55">
        <f t="shared" si="139"/>
        <v>10</v>
      </c>
      <c r="P465" s="91"/>
    </row>
    <row r="466" spans="2:16" ht="19.5" customHeight="1" x14ac:dyDescent="0.2">
      <c r="B466" s="51">
        <f t="shared" si="137"/>
        <v>43533</v>
      </c>
      <c r="C466" s="52">
        <f t="shared" si="140"/>
        <v>43533</v>
      </c>
      <c r="D466" s="71"/>
      <c r="E466" s="72"/>
      <c r="F466" s="55"/>
      <c r="G466" s="35"/>
      <c r="H466" s="98">
        <v>12</v>
      </c>
      <c r="I466" s="55"/>
      <c r="J466" s="71">
        <v>0.5</v>
      </c>
      <c r="K466" s="72">
        <v>0.75</v>
      </c>
      <c r="L466" s="55">
        <f>(K466-J466)*24</f>
        <v>6</v>
      </c>
      <c r="M466" s="71">
        <v>0.41666666666666669</v>
      </c>
      <c r="N466" s="72">
        <v>0.83333333333333337</v>
      </c>
      <c r="O466" s="55">
        <f>(N466-M466)*24</f>
        <v>10</v>
      </c>
      <c r="P466" s="83"/>
    </row>
    <row r="467" spans="2:16" ht="19.5" customHeight="1" x14ac:dyDescent="0.2">
      <c r="B467" s="51">
        <f t="shared" si="137"/>
        <v>43534</v>
      </c>
      <c r="C467" s="52">
        <f t="shared" si="140"/>
        <v>43534</v>
      </c>
      <c r="D467" s="35"/>
      <c r="E467" s="48"/>
      <c r="F467" s="47"/>
      <c r="G467" s="35"/>
      <c r="H467" s="98">
        <v>13</v>
      </c>
      <c r="I467" s="55"/>
      <c r="J467" s="71">
        <v>0.5</v>
      </c>
      <c r="K467" s="72">
        <v>0.75</v>
      </c>
      <c r="L467" s="55">
        <f>(K467-J467)*24</f>
        <v>6</v>
      </c>
      <c r="M467" s="71">
        <v>0.41666666666666669</v>
      </c>
      <c r="N467" s="72">
        <v>0.75</v>
      </c>
      <c r="O467" s="55">
        <f>(N467-M467)*24</f>
        <v>8</v>
      </c>
      <c r="P467" s="83"/>
    </row>
    <row r="468" spans="2:16" ht="19.5" customHeight="1" x14ac:dyDescent="0.2">
      <c r="B468" s="51">
        <f t="shared" si="137"/>
        <v>43535</v>
      </c>
      <c r="C468" s="52">
        <f t="shared" si="140"/>
        <v>43535</v>
      </c>
      <c r="D468" s="71"/>
      <c r="E468" s="72"/>
      <c r="F468" s="55"/>
      <c r="G468" s="35"/>
      <c r="H468" s="98">
        <v>14</v>
      </c>
      <c r="I468" s="55"/>
      <c r="J468" s="71">
        <v>0.58333333333333337</v>
      </c>
      <c r="K468" s="72">
        <v>0.75</v>
      </c>
      <c r="L468" s="55">
        <f>(K468-J468)*24</f>
        <v>3.9999999999999991</v>
      </c>
      <c r="M468" s="71">
        <v>0.41666666666666669</v>
      </c>
      <c r="N468" s="72">
        <v>0.83333333333333337</v>
      </c>
      <c r="O468" s="55">
        <f>(N468-M468)*24</f>
        <v>10</v>
      </c>
      <c r="P468" s="92"/>
    </row>
    <row r="469" spans="2:16" ht="19.5" customHeight="1" x14ac:dyDescent="0.2">
      <c r="B469" s="51">
        <f t="shared" si="137"/>
        <v>43536</v>
      </c>
      <c r="C469" s="52">
        <f t="shared" si="140"/>
        <v>43536</v>
      </c>
      <c r="D469" s="71"/>
      <c r="E469" s="72"/>
      <c r="F469" s="55"/>
      <c r="G469" s="35"/>
      <c r="H469" s="98">
        <v>15</v>
      </c>
      <c r="I469" s="55"/>
      <c r="J469" s="35"/>
      <c r="K469" s="48" t="s">
        <v>79</v>
      </c>
      <c r="L469" s="47"/>
      <c r="M469" s="35"/>
      <c r="N469" s="48" t="s">
        <v>79</v>
      </c>
      <c r="O469" s="47"/>
      <c r="P469" s="92"/>
    </row>
    <row r="470" spans="2:16" ht="19.5" customHeight="1" x14ac:dyDescent="0.2">
      <c r="B470" s="51">
        <f t="shared" si="137"/>
        <v>43537</v>
      </c>
      <c r="C470" s="52">
        <f t="shared" si="140"/>
        <v>43537</v>
      </c>
      <c r="D470" s="71"/>
      <c r="E470" s="72"/>
      <c r="F470" s="55"/>
      <c r="G470" s="35"/>
      <c r="H470" s="98">
        <v>16</v>
      </c>
      <c r="I470" s="55"/>
      <c r="J470" s="71">
        <v>0.58333333333333337</v>
      </c>
      <c r="K470" s="72">
        <v>0.75</v>
      </c>
      <c r="L470" s="55">
        <f t="shared" ref="L470:L475" si="141">(K470-J470)*24</f>
        <v>3.9999999999999991</v>
      </c>
      <c r="M470" s="71">
        <v>0.41666666666666669</v>
      </c>
      <c r="N470" s="72">
        <v>0.83333333333333337</v>
      </c>
      <c r="O470" s="55">
        <f t="shared" ref="O470:O475" si="142">(N470-M470)*24</f>
        <v>10</v>
      </c>
      <c r="P470" s="92"/>
    </row>
    <row r="471" spans="2:16" ht="19.5" customHeight="1" x14ac:dyDescent="0.2">
      <c r="B471" s="51">
        <f t="shared" si="137"/>
        <v>43538</v>
      </c>
      <c r="C471" s="52">
        <f t="shared" si="140"/>
        <v>43538</v>
      </c>
      <c r="D471" s="71"/>
      <c r="E471" s="72"/>
      <c r="F471" s="55"/>
      <c r="G471" s="35"/>
      <c r="H471" s="98">
        <v>17</v>
      </c>
      <c r="I471" s="55"/>
      <c r="J471" s="71">
        <v>0.58333333333333337</v>
      </c>
      <c r="K471" s="72">
        <v>0.75</v>
      </c>
      <c r="L471" s="55">
        <f t="shared" si="141"/>
        <v>3.9999999999999991</v>
      </c>
      <c r="M471" s="71">
        <v>0.41666666666666669</v>
      </c>
      <c r="N471" s="72">
        <v>0.83333333333333337</v>
      </c>
      <c r="O471" s="55">
        <f t="shared" si="142"/>
        <v>10</v>
      </c>
      <c r="P471" s="92"/>
    </row>
    <row r="472" spans="2:16" ht="19.5" customHeight="1" x14ac:dyDescent="0.2">
      <c r="B472" s="51">
        <f t="shared" si="137"/>
        <v>43539</v>
      </c>
      <c r="C472" s="52">
        <f t="shared" si="140"/>
        <v>43539</v>
      </c>
      <c r="D472" s="53"/>
      <c r="E472" s="54"/>
      <c r="F472" s="55"/>
      <c r="G472" s="35"/>
      <c r="H472" s="98">
        <v>18</v>
      </c>
      <c r="I472" s="55"/>
      <c r="J472" s="71">
        <v>0.58333333333333337</v>
      </c>
      <c r="K472" s="72">
        <v>0.75</v>
      </c>
      <c r="L472" s="55">
        <f t="shared" si="141"/>
        <v>3.9999999999999991</v>
      </c>
      <c r="M472" s="71">
        <v>0.41666666666666669</v>
      </c>
      <c r="N472" s="72">
        <v>0.83333333333333337</v>
      </c>
      <c r="O472" s="55">
        <f t="shared" si="142"/>
        <v>10</v>
      </c>
      <c r="P472" s="92"/>
    </row>
    <row r="473" spans="2:16" ht="19.5" customHeight="1" x14ac:dyDescent="0.2">
      <c r="B473" s="51">
        <f t="shared" si="137"/>
        <v>43540</v>
      </c>
      <c r="C473" s="52">
        <f t="shared" si="140"/>
        <v>43540</v>
      </c>
      <c r="D473" s="71"/>
      <c r="E473" s="72"/>
      <c r="F473" s="55"/>
      <c r="G473" s="35"/>
      <c r="H473" s="98">
        <v>19</v>
      </c>
      <c r="I473" s="55"/>
      <c r="J473" s="71">
        <v>0.5</v>
      </c>
      <c r="K473" s="72">
        <v>0.75</v>
      </c>
      <c r="L473" s="55">
        <f t="shared" si="141"/>
        <v>6</v>
      </c>
      <c r="M473" s="71">
        <v>0.41666666666666669</v>
      </c>
      <c r="N473" s="72">
        <v>0.83333333333333337</v>
      </c>
      <c r="O473" s="55">
        <f t="shared" si="142"/>
        <v>10</v>
      </c>
      <c r="P473" s="92"/>
    </row>
    <row r="474" spans="2:16" ht="19.5" customHeight="1" x14ac:dyDescent="0.2">
      <c r="B474" s="51">
        <f t="shared" si="137"/>
        <v>43541</v>
      </c>
      <c r="C474" s="52">
        <f t="shared" si="140"/>
        <v>43541</v>
      </c>
      <c r="D474" s="35"/>
      <c r="E474" s="48" t="s">
        <v>321</v>
      </c>
      <c r="F474" s="47"/>
      <c r="G474" s="35"/>
      <c r="H474" s="48"/>
      <c r="I474" s="55"/>
      <c r="J474" s="71">
        <v>0.5</v>
      </c>
      <c r="K474" s="72">
        <v>0.75</v>
      </c>
      <c r="L474" s="55">
        <f t="shared" si="141"/>
        <v>6</v>
      </c>
      <c r="M474" s="71">
        <v>0.41666666666666669</v>
      </c>
      <c r="N474" s="72">
        <v>0.75</v>
      </c>
      <c r="O474" s="55">
        <f t="shared" si="142"/>
        <v>8</v>
      </c>
      <c r="P474" s="92"/>
    </row>
    <row r="475" spans="2:16" ht="19.5" customHeight="1" x14ac:dyDescent="0.2">
      <c r="B475" s="51">
        <f t="shared" si="137"/>
        <v>43542</v>
      </c>
      <c r="C475" s="52">
        <f t="shared" si="140"/>
        <v>43542</v>
      </c>
      <c r="D475" s="71"/>
      <c r="E475" s="72" t="s">
        <v>322</v>
      </c>
      <c r="F475" s="55"/>
      <c r="G475" s="35"/>
      <c r="H475" s="48"/>
      <c r="I475" s="55"/>
      <c r="J475" s="71">
        <v>0.58333333333333337</v>
      </c>
      <c r="K475" s="72">
        <v>0.75</v>
      </c>
      <c r="L475" s="55">
        <f t="shared" si="141"/>
        <v>3.9999999999999991</v>
      </c>
      <c r="M475" s="71">
        <v>0.41666666666666669</v>
      </c>
      <c r="N475" s="72">
        <v>0.83333333333333337</v>
      </c>
      <c r="O475" s="55">
        <f t="shared" si="142"/>
        <v>10</v>
      </c>
      <c r="P475" s="92"/>
    </row>
    <row r="476" spans="2:16" ht="19.5" customHeight="1" x14ac:dyDescent="0.2">
      <c r="B476" s="51">
        <f t="shared" si="137"/>
        <v>43543</v>
      </c>
      <c r="C476" s="52">
        <f t="shared" si="140"/>
        <v>43543</v>
      </c>
      <c r="D476" s="71"/>
      <c r="E476" s="72" t="s">
        <v>322</v>
      </c>
      <c r="F476" s="55"/>
      <c r="G476" s="35"/>
      <c r="H476" s="48"/>
      <c r="I476" s="55"/>
      <c r="J476" s="35"/>
      <c r="K476" s="48" t="s">
        <v>79</v>
      </c>
      <c r="L476" s="47"/>
      <c r="M476" s="35"/>
      <c r="N476" s="48" t="s">
        <v>79</v>
      </c>
      <c r="O476" s="47"/>
      <c r="P476" s="92"/>
    </row>
    <row r="477" spans="2:16" ht="19.5" customHeight="1" x14ac:dyDescent="0.2">
      <c r="B477" s="51">
        <f t="shared" si="137"/>
        <v>43544</v>
      </c>
      <c r="C477" s="52">
        <f t="shared" si="140"/>
        <v>43544</v>
      </c>
      <c r="D477" s="71"/>
      <c r="E477" s="72" t="s">
        <v>322</v>
      </c>
      <c r="F477" s="55"/>
      <c r="G477" s="35"/>
      <c r="H477" s="48"/>
      <c r="I477" s="55"/>
      <c r="J477" s="71">
        <v>0.58333333333333337</v>
      </c>
      <c r="K477" s="72">
        <v>0.75</v>
      </c>
      <c r="L477" s="55">
        <f t="shared" ref="L477:L482" si="143">(K477-J477)*24</f>
        <v>3.9999999999999991</v>
      </c>
      <c r="M477" s="71">
        <v>0.41666666666666669</v>
      </c>
      <c r="N477" s="72">
        <v>0.83333333333333337</v>
      </c>
      <c r="O477" s="55">
        <f t="shared" ref="O477:O482" si="144">(N477-M477)*24</f>
        <v>10</v>
      </c>
      <c r="P477" s="92"/>
    </row>
    <row r="478" spans="2:16" ht="19.5" customHeight="1" x14ac:dyDescent="0.2">
      <c r="B478" s="51">
        <f t="shared" si="137"/>
        <v>43545</v>
      </c>
      <c r="C478" s="52">
        <f t="shared" si="140"/>
        <v>43545</v>
      </c>
      <c r="D478" s="71"/>
      <c r="E478" s="72" t="s">
        <v>322</v>
      </c>
      <c r="F478" s="55"/>
      <c r="G478" s="35"/>
      <c r="H478" s="48"/>
      <c r="I478" s="55"/>
      <c r="J478" s="71">
        <v>0.5</v>
      </c>
      <c r="K478" s="72">
        <v>0.75</v>
      </c>
      <c r="L478" s="55">
        <f t="shared" si="143"/>
        <v>6</v>
      </c>
      <c r="M478" s="71">
        <v>0.41666666666666669</v>
      </c>
      <c r="N478" s="72">
        <v>0.75</v>
      </c>
      <c r="O478" s="55">
        <f t="shared" si="144"/>
        <v>8</v>
      </c>
      <c r="P478" s="83" t="s">
        <v>228</v>
      </c>
    </row>
    <row r="479" spans="2:16" ht="19.5" customHeight="1" x14ac:dyDescent="0.2">
      <c r="B479" s="51">
        <f t="shared" si="137"/>
        <v>43546</v>
      </c>
      <c r="C479" s="52">
        <f t="shared" si="140"/>
        <v>43546</v>
      </c>
      <c r="D479" s="53"/>
      <c r="E479" s="54"/>
      <c r="F479" s="55"/>
      <c r="G479" s="35"/>
      <c r="H479" s="48"/>
      <c r="I479" s="55"/>
      <c r="J479" s="71">
        <v>0.58333333333333337</v>
      </c>
      <c r="K479" s="72">
        <v>0.75</v>
      </c>
      <c r="L479" s="55">
        <f t="shared" si="143"/>
        <v>3.9999999999999991</v>
      </c>
      <c r="M479" s="71">
        <v>0.41666666666666669</v>
      </c>
      <c r="N479" s="72">
        <v>0.83333333333333337</v>
      </c>
      <c r="O479" s="55">
        <f t="shared" si="144"/>
        <v>10</v>
      </c>
      <c r="P479" s="92"/>
    </row>
    <row r="480" spans="2:16" ht="19.5" customHeight="1" x14ac:dyDescent="0.2">
      <c r="B480" s="51">
        <f t="shared" si="137"/>
        <v>43547</v>
      </c>
      <c r="C480" s="52">
        <f t="shared" si="140"/>
        <v>43547</v>
      </c>
      <c r="D480" s="71"/>
      <c r="E480" s="72"/>
      <c r="F480" s="55"/>
      <c r="G480" s="35"/>
      <c r="H480" s="48"/>
      <c r="I480" s="55"/>
      <c r="J480" s="71">
        <v>0.5</v>
      </c>
      <c r="K480" s="72">
        <v>0.75</v>
      </c>
      <c r="L480" s="55">
        <f t="shared" si="143"/>
        <v>6</v>
      </c>
      <c r="M480" s="71">
        <v>0.41666666666666669</v>
      </c>
      <c r="N480" s="72">
        <v>0.83333333333333337</v>
      </c>
      <c r="O480" s="55">
        <f t="shared" si="144"/>
        <v>10</v>
      </c>
      <c r="P480" s="92"/>
    </row>
    <row r="481" spans="2:16" ht="19.5" customHeight="1" x14ac:dyDescent="0.2">
      <c r="B481" s="51">
        <f t="shared" si="137"/>
        <v>43548</v>
      </c>
      <c r="C481" s="52">
        <f t="shared" si="140"/>
        <v>43548</v>
      </c>
      <c r="D481" s="35"/>
      <c r="E481" s="48"/>
      <c r="F481" s="47"/>
      <c r="G481" s="35"/>
      <c r="H481" s="48"/>
      <c r="I481" s="55"/>
      <c r="J481" s="71">
        <v>0.5</v>
      </c>
      <c r="K481" s="72">
        <v>0.75</v>
      </c>
      <c r="L481" s="55">
        <f t="shared" si="143"/>
        <v>6</v>
      </c>
      <c r="M481" s="71">
        <v>0.41666666666666669</v>
      </c>
      <c r="N481" s="72">
        <v>0.75</v>
      </c>
      <c r="O481" s="55">
        <f t="shared" si="144"/>
        <v>8</v>
      </c>
      <c r="P481" s="92"/>
    </row>
    <row r="482" spans="2:16" ht="19.5" customHeight="1" x14ac:dyDescent="0.2">
      <c r="B482" s="51">
        <f t="shared" si="137"/>
        <v>43549</v>
      </c>
      <c r="C482" s="52">
        <f t="shared" si="140"/>
        <v>43549</v>
      </c>
      <c r="D482" s="71">
        <v>0.58333333333333337</v>
      </c>
      <c r="E482" s="72">
        <v>0.83333333333333337</v>
      </c>
      <c r="F482" s="55">
        <f t="shared" ref="F482:F488" si="145">(E482-D482)*24</f>
        <v>6</v>
      </c>
      <c r="G482" s="35"/>
      <c r="H482" s="48"/>
      <c r="I482" s="55"/>
      <c r="J482" s="71">
        <v>0.58333333333333337</v>
      </c>
      <c r="K482" s="72">
        <v>0.75</v>
      </c>
      <c r="L482" s="55">
        <f t="shared" si="143"/>
        <v>3.9999999999999991</v>
      </c>
      <c r="M482" s="71">
        <v>0.41666666666666669</v>
      </c>
      <c r="N482" s="72">
        <v>0.83333333333333337</v>
      </c>
      <c r="O482" s="55">
        <f t="shared" si="144"/>
        <v>10</v>
      </c>
      <c r="P482" s="92"/>
    </row>
    <row r="483" spans="2:16" ht="19.5" customHeight="1" x14ac:dyDescent="0.2">
      <c r="B483" s="51">
        <f t="shared" si="137"/>
        <v>43550</v>
      </c>
      <c r="C483" s="52">
        <f t="shared" si="140"/>
        <v>43550</v>
      </c>
      <c r="D483" s="85"/>
      <c r="E483" s="86" t="s">
        <v>79</v>
      </c>
      <c r="F483" s="87"/>
      <c r="G483" s="35"/>
      <c r="H483" s="48"/>
      <c r="I483" s="55"/>
      <c r="J483" s="85"/>
      <c r="K483" s="86" t="s">
        <v>79</v>
      </c>
      <c r="L483" s="87"/>
      <c r="M483" s="85"/>
      <c r="N483" s="86" t="s">
        <v>79</v>
      </c>
      <c r="O483" s="87"/>
      <c r="P483" s="83"/>
    </row>
    <row r="484" spans="2:16" ht="19.5" customHeight="1" x14ac:dyDescent="0.2">
      <c r="B484" s="51">
        <f t="shared" si="137"/>
        <v>43551</v>
      </c>
      <c r="C484" s="52">
        <f t="shared" si="140"/>
        <v>43551</v>
      </c>
      <c r="D484" s="71">
        <v>0.58333333333333337</v>
      </c>
      <c r="E484" s="72">
        <v>0.83333333333333337</v>
      </c>
      <c r="F484" s="55">
        <f t="shared" si="145"/>
        <v>6</v>
      </c>
      <c r="G484" s="35"/>
      <c r="H484" s="48"/>
      <c r="I484" s="55"/>
      <c r="J484" s="71">
        <v>0.5</v>
      </c>
      <c r="K484" s="72">
        <v>0.75</v>
      </c>
      <c r="L484" s="55">
        <f>(K484-J484)*24</f>
        <v>6</v>
      </c>
      <c r="M484" s="71">
        <v>0.41666666666666669</v>
      </c>
      <c r="N484" s="72">
        <v>0.83333333333333337</v>
      </c>
      <c r="O484" s="55">
        <f>(N484-M484)*24</f>
        <v>10</v>
      </c>
      <c r="P484" s="83" t="s">
        <v>84</v>
      </c>
    </row>
    <row r="485" spans="2:16" ht="19.5" customHeight="1" x14ac:dyDescent="0.2">
      <c r="B485" s="51">
        <f t="shared" si="137"/>
        <v>43552</v>
      </c>
      <c r="C485" s="52">
        <f t="shared" si="140"/>
        <v>43552</v>
      </c>
      <c r="D485" s="71">
        <v>0.58333333333333337</v>
      </c>
      <c r="E485" s="72">
        <v>0.83333333333333337</v>
      </c>
      <c r="F485" s="55">
        <f t="shared" si="145"/>
        <v>6</v>
      </c>
      <c r="G485" s="35"/>
      <c r="H485" s="48"/>
      <c r="I485" s="55"/>
      <c r="J485" s="71">
        <v>0.5</v>
      </c>
      <c r="K485" s="72">
        <v>0.75</v>
      </c>
      <c r="L485" s="55">
        <f>(K485-J485)*24</f>
        <v>6</v>
      </c>
      <c r="M485" s="71">
        <v>0.41666666666666669</v>
      </c>
      <c r="N485" s="72">
        <v>0.83333333333333337</v>
      </c>
      <c r="O485" s="55">
        <f>(N485-M485)*24</f>
        <v>10</v>
      </c>
      <c r="P485" s="83" t="s">
        <v>84</v>
      </c>
    </row>
    <row r="486" spans="2:16" ht="19.5" customHeight="1" x14ac:dyDescent="0.2">
      <c r="B486" s="51">
        <f>IF(DAY(B485+1)&lt;&gt;29,"",B485+1)</f>
        <v>43553</v>
      </c>
      <c r="C486" s="52">
        <f t="shared" si="140"/>
        <v>43553</v>
      </c>
      <c r="D486" s="71">
        <v>0.58333333333333337</v>
      </c>
      <c r="E486" s="72">
        <v>0.83333333333333337</v>
      </c>
      <c r="F486" s="55">
        <f t="shared" si="145"/>
        <v>6</v>
      </c>
      <c r="G486" s="35"/>
      <c r="H486" s="48"/>
      <c r="I486" s="55"/>
      <c r="J486" s="71">
        <v>0.5</v>
      </c>
      <c r="K486" s="72">
        <v>0.75</v>
      </c>
      <c r="L486" s="55">
        <f>(K486-J486)*24</f>
        <v>6</v>
      </c>
      <c r="M486" s="71">
        <v>0.41666666666666669</v>
      </c>
      <c r="N486" s="72">
        <v>0.83333333333333337</v>
      </c>
      <c r="O486" s="55">
        <f>(N486-M486)*24</f>
        <v>10</v>
      </c>
      <c r="P486" s="83" t="s">
        <v>84</v>
      </c>
    </row>
    <row r="487" spans="2:16" ht="19.5" customHeight="1" x14ac:dyDescent="0.2">
      <c r="B487" s="51">
        <f>IF(DAY(B486+1)&lt;&gt;30,"",B486+1)</f>
        <v>43554</v>
      </c>
      <c r="C487" s="52">
        <f t="shared" si="140"/>
        <v>43554</v>
      </c>
      <c r="D487" s="71">
        <v>0.41666666666666669</v>
      </c>
      <c r="E487" s="72">
        <v>0.83333333333333337</v>
      </c>
      <c r="F487" s="55">
        <f t="shared" si="145"/>
        <v>10</v>
      </c>
      <c r="G487" s="35"/>
      <c r="H487" s="48"/>
      <c r="I487" s="55"/>
      <c r="J487" s="71">
        <v>0.5</v>
      </c>
      <c r="K487" s="72">
        <v>0.75</v>
      </c>
      <c r="L487" s="55">
        <f>(K487-J487)*24</f>
        <v>6</v>
      </c>
      <c r="M487" s="71">
        <v>0.41666666666666669</v>
      </c>
      <c r="N487" s="72">
        <v>0.83333333333333337</v>
      </c>
      <c r="O487" s="55">
        <f>(N487-M487)*24</f>
        <v>10</v>
      </c>
      <c r="P487" s="83" t="s">
        <v>84</v>
      </c>
    </row>
    <row r="488" spans="2:16" ht="19.5" customHeight="1" thickBot="1" x14ac:dyDescent="0.25">
      <c r="B488" s="51">
        <f>IF(DAY(B487+1)&lt;&gt;31,"",B487+1)</f>
        <v>43555</v>
      </c>
      <c r="C488" s="52">
        <f t="shared" si="140"/>
        <v>43555</v>
      </c>
      <c r="D488" s="84">
        <v>0.41666666666666669</v>
      </c>
      <c r="E488" s="72">
        <v>0.75</v>
      </c>
      <c r="F488" s="47">
        <f t="shared" si="145"/>
        <v>8</v>
      </c>
      <c r="G488" s="75"/>
      <c r="H488" s="77"/>
      <c r="I488" s="55"/>
      <c r="J488" s="71">
        <v>0.5</v>
      </c>
      <c r="K488" s="72">
        <v>0.75</v>
      </c>
      <c r="L488" s="55">
        <f>(K488-J488)*24</f>
        <v>6</v>
      </c>
      <c r="M488" s="71">
        <v>0.41666666666666669</v>
      </c>
      <c r="N488" s="72">
        <v>0.75</v>
      </c>
      <c r="O488" s="55">
        <f>(N488-M488)*24</f>
        <v>8</v>
      </c>
      <c r="P488" s="93" t="s">
        <v>84</v>
      </c>
    </row>
    <row r="489" spans="2:16" ht="19.5" customHeight="1" thickTop="1" x14ac:dyDescent="0.2">
      <c r="B489" s="57" t="s">
        <v>37</v>
      </c>
      <c r="C489" s="58"/>
      <c r="D489" s="57"/>
      <c r="E489" s="59">
        <f>COUNTIF(D458:D488,"&gt;0")</f>
        <v>6</v>
      </c>
      <c r="F489" s="60"/>
      <c r="G489" s="61"/>
      <c r="H489" s="59">
        <f>COUNTIF(G458:G488,"&gt;0")</f>
        <v>0</v>
      </c>
      <c r="I489" s="60"/>
      <c r="J489" s="61"/>
      <c r="K489" s="59">
        <f>COUNTIF(J458:J488,"&gt;0")</f>
        <v>27</v>
      </c>
      <c r="L489" s="60"/>
      <c r="M489" s="61"/>
      <c r="N489" s="59">
        <f>COUNTIF(M458:M488,"&gt;0")</f>
        <v>27</v>
      </c>
      <c r="O489" s="60"/>
      <c r="P489" s="80"/>
    </row>
    <row r="490" spans="2:16" ht="19.5" customHeight="1" x14ac:dyDescent="0.2">
      <c r="B490" s="62" t="s">
        <v>309</v>
      </c>
      <c r="C490" s="63"/>
      <c r="D490" s="64"/>
      <c r="E490" s="74">
        <f>SUM(F458:F488)</f>
        <v>42</v>
      </c>
      <c r="F490" s="63"/>
      <c r="G490" s="65"/>
      <c r="H490" s="74">
        <f>SUM(I458:I488)</f>
        <v>0</v>
      </c>
      <c r="I490" s="63"/>
      <c r="J490" s="65"/>
      <c r="K490" s="74">
        <f>SUM(L458:L488)</f>
        <v>136</v>
      </c>
      <c r="L490" s="63"/>
      <c r="M490" s="65"/>
      <c r="N490" s="74">
        <f>SUM(O458:O488)</f>
        <v>258</v>
      </c>
      <c r="O490" s="63"/>
      <c r="P490" s="40"/>
    </row>
    <row r="491" spans="2:16" ht="19.5" customHeight="1" x14ac:dyDescent="0.2">
      <c r="B491" s="64" t="s">
        <v>42</v>
      </c>
      <c r="C491" s="66"/>
      <c r="D491" s="64"/>
      <c r="E491" s="90">
        <f>COUNTIF($B$458:$B$488,"&gt;0")-E489</f>
        <v>25</v>
      </c>
      <c r="F491" s="47"/>
      <c r="G491" s="35"/>
      <c r="H491" s="90">
        <f>COUNTIF($B$458:$B$488,"&gt;0")-H489</f>
        <v>31</v>
      </c>
      <c r="I491" s="47"/>
      <c r="J491" s="35"/>
      <c r="K491" s="90">
        <f>COUNTIF($B$458:$B$488,"&gt;0")-K489</f>
        <v>4</v>
      </c>
      <c r="L491" s="47"/>
      <c r="M491" s="35"/>
      <c r="N491" s="90">
        <f>COUNTIF($B$458:$B$488,"&gt;0")-N489</f>
        <v>4</v>
      </c>
      <c r="O491" s="47"/>
      <c r="P491" s="40"/>
    </row>
    <row r="492" spans="2:16" ht="19.5" customHeight="1" x14ac:dyDescent="0.2">
      <c r="B492" s="67"/>
      <c r="C492" s="68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</row>
    <row r="494" spans="2:16" ht="21" x14ac:dyDescent="0.2">
      <c r="B494" s="1"/>
      <c r="C494" s="95" t="s">
        <v>339</v>
      </c>
      <c r="D494" s="16"/>
    </row>
    <row r="495" spans="2:16" x14ac:dyDescent="0.2">
      <c r="B495" s="1"/>
      <c r="C495" s="15"/>
      <c r="D495" s="16"/>
    </row>
    <row r="496" spans="2:16" ht="16.5" customHeight="1" x14ac:dyDescent="0.2">
      <c r="B496" s="1"/>
      <c r="C496" s="88"/>
      <c r="D496" s="48"/>
      <c r="E496" s="48"/>
      <c r="F496" s="66"/>
      <c r="G496" s="219" t="s">
        <v>313</v>
      </c>
      <c r="H496" s="220"/>
      <c r="I496" s="219" t="s">
        <v>324</v>
      </c>
      <c r="J496" s="220"/>
      <c r="K496" s="219" t="s">
        <v>325</v>
      </c>
      <c r="L496" s="220"/>
      <c r="M496" s="219" t="s">
        <v>326</v>
      </c>
      <c r="N496" s="220"/>
    </row>
    <row r="497" spans="2:14" ht="16.5" customHeight="1" x14ac:dyDescent="0.2">
      <c r="B497" s="1"/>
      <c r="C497" s="289" t="s">
        <v>55</v>
      </c>
      <c r="D497" s="290"/>
      <c r="E497" s="298" t="s">
        <v>37</v>
      </c>
      <c r="F497" s="299"/>
      <c r="G497" s="298">
        <f>E38</f>
        <v>26</v>
      </c>
      <c r="H497" s="299"/>
      <c r="I497" s="298">
        <f>H38</f>
        <v>0</v>
      </c>
      <c r="J497" s="299"/>
      <c r="K497" s="298">
        <f>K38</f>
        <v>26</v>
      </c>
      <c r="L497" s="299"/>
      <c r="M497" s="298">
        <f>N38</f>
        <v>26</v>
      </c>
      <c r="N497" s="299"/>
    </row>
    <row r="498" spans="2:14" ht="16.5" customHeight="1" x14ac:dyDescent="0.2">
      <c r="B498" s="1"/>
      <c r="C498" s="296"/>
      <c r="D498" s="297"/>
      <c r="E498" s="300" t="s">
        <v>309</v>
      </c>
      <c r="F498" s="301"/>
      <c r="G498" s="302">
        <f>E39</f>
        <v>176</v>
      </c>
      <c r="H498" s="303"/>
      <c r="I498" s="302">
        <f>H39</f>
        <v>0</v>
      </c>
      <c r="J498" s="303"/>
      <c r="K498" s="302">
        <f>K39</f>
        <v>150</v>
      </c>
      <c r="L498" s="303"/>
      <c r="M498" s="302">
        <f>N39</f>
        <v>248</v>
      </c>
      <c r="N498" s="303"/>
    </row>
    <row r="499" spans="2:14" ht="16.5" customHeight="1" x14ac:dyDescent="0.2">
      <c r="B499" s="1"/>
      <c r="C499" s="291"/>
      <c r="D499" s="292"/>
      <c r="E499" s="304" t="s">
        <v>42</v>
      </c>
      <c r="F499" s="305"/>
      <c r="G499" s="304">
        <f>E40</f>
        <v>4</v>
      </c>
      <c r="H499" s="305"/>
      <c r="I499" s="304">
        <f>H40</f>
        <v>30</v>
      </c>
      <c r="J499" s="305"/>
      <c r="K499" s="304">
        <f>K40</f>
        <v>4</v>
      </c>
      <c r="L499" s="305"/>
      <c r="M499" s="304">
        <f>N40</f>
        <v>4</v>
      </c>
      <c r="N499" s="305"/>
    </row>
    <row r="500" spans="2:14" ht="16.5" customHeight="1" x14ac:dyDescent="0.2">
      <c r="B500" s="1"/>
      <c r="C500" s="289" t="s">
        <v>327</v>
      </c>
      <c r="D500" s="290"/>
      <c r="E500" s="298" t="s">
        <v>37</v>
      </c>
      <c r="F500" s="299"/>
      <c r="G500" s="298">
        <f>E79</f>
        <v>26</v>
      </c>
      <c r="H500" s="299"/>
      <c r="I500" s="298">
        <f>H79</f>
        <v>0</v>
      </c>
      <c r="J500" s="299"/>
      <c r="K500" s="298">
        <f>K79</f>
        <v>26</v>
      </c>
      <c r="L500" s="299"/>
      <c r="M500" s="298">
        <f>N79</f>
        <v>26</v>
      </c>
      <c r="N500" s="299"/>
    </row>
    <row r="501" spans="2:14" ht="16.5" customHeight="1" x14ac:dyDescent="0.2">
      <c r="B501" s="1"/>
      <c r="C501" s="296"/>
      <c r="D501" s="297"/>
      <c r="E501" s="300" t="s">
        <v>309</v>
      </c>
      <c r="F501" s="301"/>
      <c r="G501" s="302">
        <f>E80</f>
        <v>182</v>
      </c>
      <c r="H501" s="303"/>
      <c r="I501" s="302">
        <f>H80</f>
        <v>0</v>
      </c>
      <c r="J501" s="303"/>
      <c r="K501" s="302">
        <f>K80</f>
        <v>144</v>
      </c>
      <c r="L501" s="303"/>
      <c r="M501" s="302">
        <f>N80</f>
        <v>246</v>
      </c>
      <c r="N501" s="303"/>
    </row>
    <row r="502" spans="2:14" ht="16.5" customHeight="1" x14ac:dyDescent="0.2">
      <c r="B502" s="1"/>
      <c r="C502" s="291"/>
      <c r="D502" s="292"/>
      <c r="E502" s="304" t="s">
        <v>42</v>
      </c>
      <c r="F502" s="305"/>
      <c r="G502" s="304">
        <f>E81</f>
        <v>5</v>
      </c>
      <c r="H502" s="305"/>
      <c r="I502" s="304">
        <f>H81</f>
        <v>31</v>
      </c>
      <c r="J502" s="305"/>
      <c r="K502" s="304">
        <f>K81</f>
        <v>5</v>
      </c>
      <c r="L502" s="305"/>
      <c r="M502" s="304">
        <f>N81</f>
        <v>5</v>
      </c>
      <c r="N502" s="305"/>
    </row>
    <row r="503" spans="2:14" ht="16.5" customHeight="1" x14ac:dyDescent="0.2">
      <c r="B503" s="1"/>
      <c r="C503" s="289" t="s">
        <v>328</v>
      </c>
      <c r="D503" s="290"/>
      <c r="E503" s="298" t="s">
        <v>37</v>
      </c>
      <c r="F503" s="299"/>
      <c r="G503" s="298">
        <f>E120</f>
        <v>26</v>
      </c>
      <c r="H503" s="299"/>
      <c r="I503" s="298">
        <f>H120</f>
        <v>0</v>
      </c>
      <c r="J503" s="299"/>
      <c r="K503" s="298">
        <f>K120</f>
        <v>26</v>
      </c>
      <c r="L503" s="299"/>
      <c r="M503" s="298">
        <f>N120</f>
        <v>26</v>
      </c>
      <c r="N503" s="299"/>
    </row>
    <row r="504" spans="2:14" ht="16.5" customHeight="1" x14ac:dyDescent="0.2">
      <c r="B504" s="1"/>
      <c r="C504" s="296"/>
      <c r="D504" s="297"/>
      <c r="E504" s="300" t="s">
        <v>309</v>
      </c>
      <c r="F504" s="301"/>
      <c r="G504" s="302">
        <f>E121</f>
        <v>178</v>
      </c>
      <c r="H504" s="303"/>
      <c r="I504" s="302">
        <f>H121</f>
        <v>0</v>
      </c>
      <c r="J504" s="303"/>
      <c r="K504" s="302">
        <f>K121</f>
        <v>140</v>
      </c>
      <c r="L504" s="303"/>
      <c r="M504" s="302">
        <f>N121</f>
        <v>246</v>
      </c>
      <c r="N504" s="303"/>
    </row>
    <row r="505" spans="2:14" ht="16.5" customHeight="1" x14ac:dyDescent="0.2">
      <c r="B505" s="1"/>
      <c r="C505" s="291"/>
      <c r="D505" s="292"/>
      <c r="E505" s="304" t="s">
        <v>42</v>
      </c>
      <c r="F505" s="305"/>
      <c r="G505" s="304">
        <f>E122</f>
        <v>4</v>
      </c>
      <c r="H505" s="305"/>
      <c r="I505" s="304">
        <f>H122</f>
        <v>30</v>
      </c>
      <c r="J505" s="305"/>
      <c r="K505" s="304">
        <f>K122</f>
        <v>4</v>
      </c>
      <c r="L505" s="305"/>
      <c r="M505" s="304">
        <f>N122</f>
        <v>4</v>
      </c>
      <c r="N505" s="305"/>
    </row>
    <row r="506" spans="2:14" ht="16.5" customHeight="1" x14ac:dyDescent="0.2">
      <c r="B506" s="1"/>
      <c r="C506" s="289" t="s">
        <v>329</v>
      </c>
      <c r="D506" s="290"/>
      <c r="E506" s="306" t="s">
        <v>37</v>
      </c>
      <c r="F506" s="307"/>
      <c r="G506" s="306">
        <f>E161</f>
        <v>28</v>
      </c>
      <c r="H506" s="307"/>
      <c r="I506" s="306">
        <f>H161</f>
        <v>0</v>
      </c>
      <c r="J506" s="307"/>
      <c r="K506" s="306">
        <f>K161</f>
        <v>28</v>
      </c>
      <c r="L506" s="307"/>
      <c r="M506" s="306">
        <f>N161</f>
        <v>28</v>
      </c>
      <c r="N506" s="307"/>
    </row>
    <row r="507" spans="2:14" ht="16.5" customHeight="1" x14ac:dyDescent="0.2">
      <c r="B507" s="1"/>
      <c r="C507" s="296"/>
      <c r="D507" s="297"/>
      <c r="E507" s="308" t="s">
        <v>309</v>
      </c>
      <c r="F507" s="309"/>
      <c r="G507" s="308">
        <f>E162</f>
        <v>201</v>
      </c>
      <c r="H507" s="309"/>
      <c r="I507" s="308">
        <f>H162</f>
        <v>0</v>
      </c>
      <c r="J507" s="309"/>
      <c r="K507" s="308">
        <f>K162</f>
        <v>183</v>
      </c>
      <c r="L507" s="309"/>
      <c r="M507" s="308">
        <f>N162</f>
        <v>261</v>
      </c>
      <c r="N507" s="309"/>
    </row>
    <row r="508" spans="2:14" ht="16.5" customHeight="1" x14ac:dyDescent="0.2">
      <c r="B508" s="1"/>
      <c r="C508" s="291"/>
      <c r="D508" s="292"/>
      <c r="E508" s="310" t="s">
        <v>42</v>
      </c>
      <c r="F508" s="311"/>
      <c r="G508" s="310">
        <f>E163</f>
        <v>3</v>
      </c>
      <c r="H508" s="311"/>
      <c r="I508" s="310">
        <f>H163</f>
        <v>31</v>
      </c>
      <c r="J508" s="311"/>
      <c r="K508" s="310">
        <f>K163</f>
        <v>3</v>
      </c>
      <c r="L508" s="311"/>
      <c r="M508" s="310">
        <f>N163</f>
        <v>3</v>
      </c>
      <c r="N508" s="311"/>
    </row>
    <row r="509" spans="2:14" ht="16.5" customHeight="1" x14ac:dyDescent="0.2">
      <c r="B509" s="1"/>
      <c r="C509" s="289" t="s">
        <v>330</v>
      </c>
      <c r="D509" s="290"/>
      <c r="E509" s="306" t="s">
        <v>37</v>
      </c>
      <c r="F509" s="307"/>
      <c r="G509" s="306">
        <f>E202</f>
        <v>30</v>
      </c>
      <c r="H509" s="307"/>
      <c r="I509" s="306">
        <f>H202</f>
        <v>0</v>
      </c>
      <c r="J509" s="307"/>
      <c r="K509" s="306">
        <f>K202</f>
        <v>30</v>
      </c>
      <c r="L509" s="307"/>
      <c r="M509" s="306">
        <f>N202</f>
        <v>30</v>
      </c>
      <c r="N509" s="307"/>
    </row>
    <row r="510" spans="2:14" ht="16.5" customHeight="1" x14ac:dyDescent="0.2">
      <c r="B510" s="1"/>
      <c r="C510" s="296"/>
      <c r="D510" s="297"/>
      <c r="E510" s="308" t="s">
        <v>309</v>
      </c>
      <c r="F510" s="309"/>
      <c r="G510" s="308">
        <f>E203</f>
        <v>274</v>
      </c>
      <c r="H510" s="309"/>
      <c r="I510" s="308">
        <f>H203</f>
        <v>0</v>
      </c>
      <c r="J510" s="309"/>
      <c r="K510" s="308">
        <f>K203</f>
        <v>266</v>
      </c>
      <c r="L510" s="309"/>
      <c r="M510" s="308">
        <f>N203</f>
        <v>290</v>
      </c>
      <c r="N510" s="309"/>
    </row>
    <row r="511" spans="2:14" ht="16.5" customHeight="1" x14ac:dyDescent="0.2">
      <c r="B511" s="1"/>
      <c r="C511" s="291"/>
      <c r="D511" s="292"/>
      <c r="E511" s="310" t="s">
        <v>42</v>
      </c>
      <c r="F511" s="311"/>
      <c r="G511" s="310">
        <f>E204</f>
        <v>1</v>
      </c>
      <c r="H511" s="311"/>
      <c r="I511" s="310">
        <f>H204</f>
        <v>31</v>
      </c>
      <c r="J511" s="311"/>
      <c r="K511" s="310">
        <f>K204</f>
        <v>1</v>
      </c>
      <c r="L511" s="311"/>
      <c r="M511" s="310">
        <f>N204</f>
        <v>1</v>
      </c>
      <c r="N511" s="311"/>
    </row>
    <row r="512" spans="2:14" ht="16.5" customHeight="1" x14ac:dyDescent="0.2">
      <c r="B512" s="1"/>
      <c r="C512" s="289" t="s">
        <v>331</v>
      </c>
      <c r="D512" s="290"/>
      <c r="E512" s="306" t="s">
        <v>37</v>
      </c>
      <c r="F512" s="307"/>
      <c r="G512" s="306">
        <f>E243</f>
        <v>26</v>
      </c>
      <c r="H512" s="307"/>
      <c r="I512" s="306">
        <f>H243</f>
        <v>0</v>
      </c>
      <c r="J512" s="307"/>
      <c r="K512" s="306">
        <f>K243</f>
        <v>26</v>
      </c>
      <c r="L512" s="307"/>
      <c r="M512" s="306">
        <f>N243</f>
        <v>26</v>
      </c>
      <c r="N512" s="307"/>
    </row>
    <row r="513" spans="2:14" ht="16.5" customHeight="1" x14ac:dyDescent="0.2">
      <c r="B513" s="1"/>
      <c r="C513" s="296"/>
      <c r="D513" s="297"/>
      <c r="E513" s="308" t="s">
        <v>309</v>
      </c>
      <c r="F513" s="309"/>
      <c r="G513" s="308">
        <f>E244</f>
        <v>190</v>
      </c>
      <c r="H513" s="309"/>
      <c r="I513" s="308">
        <f>H244</f>
        <v>0</v>
      </c>
      <c r="J513" s="309"/>
      <c r="K513" s="308">
        <f>K244</f>
        <v>152</v>
      </c>
      <c r="L513" s="309"/>
      <c r="M513" s="308">
        <f>N244</f>
        <v>246</v>
      </c>
      <c r="N513" s="309"/>
    </row>
    <row r="514" spans="2:14" ht="16.5" customHeight="1" x14ac:dyDescent="0.2">
      <c r="B514" s="1"/>
      <c r="C514" s="291"/>
      <c r="D514" s="292"/>
      <c r="E514" s="310" t="s">
        <v>42</v>
      </c>
      <c r="F514" s="311"/>
      <c r="G514" s="310">
        <f>E245</f>
        <v>4</v>
      </c>
      <c r="H514" s="311"/>
      <c r="I514" s="310">
        <f>H245</f>
        <v>30</v>
      </c>
      <c r="J514" s="311"/>
      <c r="K514" s="310">
        <f>K245</f>
        <v>4</v>
      </c>
      <c r="L514" s="311"/>
      <c r="M514" s="310">
        <f>N245</f>
        <v>4</v>
      </c>
      <c r="N514" s="311"/>
    </row>
    <row r="515" spans="2:14" ht="16.5" customHeight="1" x14ac:dyDescent="0.2">
      <c r="B515" s="1"/>
      <c r="C515" s="289" t="s">
        <v>332</v>
      </c>
      <c r="D515" s="290"/>
      <c r="E515" s="306" t="s">
        <v>37</v>
      </c>
      <c r="F515" s="307"/>
      <c r="G515" s="306">
        <f>E284</f>
        <v>7</v>
      </c>
      <c r="H515" s="307"/>
      <c r="I515" s="306">
        <f>H284</f>
        <v>0</v>
      </c>
      <c r="J515" s="307"/>
      <c r="K515" s="306">
        <f>K284</f>
        <v>7</v>
      </c>
      <c r="L515" s="307"/>
      <c r="M515" s="306">
        <f>N284</f>
        <v>26</v>
      </c>
      <c r="N515" s="307"/>
    </row>
    <row r="516" spans="2:14" ht="16.5" customHeight="1" x14ac:dyDescent="0.2">
      <c r="B516" s="1"/>
      <c r="C516" s="296"/>
      <c r="D516" s="297"/>
      <c r="E516" s="308" t="s">
        <v>309</v>
      </c>
      <c r="F516" s="309"/>
      <c r="G516" s="308">
        <f>E285</f>
        <v>50</v>
      </c>
      <c r="H516" s="309"/>
      <c r="I516" s="308">
        <f>H285</f>
        <v>0</v>
      </c>
      <c r="J516" s="309"/>
      <c r="K516" s="308">
        <f>K285</f>
        <v>40</v>
      </c>
      <c r="L516" s="309"/>
      <c r="M516" s="308">
        <f>N285</f>
        <v>250</v>
      </c>
      <c r="N516" s="309"/>
    </row>
    <row r="517" spans="2:14" ht="16.5" customHeight="1" x14ac:dyDescent="0.2">
      <c r="B517" s="1"/>
      <c r="C517" s="291"/>
      <c r="D517" s="292"/>
      <c r="E517" s="310" t="s">
        <v>42</v>
      </c>
      <c r="F517" s="311"/>
      <c r="G517" s="310">
        <f>E286</f>
        <v>24</v>
      </c>
      <c r="H517" s="311"/>
      <c r="I517" s="310">
        <f>H286</f>
        <v>31</v>
      </c>
      <c r="J517" s="311"/>
      <c r="K517" s="310">
        <f>K286</f>
        <v>24</v>
      </c>
      <c r="L517" s="311"/>
      <c r="M517" s="310">
        <f>N286</f>
        <v>5</v>
      </c>
      <c r="N517" s="311"/>
    </row>
    <row r="518" spans="2:14" ht="16.5" customHeight="1" x14ac:dyDescent="0.2">
      <c r="B518" s="1"/>
      <c r="C518" s="289" t="s">
        <v>333</v>
      </c>
      <c r="D518" s="290"/>
      <c r="E518" s="306" t="s">
        <v>37</v>
      </c>
      <c r="F518" s="307"/>
      <c r="G518" s="306">
        <f>E325</f>
        <v>0</v>
      </c>
      <c r="H518" s="307"/>
      <c r="I518" s="306">
        <f>H325</f>
        <v>24</v>
      </c>
      <c r="J518" s="307"/>
      <c r="K518" s="306">
        <f>K325</f>
        <v>0</v>
      </c>
      <c r="L518" s="307"/>
      <c r="M518" s="306">
        <f>N325</f>
        <v>26</v>
      </c>
      <c r="N518" s="307"/>
    </row>
    <row r="519" spans="2:14" ht="16.5" customHeight="1" x14ac:dyDescent="0.2">
      <c r="B519" s="1"/>
      <c r="C519" s="296"/>
      <c r="D519" s="297"/>
      <c r="E519" s="308" t="s">
        <v>309</v>
      </c>
      <c r="F519" s="309"/>
      <c r="G519" s="308">
        <f>E326</f>
        <v>0</v>
      </c>
      <c r="H519" s="309"/>
      <c r="I519" s="308">
        <f>H326</f>
        <v>139.5</v>
      </c>
      <c r="J519" s="309"/>
      <c r="K519" s="308">
        <f>K326</f>
        <v>0</v>
      </c>
      <c r="L519" s="309"/>
      <c r="M519" s="308">
        <f>N326</f>
        <v>248</v>
      </c>
      <c r="N519" s="309"/>
    </row>
    <row r="520" spans="2:14" ht="16.5" customHeight="1" x14ac:dyDescent="0.2">
      <c r="B520" s="1"/>
      <c r="C520" s="291"/>
      <c r="D520" s="292"/>
      <c r="E520" s="310" t="s">
        <v>42</v>
      </c>
      <c r="F520" s="311"/>
      <c r="G520" s="310">
        <f>E327</f>
        <v>30</v>
      </c>
      <c r="H520" s="311"/>
      <c r="I520" s="310">
        <f>H327</f>
        <v>6</v>
      </c>
      <c r="J520" s="311"/>
      <c r="K520" s="310">
        <f>K327</f>
        <v>30</v>
      </c>
      <c r="L520" s="311"/>
      <c r="M520" s="310">
        <f>N327</f>
        <v>4</v>
      </c>
      <c r="N520" s="311"/>
    </row>
    <row r="521" spans="2:14" ht="16.5" customHeight="1" x14ac:dyDescent="0.2">
      <c r="B521" s="1"/>
      <c r="C521" s="289" t="s">
        <v>334</v>
      </c>
      <c r="D521" s="290"/>
      <c r="E521" s="306" t="s">
        <v>37</v>
      </c>
      <c r="F521" s="307"/>
      <c r="G521" s="306">
        <f>E366</f>
        <v>0</v>
      </c>
      <c r="H521" s="307"/>
      <c r="I521" s="306">
        <f>H366</f>
        <v>27</v>
      </c>
      <c r="J521" s="307"/>
      <c r="K521" s="306">
        <f>K366</f>
        <v>0</v>
      </c>
      <c r="L521" s="307"/>
      <c r="M521" s="306">
        <f>N366</f>
        <v>27</v>
      </c>
      <c r="N521" s="307"/>
    </row>
    <row r="522" spans="2:14" ht="16.5" customHeight="1" x14ac:dyDescent="0.2">
      <c r="B522" s="1"/>
      <c r="C522" s="296"/>
      <c r="D522" s="297"/>
      <c r="E522" s="308" t="s">
        <v>309</v>
      </c>
      <c r="F522" s="309"/>
      <c r="G522" s="308">
        <f>E367</f>
        <v>0</v>
      </c>
      <c r="H522" s="309"/>
      <c r="I522" s="308">
        <f>H367</f>
        <v>174</v>
      </c>
      <c r="J522" s="309"/>
      <c r="K522" s="308">
        <f>K367</f>
        <v>0</v>
      </c>
      <c r="L522" s="309"/>
      <c r="M522" s="308">
        <f>N367</f>
        <v>256</v>
      </c>
      <c r="N522" s="309"/>
    </row>
    <row r="523" spans="2:14" ht="16.5" customHeight="1" x14ac:dyDescent="0.2">
      <c r="B523" s="1"/>
      <c r="C523" s="291"/>
      <c r="D523" s="292"/>
      <c r="E523" s="310" t="s">
        <v>42</v>
      </c>
      <c r="F523" s="311"/>
      <c r="G523" s="310">
        <f>E368</f>
        <v>31</v>
      </c>
      <c r="H523" s="311"/>
      <c r="I523" s="310">
        <f>H368</f>
        <v>4</v>
      </c>
      <c r="J523" s="311"/>
      <c r="K523" s="310">
        <f>K368</f>
        <v>31</v>
      </c>
      <c r="L523" s="311"/>
      <c r="M523" s="310">
        <f>N368</f>
        <v>4</v>
      </c>
      <c r="N523" s="311"/>
    </row>
    <row r="524" spans="2:14" ht="16.5" customHeight="1" x14ac:dyDescent="0.2">
      <c r="B524" s="1"/>
      <c r="C524" s="289" t="s">
        <v>335</v>
      </c>
      <c r="D524" s="290"/>
      <c r="E524" s="306" t="s">
        <v>37</v>
      </c>
      <c r="F524" s="307"/>
      <c r="G524" s="306">
        <f>E407</f>
        <v>0</v>
      </c>
      <c r="H524" s="307"/>
      <c r="I524" s="306">
        <f>H407</f>
        <v>26</v>
      </c>
      <c r="J524" s="307"/>
      <c r="K524" s="306">
        <f>K407</f>
        <v>0</v>
      </c>
      <c r="L524" s="307"/>
      <c r="M524" s="306">
        <f>N407</f>
        <v>26</v>
      </c>
      <c r="N524" s="307"/>
    </row>
    <row r="525" spans="2:14" ht="16.5" customHeight="1" x14ac:dyDescent="0.2">
      <c r="B525" s="1"/>
      <c r="C525" s="296"/>
      <c r="D525" s="297"/>
      <c r="E525" s="308" t="s">
        <v>309</v>
      </c>
      <c r="F525" s="309"/>
      <c r="G525" s="308">
        <f>E408</f>
        <v>0</v>
      </c>
      <c r="H525" s="309"/>
      <c r="I525" s="308">
        <f>H408</f>
        <v>162.5</v>
      </c>
      <c r="J525" s="309"/>
      <c r="K525" s="308">
        <f>K408</f>
        <v>0</v>
      </c>
      <c r="L525" s="309"/>
      <c r="M525" s="308">
        <f>N408</f>
        <v>248</v>
      </c>
      <c r="N525" s="309"/>
    </row>
    <row r="526" spans="2:14" ht="16.5" customHeight="1" x14ac:dyDescent="0.2">
      <c r="B526" s="1"/>
      <c r="C526" s="291"/>
      <c r="D526" s="292"/>
      <c r="E526" s="310" t="s">
        <v>42</v>
      </c>
      <c r="F526" s="311"/>
      <c r="G526" s="310">
        <f>E409</f>
        <v>31</v>
      </c>
      <c r="H526" s="311"/>
      <c r="I526" s="310">
        <f>H409</f>
        <v>5</v>
      </c>
      <c r="J526" s="311"/>
      <c r="K526" s="310">
        <f>K409</f>
        <v>31</v>
      </c>
      <c r="L526" s="311"/>
      <c r="M526" s="310">
        <f>N409</f>
        <v>5</v>
      </c>
      <c r="N526" s="311"/>
    </row>
    <row r="527" spans="2:14" ht="16.5" customHeight="1" x14ac:dyDescent="0.2">
      <c r="B527" s="1"/>
      <c r="C527" s="289" t="s">
        <v>336</v>
      </c>
      <c r="D527" s="290"/>
      <c r="E527" s="306" t="s">
        <v>37</v>
      </c>
      <c r="F527" s="307"/>
      <c r="G527" s="306">
        <f>E448</f>
        <v>0</v>
      </c>
      <c r="H527" s="307"/>
      <c r="I527" s="306">
        <f>H448</f>
        <v>21</v>
      </c>
      <c r="J527" s="307"/>
      <c r="K527" s="306">
        <f>K448</f>
        <v>24</v>
      </c>
      <c r="L527" s="307"/>
      <c r="M527" s="306">
        <f>N448</f>
        <v>24</v>
      </c>
      <c r="N527" s="307"/>
    </row>
    <row r="528" spans="2:14" ht="16.5" customHeight="1" x14ac:dyDescent="0.2">
      <c r="B528" s="1"/>
      <c r="C528" s="296"/>
      <c r="D528" s="297"/>
      <c r="E528" s="308" t="s">
        <v>309</v>
      </c>
      <c r="F528" s="309"/>
      <c r="G528" s="308">
        <f>E449</f>
        <v>0</v>
      </c>
      <c r="H528" s="309"/>
      <c r="I528" s="308">
        <f>H449</f>
        <v>126</v>
      </c>
      <c r="J528" s="309"/>
      <c r="K528" s="308">
        <f>K449</f>
        <v>114</v>
      </c>
      <c r="L528" s="309"/>
      <c r="M528" s="308">
        <f>N449</f>
        <v>230</v>
      </c>
      <c r="N528" s="309"/>
    </row>
    <row r="529" spans="2:14" ht="16.5" customHeight="1" x14ac:dyDescent="0.2">
      <c r="B529" s="1"/>
      <c r="C529" s="291"/>
      <c r="D529" s="292"/>
      <c r="E529" s="310" t="s">
        <v>42</v>
      </c>
      <c r="F529" s="311"/>
      <c r="G529" s="310">
        <f>E450</f>
        <v>28</v>
      </c>
      <c r="H529" s="311"/>
      <c r="I529" s="310">
        <f>H450</f>
        <v>7</v>
      </c>
      <c r="J529" s="311"/>
      <c r="K529" s="310">
        <f>K450</f>
        <v>4</v>
      </c>
      <c r="L529" s="311"/>
      <c r="M529" s="310">
        <f>N450</f>
        <v>4</v>
      </c>
      <c r="N529" s="311"/>
    </row>
    <row r="530" spans="2:14" ht="16.5" customHeight="1" x14ac:dyDescent="0.2">
      <c r="B530" s="1"/>
      <c r="C530" s="289" t="s">
        <v>337</v>
      </c>
      <c r="D530" s="290"/>
      <c r="E530" s="306" t="s">
        <v>37</v>
      </c>
      <c r="F530" s="307"/>
      <c r="G530" s="306">
        <f>E489</f>
        <v>6</v>
      </c>
      <c r="H530" s="307"/>
      <c r="I530" s="306">
        <f>H489</f>
        <v>0</v>
      </c>
      <c r="J530" s="307"/>
      <c r="K530" s="306">
        <f>K489</f>
        <v>27</v>
      </c>
      <c r="L530" s="307"/>
      <c r="M530" s="306">
        <f>N489</f>
        <v>27</v>
      </c>
      <c r="N530" s="307"/>
    </row>
    <row r="531" spans="2:14" ht="16.5" customHeight="1" x14ac:dyDescent="0.2">
      <c r="B531" s="1"/>
      <c r="C531" s="296"/>
      <c r="D531" s="297"/>
      <c r="E531" s="308" t="s">
        <v>309</v>
      </c>
      <c r="F531" s="309"/>
      <c r="G531" s="308">
        <f>E490</f>
        <v>42</v>
      </c>
      <c r="H531" s="309"/>
      <c r="I531" s="308">
        <f>H490</f>
        <v>0</v>
      </c>
      <c r="J531" s="309"/>
      <c r="K531" s="308">
        <f>K490</f>
        <v>136</v>
      </c>
      <c r="L531" s="309"/>
      <c r="M531" s="308">
        <f>N490</f>
        <v>258</v>
      </c>
      <c r="N531" s="309"/>
    </row>
    <row r="532" spans="2:14" ht="16.5" customHeight="1" x14ac:dyDescent="0.2">
      <c r="B532" s="1"/>
      <c r="C532" s="291"/>
      <c r="D532" s="292"/>
      <c r="E532" s="310" t="s">
        <v>42</v>
      </c>
      <c r="F532" s="311"/>
      <c r="G532" s="310">
        <f>E491</f>
        <v>25</v>
      </c>
      <c r="H532" s="311"/>
      <c r="I532" s="310">
        <f>H491</f>
        <v>31</v>
      </c>
      <c r="J532" s="311"/>
      <c r="K532" s="310">
        <f>K491</f>
        <v>4</v>
      </c>
      <c r="L532" s="311"/>
      <c r="M532" s="310">
        <f>N491</f>
        <v>4</v>
      </c>
      <c r="N532" s="311"/>
    </row>
    <row r="533" spans="2:14" ht="16.5" customHeight="1" x14ac:dyDescent="0.2">
      <c r="B533" s="1"/>
      <c r="C533" s="289" t="s">
        <v>338</v>
      </c>
      <c r="D533" s="290"/>
      <c r="E533" s="306" t="s">
        <v>37</v>
      </c>
      <c r="F533" s="307"/>
      <c r="G533" s="306">
        <f>G497+G500+G503+G506+G509+G512+G515+G518+G521+G524+G527+G530</f>
        <v>175</v>
      </c>
      <c r="H533" s="307"/>
      <c r="I533" s="306">
        <f>I497+I500+I503+I506+I509+I512+I515+I518+I521+I524+I527+I530</f>
        <v>98</v>
      </c>
      <c r="J533" s="307"/>
      <c r="K533" s="306">
        <f>K497+K500+K503+K506+K509+K512+K515+K518+K521+K524+K527+K530</f>
        <v>220</v>
      </c>
      <c r="L533" s="307"/>
      <c r="M533" s="306">
        <f>M497+M500+M503+M506+M509+M512+M515+M518+M521+M524+M527+M530</f>
        <v>318</v>
      </c>
      <c r="N533" s="307"/>
    </row>
    <row r="534" spans="2:14" ht="16.5" customHeight="1" x14ac:dyDescent="0.2">
      <c r="B534" s="1"/>
      <c r="C534" s="296"/>
      <c r="D534" s="297"/>
      <c r="E534" s="308" t="s">
        <v>309</v>
      </c>
      <c r="F534" s="309"/>
      <c r="G534" s="312">
        <f>G498+G501+G504+G507+G510+G513+G516+G519+G522+G525+G528+G531</f>
        <v>1293</v>
      </c>
      <c r="H534" s="313"/>
      <c r="I534" s="312">
        <f>I498+I501+I504+I507+I510+I513+I516+I519+I522+I525+I528+I531</f>
        <v>602</v>
      </c>
      <c r="J534" s="313"/>
      <c r="K534" s="312">
        <f>K498+K501+K504+K507+K510+K513+K516+K519+K522+K525+K528+K531</f>
        <v>1325</v>
      </c>
      <c r="L534" s="313"/>
      <c r="M534" s="312">
        <f>M498+M501+M504+M507+M510+M513+M516+M519+M522+M525+M528+M531</f>
        <v>3027</v>
      </c>
      <c r="N534" s="313"/>
    </row>
    <row r="535" spans="2:14" ht="16.5" customHeight="1" x14ac:dyDescent="0.2">
      <c r="B535" s="1"/>
      <c r="C535" s="291"/>
      <c r="D535" s="292"/>
      <c r="E535" s="310" t="s">
        <v>42</v>
      </c>
      <c r="F535" s="311"/>
      <c r="G535" s="310">
        <f>G499+G502+G505+G508+G511+G514+G517+G520+G523+G526+G529+G532</f>
        <v>190</v>
      </c>
      <c r="H535" s="311"/>
      <c r="I535" s="310">
        <f>I499+I502+I505+I508+I511+I514+I517+I520+I523+I526+I529+I532</f>
        <v>267</v>
      </c>
      <c r="J535" s="311"/>
      <c r="K535" s="310">
        <f>K499+K502+K505+K508+K511+K514+K517+K520+K523+K526+K529+K532</f>
        <v>145</v>
      </c>
      <c r="L535" s="311"/>
      <c r="M535" s="310">
        <f>M499+M502+M505+M508+M511+M514+M517+M520+M523+M526+M529+M532</f>
        <v>47</v>
      </c>
      <c r="N535" s="311"/>
    </row>
  </sheetData>
  <mergeCells count="303">
    <mergeCell ref="C533:D535"/>
    <mergeCell ref="E533:F533"/>
    <mergeCell ref="G533:H533"/>
    <mergeCell ref="I533:J533"/>
    <mergeCell ref="K533:L533"/>
    <mergeCell ref="M533:N533"/>
    <mergeCell ref="E534:F534"/>
    <mergeCell ref="G534:H534"/>
    <mergeCell ref="I534:J534"/>
    <mergeCell ref="K534:L534"/>
    <mergeCell ref="M534:N534"/>
    <mergeCell ref="E535:F535"/>
    <mergeCell ref="G535:H535"/>
    <mergeCell ref="I535:J535"/>
    <mergeCell ref="K535:L535"/>
    <mergeCell ref="M535:N535"/>
    <mergeCell ref="C530:D532"/>
    <mergeCell ref="E530:F530"/>
    <mergeCell ref="G530:H530"/>
    <mergeCell ref="I530:J530"/>
    <mergeCell ref="K530:L530"/>
    <mergeCell ref="M530:N530"/>
    <mergeCell ref="E531:F531"/>
    <mergeCell ref="G531:H531"/>
    <mergeCell ref="I531:J531"/>
    <mergeCell ref="K531:L531"/>
    <mergeCell ref="M531:N531"/>
    <mergeCell ref="E532:F532"/>
    <mergeCell ref="G532:H532"/>
    <mergeCell ref="I532:J532"/>
    <mergeCell ref="K532:L532"/>
    <mergeCell ref="M532:N532"/>
    <mergeCell ref="C527:D529"/>
    <mergeCell ref="E527:F527"/>
    <mergeCell ref="G527:H527"/>
    <mergeCell ref="I527:J527"/>
    <mergeCell ref="K527:L527"/>
    <mergeCell ref="M527:N527"/>
    <mergeCell ref="E528:F528"/>
    <mergeCell ref="G528:H528"/>
    <mergeCell ref="I528:J528"/>
    <mergeCell ref="K528:L528"/>
    <mergeCell ref="M528:N528"/>
    <mergeCell ref="E529:F529"/>
    <mergeCell ref="G529:H529"/>
    <mergeCell ref="I529:J529"/>
    <mergeCell ref="K529:L529"/>
    <mergeCell ref="M529:N529"/>
    <mergeCell ref="C524:D526"/>
    <mergeCell ref="E524:F524"/>
    <mergeCell ref="G524:H524"/>
    <mergeCell ref="I524:J524"/>
    <mergeCell ref="K524:L524"/>
    <mergeCell ref="M524:N524"/>
    <mergeCell ref="E525:F525"/>
    <mergeCell ref="G525:H525"/>
    <mergeCell ref="I525:J525"/>
    <mergeCell ref="K525:L525"/>
    <mergeCell ref="M525:N525"/>
    <mergeCell ref="E526:F526"/>
    <mergeCell ref="G526:H526"/>
    <mergeCell ref="I526:J526"/>
    <mergeCell ref="K526:L526"/>
    <mergeCell ref="M526:N526"/>
    <mergeCell ref="C521:D523"/>
    <mergeCell ref="E521:F521"/>
    <mergeCell ref="G521:H521"/>
    <mergeCell ref="I521:J521"/>
    <mergeCell ref="K521:L521"/>
    <mergeCell ref="M521:N521"/>
    <mergeCell ref="E522:F522"/>
    <mergeCell ref="G522:H522"/>
    <mergeCell ref="I522:J522"/>
    <mergeCell ref="K522:L522"/>
    <mergeCell ref="M522:N522"/>
    <mergeCell ref="E523:F523"/>
    <mergeCell ref="G523:H523"/>
    <mergeCell ref="I523:J523"/>
    <mergeCell ref="K523:L523"/>
    <mergeCell ref="M523:N523"/>
    <mergeCell ref="C518:D520"/>
    <mergeCell ref="E518:F518"/>
    <mergeCell ref="G518:H518"/>
    <mergeCell ref="I518:J518"/>
    <mergeCell ref="K518:L518"/>
    <mergeCell ref="M518:N518"/>
    <mergeCell ref="E519:F519"/>
    <mergeCell ref="G519:H519"/>
    <mergeCell ref="I519:J519"/>
    <mergeCell ref="K519:L519"/>
    <mergeCell ref="M519:N519"/>
    <mergeCell ref="E520:F520"/>
    <mergeCell ref="G520:H520"/>
    <mergeCell ref="I520:J520"/>
    <mergeCell ref="K520:L520"/>
    <mergeCell ref="M520:N520"/>
    <mergeCell ref="C515:D517"/>
    <mergeCell ref="E515:F515"/>
    <mergeCell ref="G515:H515"/>
    <mergeCell ref="I515:J515"/>
    <mergeCell ref="K515:L515"/>
    <mergeCell ref="M515:N515"/>
    <mergeCell ref="E516:F516"/>
    <mergeCell ref="G516:H516"/>
    <mergeCell ref="I516:J516"/>
    <mergeCell ref="K516:L516"/>
    <mergeCell ref="M516:N516"/>
    <mergeCell ref="E517:F517"/>
    <mergeCell ref="G517:H517"/>
    <mergeCell ref="I517:J517"/>
    <mergeCell ref="K517:L517"/>
    <mergeCell ref="M517:N517"/>
    <mergeCell ref="C512:D514"/>
    <mergeCell ref="E512:F512"/>
    <mergeCell ref="G512:H512"/>
    <mergeCell ref="I512:J512"/>
    <mergeCell ref="K512:L512"/>
    <mergeCell ref="M512:N512"/>
    <mergeCell ref="E513:F513"/>
    <mergeCell ref="G513:H513"/>
    <mergeCell ref="I513:J513"/>
    <mergeCell ref="K513:L513"/>
    <mergeCell ref="M513:N513"/>
    <mergeCell ref="E514:F514"/>
    <mergeCell ref="G514:H514"/>
    <mergeCell ref="I514:J514"/>
    <mergeCell ref="K514:L514"/>
    <mergeCell ref="M514:N514"/>
    <mergeCell ref="C509:D511"/>
    <mergeCell ref="E509:F509"/>
    <mergeCell ref="G509:H509"/>
    <mergeCell ref="I509:J509"/>
    <mergeCell ref="K509:L509"/>
    <mergeCell ref="M509:N509"/>
    <mergeCell ref="E510:F510"/>
    <mergeCell ref="G510:H510"/>
    <mergeCell ref="I510:J510"/>
    <mergeCell ref="K510:L510"/>
    <mergeCell ref="M510:N510"/>
    <mergeCell ref="E511:F511"/>
    <mergeCell ref="G511:H511"/>
    <mergeCell ref="I511:J511"/>
    <mergeCell ref="K511:L511"/>
    <mergeCell ref="M511:N511"/>
    <mergeCell ref="C506:D508"/>
    <mergeCell ref="E506:F506"/>
    <mergeCell ref="G506:H506"/>
    <mergeCell ref="I506:J506"/>
    <mergeCell ref="K506:L506"/>
    <mergeCell ref="M506:N506"/>
    <mergeCell ref="E507:F507"/>
    <mergeCell ref="G507:H507"/>
    <mergeCell ref="I507:J507"/>
    <mergeCell ref="K507:L507"/>
    <mergeCell ref="M507:N507"/>
    <mergeCell ref="E508:F508"/>
    <mergeCell ref="G508:H508"/>
    <mergeCell ref="I508:J508"/>
    <mergeCell ref="K508:L508"/>
    <mergeCell ref="M508:N508"/>
    <mergeCell ref="C503:D505"/>
    <mergeCell ref="E503:F503"/>
    <mergeCell ref="G503:H503"/>
    <mergeCell ref="I503:J503"/>
    <mergeCell ref="K503:L503"/>
    <mergeCell ref="M503:N503"/>
    <mergeCell ref="E504:F504"/>
    <mergeCell ref="G504:H504"/>
    <mergeCell ref="I504:J504"/>
    <mergeCell ref="K504:L504"/>
    <mergeCell ref="M504:N504"/>
    <mergeCell ref="E505:F505"/>
    <mergeCell ref="G505:H505"/>
    <mergeCell ref="I505:J505"/>
    <mergeCell ref="K505:L505"/>
    <mergeCell ref="M505:N505"/>
    <mergeCell ref="C500:D502"/>
    <mergeCell ref="E500:F500"/>
    <mergeCell ref="G500:H500"/>
    <mergeCell ref="I500:J500"/>
    <mergeCell ref="K500:L500"/>
    <mergeCell ref="M500:N500"/>
    <mergeCell ref="E501:F501"/>
    <mergeCell ref="G501:H501"/>
    <mergeCell ref="I501:J501"/>
    <mergeCell ref="K501:L501"/>
    <mergeCell ref="M501:N501"/>
    <mergeCell ref="E502:F502"/>
    <mergeCell ref="G502:H502"/>
    <mergeCell ref="I502:J502"/>
    <mergeCell ref="K502:L502"/>
    <mergeCell ref="M502:N502"/>
    <mergeCell ref="C497:D499"/>
    <mergeCell ref="E497:F497"/>
    <mergeCell ref="G497:H497"/>
    <mergeCell ref="I497:J497"/>
    <mergeCell ref="K497:L497"/>
    <mergeCell ref="M497:N497"/>
    <mergeCell ref="E498:F498"/>
    <mergeCell ref="G498:H498"/>
    <mergeCell ref="I498:J498"/>
    <mergeCell ref="K498:L498"/>
    <mergeCell ref="M498:N498"/>
    <mergeCell ref="E499:F499"/>
    <mergeCell ref="G499:H499"/>
    <mergeCell ref="I499:J499"/>
    <mergeCell ref="K499:L499"/>
    <mergeCell ref="M499:N499"/>
    <mergeCell ref="B455:D455"/>
    <mergeCell ref="E455:F455"/>
    <mergeCell ref="B456:C457"/>
    <mergeCell ref="D456:F456"/>
    <mergeCell ref="G456:I456"/>
    <mergeCell ref="J456:L456"/>
    <mergeCell ref="M456:O456"/>
    <mergeCell ref="G496:H496"/>
    <mergeCell ref="I496:J496"/>
    <mergeCell ref="K496:L496"/>
    <mergeCell ref="M496:N496"/>
    <mergeCell ref="B411:P412"/>
    <mergeCell ref="B414:D414"/>
    <mergeCell ref="E414:F414"/>
    <mergeCell ref="B415:C416"/>
    <mergeCell ref="D415:F415"/>
    <mergeCell ref="G415:I415"/>
    <mergeCell ref="J415:L415"/>
    <mergeCell ref="M415:O415"/>
    <mergeCell ref="B452:P453"/>
    <mergeCell ref="B333:C334"/>
    <mergeCell ref="D333:F333"/>
    <mergeCell ref="G333:I333"/>
    <mergeCell ref="J333:L333"/>
    <mergeCell ref="M333:O333"/>
    <mergeCell ref="B370:P371"/>
    <mergeCell ref="B373:D373"/>
    <mergeCell ref="E373:F373"/>
    <mergeCell ref="B374:C375"/>
    <mergeCell ref="D374:F374"/>
    <mergeCell ref="G374:I374"/>
    <mergeCell ref="J374:L374"/>
    <mergeCell ref="M374:O374"/>
    <mergeCell ref="B291:D291"/>
    <mergeCell ref="E291:F291"/>
    <mergeCell ref="B292:C293"/>
    <mergeCell ref="D292:F292"/>
    <mergeCell ref="G292:I292"/>
    <mergeCell ref="J292:L292"/>
    <mergeCell ref="M292:O292"/>
    <mergeCell ref="B329:P330"/>
    <mergeCell ref="B332:D332"/>
    <mergeCell ref="E332:F332"/>
    <mergeCell ref="B247:P248"/>
    <mergeCell ref="B250:D250"/>
    <mergeCell ref="E250:F250"/>
    <mergeCell ref="B251:C252"/>
    <mergeCell ref="D251:F251"/>
    <mergeCell ref="G251:I251"/>
    <mergeCell ref="J251:L251"/>
    <mergeCell ref="M251:O251"/>
    <mergeCell ref="B288:P289"/>
    <mergeCell ref="B169:C170"/>
    <mergeCell ref="D169:F169"/>
    <mergeCell ref="G169:I169"/>
    <mergeCell ref="J169:L169"/>
    <mergeCell ref="M169:O169"/>
    <mergeCell ref="B206:P207"/>
    <mergeCell ref="B209:D209"/>
    <mergeCell ref="B210:C211"/>
    <mergeCell ref="D210:F210"/>
    <mergeCell ref="G210:I210"/>
    <mergeCell ref="J210:L210"/>
    <mergeCell ref="M210:O210"/>
    <mergeCell ref="B124:P125"/>
    <mergeCell ref="B127:D127"/>
    <mergeCell ref="B128:C129"/>
    <mergeCell ref="D128:F128"/>
    <mergeCell ref="G128:I128"/>
    <mergeCell ref="J128:L128"/>
    <mergeCell ref="M128:O128"/>
    <mergeCell ref="B165:P166"/>
    <mergeCell ref="B168:D168"/>
    <mergeCell ref="B45:D45"/>
    <mergeCell ref="B46:C47"/>
    <mergeCell ref="D46:F46"/>
    <mergeCell ref="G46:I46"/>
    <mergeCell ref="J46:L46"/>
    <mergeCell ref="M46:O46"/>
    <mergeCell ref="B83:P84"/>
    <mergeCell ref="B86:D86"/>
    <mergeCell ref="B87:C88"/>
    <mergeCell ref="D87:F87"/>
    <mergeCell ref="G87:I87"/>
    <mergeCell ref="J87:L87"/>
    <mergeCell ref="M87:O87"/>
    <mergeCell ref="B1:P2"/>
    <mergeCell ref="B4:D4"/>
    <mergeCell ref="B5:C6"/>
    <mergeCell ref="D5:F5"/>
    <mergeCell ref="G5:I5"/>
    <mergeCell ref="J5:L5"/>
    <mergeCell ref="M5:O5"/>
    <mergeCell ref="T5:U5"/>
    <mergeCell ref="B42:P43"/>
  </mergeCells>
  <phoneticPr fontId="2"/>
  <conditionalFormatting sqref="B7:C37 B48:C78 B89:C119 B130:C160 B171:C201 B212:C242 B253:C283 B294:C324 B335:C365 B376:C406 B417:C447 B458:C488">
    <cfRule type="expression" dxfId="50" priority="1" stopIfTrue="1">
      <formula>COUNTIF($T$6:$T$22,$B7)=1</formula>
    </cfRule>
    <cfRule type="expression" dxfId="49" priority="2" stopIfTrue="1">
      <formula>WEEKDAY($B7,1)=1</formula>
    </cfRule>
    <cfRule type="expression" dxfId="48" priority="3" stopIfTrue="1">
      <formula>WEEKDAY($B7,1)=7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rowBreaks count="11" manualBreakCount="11">
    <brk id="41" max="16" man="1"/>
    <brk id="82" max="16" man="1"/>
    <brk id="123" max="16" man="1"/>
    <brk id="164" max="16" man="1"/>
    <brk id="205" max="16" man="1"/>
    <brk id="246" max="16" man="1"/>
    <brk id="287" max="16" man="1"/>
    <brk id="328" max="16" man="1"/>
    <brk id="369" max="16" man="1"/>
    <brk id="410" max="16" man="1"/>
    <brk id="45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96"/>
  <sheetViews>
    <sheetView view="pageBreakPreview" topLeftCell="A421" zoomScaleNormal="100" zoomScaleSheetLayoutView="100" workbookViewId="0">
      <selection activeCell="N459" sqref="N459"/>
    </sheetView>
  </sheetViews>
  <sheetFormatPr defaultColWidth="9.109375" defaultRowHeight="13.2" x14ac:dyDescent="0.2"/>
  <cols>
    <col min="1" max="1" width="7.21875" style="15" customWidth="1"/>
    <col min="2" max="2" width="7.109375" style="16" customWidth="1"/>
    <col min="3" max="10" width="9.109375" style="1" customWidth="1"/>
    <col min="11" max="12" width="6.88671875" style="1" customWidth="1"/>
    <col min="13" max="13" width="8.88671875" style="1" customWidth="1"/>
    <col min="14" max="16384" width="9.109375" style="1"/>
  </cols>
  <sheetData>
    <row r="1" spans="1:12" ht="22.95" customHeight="1" x14ac:dyDescent="0.2">
      <c r="A1" s="195" t="s">
        <v>13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22.9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ht="22.95" customHeight="1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2.95" customHeight="1" x14ac:dyDescent="0.2">
      <c r="A4" s="351">
        <v>42095</v>
      </c>
      <c r="B4" s="351"/>
      <c r="C4" s="44">
        <f>A4</f>
        <v>42095</v>
      </c>
      <c r="D4" s="10"/>
    </row>
    <row r="5" spans="1:12" ht="22.95" customHeight="1" x14ac:dyDescent="0.2">
      <c r="A5" s="196"/>
      <c r="B5" s="197"/>
      <c r="C5" s="198" t="s">
        <v>1</v>
      </c>
      <c r="D5" s="199"/>
      <c r="E5" s="198" t="s">
        <v>36</v>
      </c>
      <c r="F5" s="199"/>
      <c r="G5" s="198" t="s">
        <v>237</v>
      </c>
      <c r="H5" s="199"/>
      <c r="I5" s="198" t="s">
        <v>2</v>
      </c>
      <c r="J5" s="199"/>
      <c r="K5" s="198" t="s">
        <v>3</v>
      </c>
      <c r="L5" s="199"/>
    </row>
    <row r="6" spans="1:12" ht="22.95" customHeight="1" x14ac:dyDescent="0.2">
      <c r="A6" s="42">
        <f>A4</f>
        <v>42095</v>
      </c>
      <c r="B6" s="43">
        <f>A6</f>
        <v>42095</v>
      </c>
      <c r="C6" s="198" t="s">
        <v>74</v>
      </c>
      <c r="D6" s="199"/>
      <c r="E6" s="198" t="s">
        <v>76</v>
      </c>
      <c r="F6" s="199"/>
      <c r="G6" s="198" t="s">
        <v>75</v>
      </c>
      <c r="H6" s="199"/>
      <c r="I6" s="198"/>
      <c r="J6" s="199"/>
      <c r="K6" s="198" t="s">
        <v>84</v>
      </c>
      <c r="L6" s="199"/>
    </row>
    <row r="7" spans="1:12" ht="22.95" customHeight="1" x14ac:dyDescent="0.2">
      <c r="A7" s="42">
        <f t="shared" ref="A7:A36" si="0">A6+1</f>
        <v>42096</v>
      </c>
      <c r="B7" s="43">
        <f>A7</f>
        <v>42096</v>
      </c>
      <c r="C7" s="198" t="s">
        <v>74</v>
      </c>
      <c r="D7" s="199"/>
      <c r="E7" s="198" t="s">
        <v>76</v>
      </c>
      <c r="F7" s="199"/>
      <c r="G7" s="198" t="s">
        <v>75</v>
      </c>
      <c r="H7" s="199"/>
      <c r="I7" s="198"/>
      <c r="J7" s="199"/>
      <c r="K7" s="198"/>
      <c r="L7" s="199"/>
    </row>
    <row r="8" spans="1:12" ht="22.95" customHeight="1" x14ac:dyDescent="0.2">
      <c r="A8" s="42">
        <f t="shared" si="0"/>
        <v>42097</v>
      </c>
      <c r="B8" s="43">
        <f t="shared" ref="B8:B36" si="1">A8</f>
        <v>42097</v>
      </c>
      <c r="C8" s="198" t="s">
        <v>74</v>
      </c>
      <c r="D8" s="199"/>
      <c r="E8" s="198" t="s">
        <v>76</v>
      </c>
      <c r="F8" s="199"/>
      <c r="G8" s="198" t="s">
        <v>75</v>
      </c>
      <c r="H8" s="199"/>
      <c r="I8" s="198"/>
      <c r="J8" s="199"/>
      <c r="K8" s="198"/>
      <c r="L8" s="199"/>
    </row>
    <row r="9" spans="1:12" ht="22.95" customHeight="1" x14ac:dyDescent="0.2">
      <c r="A9" s="42">
        <f t="shared" si="0"/>
        <v>42098</v>
      </c>
      <c r="B9" s="43">
        <f t="shared" si="1"/>
        <v>42098</v>
      </c>
      <c r="C9" s="198" t="s">
        <v>75</v>
      </c>
      <c r="D9" s="199"/>
      <c r="E9" s="198" t="s">
        <v>76</v>
      </c>
      <c r="F9" s="199"/>
      <c r="G9" s="198" t="s">
        <v>75</v>
      </c>
      <c r="H9" s="199"/>
      <c r="I9" s="198"/>
      <c r="J9" s="199"/>
      <c r="K9" s="198"/>
      <c r="L9" s="199"/>
    </row>
    <row r="10" spans="1:12" ht="22.95" customHeight="1" x14ac:dyDescent="0.2">
      <c r="A10" s="42">
        <f t="shared" si="0"/>
        <v>42099</v>
      </c>
      <c r="B10" s="43">
        <f t="shared" si="1"/>
        <v>42099</v>
      </c>
      <c r="C10" s="204" t="s">
        <v>200</v>
      </c>
      <c r="D10" s="205"/>
      <c r="E10" s="198" t="s">
        <v>76</v>
      </c>
      <c r="F10" s="199"/>
      <c r="G10" s="198" t="s">
        <v>73</v>
      </c>
      <c r="H10" s="199"/>
      <c r="I10" s="198"/>
      <c r="J10" s="199"/>
      <c r="K10" s="198"/>
      <c r="L10" s="199"/>
    </row>
    <row r="11" spans="1:12" ht="22.95" customHeight="1" x14ac:dyDescent="0.2">
      <c r="A11" s="42">
        <f t="shared" si="0"/>
        <v>42100</v>
      </c>
      <c r="B11" s="43">
        <f t="shared" si="1"/>
        <v>42100</v>
      </c>
      <c r="C11" s="198" t="s">
        <v>74</v>
      </c>
      <c r="D11" s="199"/>
      <c r="E11" s="198" t="s">
        <v>78</v>
      </c>
      <c r="F11" s="199"/>
      <c r="G11" s="198" t="s">
        <v>75</v>
      </c>
      <c r="H11" s="199"/>
      <c r="I11" s="198"/>
      <c r="J11" s="199"/>
      <c r="K11" s="198"/>
      <c r="L11" s="199"/>
    </row>
    <row r="12" spans="1:12" ht="22.95" customHeight="1" x14ac:dyDescent="0.2">
      <c r="A12" s="42">
        <f t="shared" si="0"/>
        <v>42101</v>
      </c>
      <c r="B12" s="43">
        <f t="shared" si="1"/>
        <v>42101</v>
      </c>
      <c r="C12" s="198" t="s">
        <v>79</v>
      </c>
      <c r="D12" s="199"/>
      <c r="E12" s="198" t="s">
        <v>79</v>
      </c>
      <c r="F12" s="199"/>
      <c r="G12" s="198" t="s">
        <v>79</v>
      </c>
      <c r="H12" s="199"/>
      <c r="I12" s="198"/>
      <c r="J12" s="199"/>
      <c r="K12" s="198"/>
      <c r="L12" s="199"/>
    </row>
    <row r="13" spans="1:12" ht="22.95" customHeight="1" x14ac:dyDescent="0.2">
      <c r="A13" s="42">
        <f t="shared" si="0"/>
        <v>42102</v>
      </c>
      <c r="B13" s="43">
        <f t="shared" si="1"/>
        <v>42102</v>
      </c>
      <c r="C13" s="198" t="s">
        <v>74</v>
      </c>
      <c r="D13" s="199"/>
      <c r="E13" s="198" t="s">
        <v>78</v>
      </c>
      <c r="F13" s="199"/>
      <c r="G13" s="198" t="s">
        <v>233</v>
      </c>
      <c r="H13" s="199"/>
      <c r="I13" s="198"/>
      <c r="J13" s="199"/>
      <c r="K13" s="202"/>
      <c r="L13" s="203"/>
    </row>
    <row r="14" spans="1:12" ht="22.95" customHeight="1" x14ac:dyDescent="0.2">
      <c r="A14" s="42">
        <f t="shared" si="0"/>
        <v>42103</v>
      </c>
      <c r="B14" s="43">
        <f t="shared" si="1"/>
        <v>42103</v>
      </c>
      <c r="C14" s="198" t="s">
        <v>74</v>
      </c>
      <c r="D14" s="199"/>
      <c r="E14" s="198" t="s">
        <v>78</v>
      </c>
      <c r="F14" s="199"/>
      <c r="G14" s="198" t="s">
        <v>75</v>
      </c>
      <c r="H14" s="199"/>
      <c r="I14" s="198"/>
      <c r="J14" s="199"/>
      <c r="K14" s="198"/>
      <c r="L14" s="199"/>
    </row>
    <row r="15" spans="1:12" ht="22.95" customHeight="1" x14ac:dyDescent="0.2">
      <c r="A15" s="42">
        <f t="shared" si="0"/>
        <v>42104</v>
      </c>
      <c r="B15" s="43">
        <f t="shared" si="1"/>
        <v>42104</v>
      </c>
      <c r="C15" s="198" t="s">
        <v>74</v>
      </c>
      <c r="D15" s="199"/>
      <c r="E15" s="198" t="s">
        <v>78</v>
      </c>
      <c r="F15" s="199"/>
      <c r="G15" s="198" t="s">
        <v>75</v>
      </c>
      <c r="H15" s="199"/>
      <c r="I15" s="198"/>
      <c r="J15" s="199"/>
      <c r="K15" s="198"/>
      <c r="L15" s="199"/>
    </row>
    <row r="16" spans="1:12" ht="22.95" customHeight="1" x14ac:dyDescent="0.2">
      <c r="A16" s="42">
        <f t="shared" si="0"/>
        <v>42105</v>
      </c>
      <c r="B16" s="43">
        <f t="shared" si="1"/>
        <v>42105</v>
      </c>
      <c r="C16" s="198" t="s">
        <v>75</v>
      </c>
      <c r="D16" s="199"/>
      <c r="E16" s="198" t="s">
        <v>73</v>
      </c>
      <c r="F16" s="199"/>
      <c r="G16" s="198" t="s">
        <v>75</v>
      </c>
      <c r="H16" s="199"/>
      <c r="I16" s="198"/>
      <c r="J16" s="199"/>
      <c r="K16" s="198"/>
      <c r="L16" s="199"/>
    </row>
    <row r="17" spans="1:12" ht="22.95" customHeight="1" x14ac:dyDescent="0.2">
      <c r="A17" s="42">
        <f t="shared" si="0"/>
        <v>42106</v>
      </c>
      <c r="B17" s="43">
        <f t="shared" si="1"/>
        <v>42106</v>
      </c>
      <c r="C17" s="198" t="s">
        <v>73</v>
      </c>
      <c r="D17" s="199"/>
      <c r="E17" s="198" t="s">
        <v>73</v>
      </c>
      <c r="F17" s="199"/>
      <c r="G17" s="198" t="s">
        <v>73</v>
      </c>
      <c r="H17" s="199"/>
      <c r="I17" s="198"/>
      <c r="J17" s="199"/>
      <c r="K17" s="198"/>
      <c r="L17" s="199"/>
    </row>
    <row r="18" spans="1:12" ht="22.95" customHeight="1" x14ac:dyDescent="0.2">
      <c r="A18" s="42">
        <f t="shared" si="0"/>
        <v>42107</v>
      </c>
      <c r="B18" s="43">
        <f t="shared" si="1"/>
        <v>42107</v>
      </c>
      <c r="C18" s="198" t="s">
        <v>74</v>
      </c>
      <c r="D18" s="199"/>
      <c r="E18" s="198" t="s">
        <v>78</v>
      </c>
      <c r="F18" s="199"/>
      <c r="G18" s="198" t="s">
        <v>75</v>
      </c>
      <c r="H18" s="199"/>
      <c r="I18" s="198"/>
      <c r="J18" s="199"/>
      <c r="K18" s="198"/>
      <c r="L18" s="199"/>
    </row>
    <row r="19" spans="1:12" ht="22.95" customHeight="1" x14ac:dyDescent="0.2">
      <c r="A19" s="42">
        <f t="shared" si="0"/>
        <v>42108</v>
      </c>
      <c r="B19" s="43">
        <f t="shared" si="1"/>
        <v>42108</v>
      </c>
      <c r="C19" s="198" t="s">
        <v>79</v>
      </c>
      <c r="D19" s="199"/>
      <c r="E19" s="198" t="s">
        <v>79</v>
      </c>
      <c r="F19" s="199"/>
      <c r="G19" s="198" t="s">
        <v>79</v>
      </c>
      <c r="H19" s="199"/>
      <c r="I19" s="198"/>
      <c r="J19" s="199"/>
      <c r="K19" s="206"/>
      <c r="L19" s="207"/>
    </row>
    <row r="20" spans="1:12" ht="22.95" customHeight="1" x14ac:dyDescent="0.2">
      <c r="A20" s="42">
        <f t="shared" si="0"/>
        <v>42109</v>
      </c>
      <c r="B20" s="43">
        <f t="shared" si="1"/>
        <v>42109</v>
      </c>
      <c r="C20" s="198" t="s">
        <v>74</v>
      </c>
      <c r="D20" s="199"/>
      <c r="E20" s="198" t="s">
        <v>78</v>
      </c>
      <c r="F20" s="199"/>
      <c r="G20" s="198" t="s">
        <v>75</v>
      </c>
      <c r="H20" s="199"/>
      <c r="I20" s="198"/>
      <c r="J20" s="199"/>
      <c r="K20" s="206"/>
      <c r="L20" s="207"/>
    </row>
    <row r="21" spans="1:12" ht="22.95" customHeight="1" x14ac:dyDescent="0.2">
      <c r="A21" s="42">
        <f t="shared" si="0"/>
        <v>42110</v>
      </c>
      <c r="B21" s="43">
        <f t="shared" si="1"/>
        <v>42110</v>
      </c>
      <c r="C21" s="198" t="s">
        <v>74</v>
      </c>
      <c r="D21" s="199"/>
      <c r="E21" s="198" t="s">
        <v>78</v>
      </c>
      <c r="F21" s="199"/>
      <c r="G21" s="198" t="s">
        <v>75</v>
      </c>
      <c r="H21" s="199"/>
      <c r="I21" s="198"/>
      <c r="J21" s="199"/>
      <c r="K21" s="198"/>
      <c r="L21" s="199"/>
    </row>
    <row r="22" spans="1:12" ht="22.95" customHeight="1" x14ac:dyDescent="0.2">
      <c r="A22" s="42">
        <f t="shared" si="0"/>
        <v>42111</v>
      </c>
      <c r="B22" s="43">
        <f t="shared" si="1"/>
        <v>42111</v>
      </c>
      <c r="C22" s="198" t="s">
        <v>74</v>
      </c>
      <c r="D22" s="199"/>
      <c r="E22" s="198" t="s">
        <v>78</v>
      </c>
      <c r="F22" s="199"/>
      <c r="G22" s="198" t="s">
        <v>75</v>
      </c>
      <c r="H22" s="199"/>
      <c r="I22" s="198"/>
      <c r="J22" s="199"/>
      <c r="K22" s="198"/>
      <c r="L22" s="199"/>
    </row>
    <row r="23" spans="1:12" ht="22.95" customHeight="1" x14ac:dyDescent="0.2">
      <c r="A23" s="42">
        <f t="shared" si="0"/>
        <v>42112</v>
      </c>
      <c r="B23" s="43">
        <f t="shared" si="1"/>
        <v>42112</v>
      </c>
      <c r="C23" s="198" t="s">
        <v>75</v>
      </c>
      <c r="D23" s="199"/>
      <c r="E23" s="198" t="s">
        <v>73</v>
      </c>
      <c r="F23" s="199"/>
      <c r="G23" s="198" t="s">
        <v>75</v>
      </c>
      <c r="H23" s="199"/>
      <c r="I23" s="198"/>
      <c r="J23" s="199"/>
      <c r="K23" s="198"/>
      <c r="L23" s="199"/>
    </row>
    <row r="24" spans="1:12" ht="22.95" customHeight="1" x14ac:dyDescent="0.2">
      <c r="A24" s="42">
        <f t="shared" si="0"/>
        <v>42113</v>
      </c>
      <c r="B24" s="43">
        <f t="shared" si="1"/>
        <v>42113</v>
      </c>
      <c r="C24" s="198" t="s">
        <v>73</v>
      </c>
      <c r="D24" s="199"/>
      <c r="E24" s="198" t="s">
        <v>73</v>
      </c>
      <c r="F24" s="199"/>
      <c r="G24" s="198" t="s">
        <v>73</v>
      </c>
      <c r="H24" s="199"/>
      <c r="I24" s="198"/>
      <c r="J24" s="199"/>
      <c r="K24" s="198"/>
      <c r="L24" s="199"/>
    </row>
    <row r="25" spans="1:12" ht="22.95" customHeight="1" x14ac:dyDescent="0.2">
      <c r="A25" s="42">
        <f t="shared" si="0"/>
        <v>42114</v>
      </c>
      <c r="B25" s="43">
        <f t="shared" si="1"/>
        <v>42114</v>
      </c>
      <c r="C25" s="198" t="s">
        <v>74</v>
      </c>
      <c r="D25" s="199"/>
      <c r="E25" s="198" t="s">
        <v>78</v>
      </c>
      <c r="F25" s="199"/>
      <c r="G25" s="198" t="s">
        <v>75</v>
      </c>
      <c r="H25" s="199"/>
      <c r="I25" s="198"/>
      <c r="J25" s="199"/>
      <c r="K25" s="198"/>
      <c r="L25" s="199"/>
    </row>
    <row r="26" spans="1:12" ht="22.95" customHeight="1" x14ac:dyDescent="0.2">
      <c r="A26" s="42">
        <f t="shared" si="0"/>
        <v>42115</v>
      </c>
      <c r="B26" s="43">
        <f t="shared" si="1"/>
        <v>42115</v>
      </c>
      <c r="C26" s="198" t="s">
        <v>79</v>
      </c>
      <c r="D26" s="199"/>
      <c r="E26" s="198" t="s">
        <v>79</v>
      </c>
      <c r="F26" s="199"/>
      <c r="G26" s="198" t="s">
        <v>79</v>
      </c>
      <c r="H26" s="199"/>
      <c r="I26" s="198"/>
      <c r="J26" s="199"/>
      <c r="K26" s="198"/>
      <c r="L26" s="199"/>
    </row>
    <row r="27" spans="1:12" ht="22.95" customHeight="1" x14ac:dyDescent="0.2">
      <c r="A27" s="42">
        <f t="shared" si="0"/>
        <v>42116</v>
      </c>
      <c r="B27" s="43">
        <f t="shared" si="1"/>
        <v>42116</v>
      </c>
      <c r="C27" s="198" t="s">
        <v>74</v>
      </c>
      <c r="D27" s="199"/>
      <c r="E27" s="198" t="s">
        <v>78</v>
      </c>
      <c r="F27" s="199"/>
      <c r="G27" s="198" t="s">
        <v>75</v>
      </c>
      <c r="H27" s="199"/>
      <c r="I27" s="198"/>
      <c r="J27" s="199"/>
      <c r="K27" s="198"/>
      <c r="L27" s="199"/>
    </row>
    <row r="28" spans="1:12" ht="22.95" customHeight="1" x14ac:dyDescent="0.2">
      <c r="A28" s="42">
        <f t="shared" si="0"/>
        <v>42117</v>
      </c>
      <c r="B28" s="43">
        <f t="shared" si="1"/>
        <v>42117</v>
      </c>
      <c r="C28" s="198" t="s">
        <v>74</v>
      </c>
      <c r="D28" s="199"/>
      <c r="E28" s="198" t="s">
        <v>78</v>
      </c>
      <c r="F28" s="199"/>
      <c r="G28" s="198" t="s">
        <v>75</v>
      </c>
      <c r="H28" s="199"/>
      <c r="I28" s="198"/>
      <c r="J28" s="199"/>
      <c r="K28" s="198"/>
      <c r="L28" s="199"/>
    </row>
    <row r="29" spans="1:12" ht="22.95" customHeight="1" x14ac:dyDescent="0.2">
      <c r="A29" s="42">
        <f t="shared" si="0"/>
        <v>42118</v>
      </c>
      <c r="B29" s="43">
        <f t="shared" si="1"/>
        <v>42118</v>
      </c>
      <c r="C29" s="198" t="s">
        <v>74</v>
      </c>
      <c r="D29" s="199"/>
      <c r="E29" s="198" t="s">
        <v>78</v>
      </c>
      <c r="F29" s="199"/>
      <c r="G29" s="198" t="s">
        <v>75</v>
      </c>
      <c r="H29" s="199"/>
      <c r="I29" s="198"/>
      <c r="J29" s="199"/>
      <c r="K29" s="198"/>
      <c r="L29" s="199"/>
    </row>
    <row r="30" spans="1:12" ht="22.95" customHeight="1" x14ac:dyDescent="0.2">
      <c r="A30" s="42">
        <f t="shared" si="0"/>
        <v>42119</v>
      </c>
      <c r="B30" s="43">
        <f t="shared" si="1"/>
        <v>42119</v>
      </c>
      <c r="C30" s="198" t="s">
        <v>75</v>
      </c>
      <c r="D30" s="199"/>
      <c r="E30" s="198" t="s">
        <v>73</v>
      </c>
      <c r="F30" s="199"/>
      <c r="G30" s="198" t="s">
        <v>75</v>
      </c>
      <c r="H30" s="199"/>
      <c r="I30" s="198"/>
      <c r="J30" s="199"/>
      <c r="K30" s="198"/>
      <c r="L30" s="199"/>
    </row>
    <row r="31" spans="1:12" ht="22.95" customHeight="1" x14ac:dyDescent="0.2">
      <c r="A31" s="42">
        <f t="shared" si="0"/>
        <v>42120</v>
      </c>
      <c r="B31" s="43">
        <f t="shared" si="1"/>
        <v>42120</v>
      </c>
      <c r="C31" s="198" t="s">
        <v>73</v>
      </c>
      <c r="D31" s="199"/>
      <c r="E31" s="198" t="s">
        <v>73</v>
      </c>
      <c r="F31" s="199"/>
      <c r="G31" s="198" t="s">
        <v>73</v>
      </c>
      <c r="H31" s="199"/>
      <c r="I31" s="198"/>
      <c r="J31" s="199"/>
      <c r="K31" s="198"/>
      <c r="L31" s="199"/>
    </row>
    <row r="32" spans="1:12" ht="22.95" customHeight="1" x14ac:dyDescent="0.2">
      <c r="A32" s="42">
        <f t="shared" si="0"/>
        <v>42121</v>
      </c>
      <c r="B32" s="43">
        <f t="shared" si="1"/>
        <v>42121</v>
      </c>
      <c r="C32" s="198" t="s">
        <v>74</v>
      </c>
      <c r="D32" s="199"/>
      <c r="E32" s="198" t="s">
        <v>78</v>
      </c>
      <c r="F32" s="199"/>
      <c r="G32" s="198" t="s">
        <v>75</v>
      </c>
      <c r="H32" s="199"/>
      <c r="I32" s="198"/>
      <c r="J32" s="199"/>
      <c r="K32" s="198"/>
      <c r="L32" s="199"/>
    </row>
    <row r="33" spans="1:12" ht="22.95" customHeight="1" x14ac:dyDescent="0.2">
      <c r="A33" s="42">
        <f t="shared" si="0"/>
        <v>42122</v>
      </c>
      <c r="B33" s="43">
        <f t="shared" si="1"/>
        <v>42122</v>
      </c>
      <c r="C33" s="198" t="s">
        <v>79</v>
      </c>
      <c r="D33" s="199"/>
      <c r="E33" s="198" t="s">
        <v>79</v>
      </c>
      <c r="F33" s="199"/>
      <c r="G33" s="198" t="s">
        <v>79</v>
      </c>
      <c r="H33" s="199"/>
      <c r="I33" s="198"/>
      <c r="J33" s="199"/>
      <c r="K33" s="198"/>
      <c r="L33" s="199"/>
    </row>
    <row r="34" spans="1:12" ht="22.95" customHeight="1" x14ac:dyDescent="0.2">
      <c r="A34" s="45">
        <f t="shared" si="0"/>
        <v>42123</v>
      </c>
      <c r="B34" s="46">
        <f t="shared" si="1"/>
        <v>42123</v>
      </c>
      <c r="C34" s="198" t="s">
        <v>75</v>
      </c>
      <c r="D34" s="199"/>
      <c r="E34" s="198" t="s">
        <v>73</v>
      </c>
      <c r="F34" s="199"/>
      <c r="G34" s="198" t="s">
        <v>75</v>
      </c>
      <c r="H34" s="199"/>
      <c r="I34" s="198"/>
      <c r="J34" s="199"/>
      <c r="K34" s="198" t="s">
        <v>172</v>
      </c>
      <c r="L34" s="199"/>
    </row>
    <row r="35" spans="1:12" ht="22.95" customHeight="1" x14ac:dyDescent="0.2">
      <c r="A35" s="42">
        <f t="shared" si="0"/>
        <v>42124</v>
      </c>
      <c r="B35" s="43">
        <f t="shared" si="1"/>
        <v>42124</v>
      </c>
      <c r="C35" s="198" t="s">
        <v>74</v>
      </c>
      <c r="D35" s="199"/>
      <c r="E35" s="198" t="s">
        <v>78</v>
      </c>
      <c r="F35" s="199"/>
      <c r="G35" s="198" t="s">
        <v>75</v>
      </c>
      <c r="H35" s="199"/>
      <c r="I35" s="198"/>
      <c r="J35" s="199"/>
      <c r="K35" s="198"/>
      <c r="L35" s="199"/>
    </row>
    <row r="36" spans="1:12" ht="22.95" customHeight="1" thickBot="1" x14ac:dyDescent="0.25">
      <c r="A36" s="42">
        <f t="shared" si="0"/>
        <v>42125</v>
      </c>
      <c r="B36" s="43">
        <f t="shared" si="1"/>
        <v>42125</v>
      </c>
      <c r="C36" s="198"/>
      <c r="D36" s="199"/>
      <c r="E36" s="198"/>
      <c r="F36" s="199"/>
      <c r="G36" s="198"/>
      <c r="H36" s="199"/>
      <c r="I36" s="198"/>
      <c r="J36" s="199"/>
      <c r="K36" s="336"/>
      <c r="L36" s="337"/>
    </row>
    <row r="37" spans="1:12" ht="22.95" customHeight="1" thickTop="1" x14ac:dyDescent="0.2">
      <c r="A37" s="338" t="s">
        <v>37</v>
      </c>
      <c r="B37" s="339"/>
      <c r="C37" s="227">
        <v>26</v>
      </c>
      <c r="D37" s="228"/>
      <c r="E37" s="227">
        <v>26</v>
      </c>
      <c r="F37" s="228"/>
      <c r="G37" s="227">
        <v>26</v>
      </c>
      <c r="H37" s="228"/>
      <c r="I37" s="227">
        <v>0</v>
      </c>
      <c r="J37" s="228"/>
      <c r="K37" s="198"/>
      <c r="L37" s="199"/>
    </row>
    <row r="38" spans="1:12" ht="22.95" customHeight="1" x14ac:dyDescent="0.2">
      <c r="A38" s="340"/>
      <c r="B38" s="341"/>
      <c r="C38" s="229"/>
      <c r="D38" s="230"/>
      <c r="E38" s="229"/>
      <c r="F38" s="230"/>
      <c r="G38" s="229"/>
      <c r="H38" s="230"/>
      <c r="I38" s="229"/>
      <c r="J38" s="230"/>
      <c r="K38" s="198"/>
      <c r="L38" s="199"/>
    </row>
    <row r="39" spans="1:12" ht="22.95" customHeight="1" x14ac:dyDescent="0.2">
      <c r="A39" s="217" t="s">
        <v>42</v>
      </c>
      <c r="B39" s="218"/>
      <c r="C39" s="198">
        <v>4</v>
      </c>
      <c r="D39" s="199"/>
      <c r="E39" s="198">
        <v>4</v>
      </c>
      <c r="F39" s="199"/>
      <c r="G39" s="198">
        <v>4</v>
      </c>
      <c r="H39" s="199"/>
      <c r="I39" s="198">
        <v>30</v>
      </c>
      <c r="J39" s="199"/>
      <c r="K39" s="198"/>
      <c r="L39" s="199"/>
    </row>
    <row r="44" spans="1:12" ht="22.95" customHeight="1" x14ac:dyDescent="0.2">
      <c r="A44" s="195" t="s">
        <v>13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</row>
    <row r="45" spans="1:12" ht="22.95" customHeight="1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</row>
    <row r="46" spans="1:12" ht="22.95" customHeight="1" x14ac:dyDescent="0.2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2.95" customHeight="1" x14ac:dyDescent="0.2">
      <c r="A47" s="351">
        <f>EDATE(A4, 1)</f>
        <v>42125</v>
      </c>
      <c r="B47" s="351"/>
      <c r="C47" s="44">
        <f>A47</f>
        <v>42125</v>
      </c>
      <c r="D47" s="5"/>
    </row>
    <row r="48" spans="1:12" ht="22.95" customHeight="1" x14ac:dyDescent="0.2">
      <c r="A48" s="196"/>
      <c r="B48" s="197"/>
      <c r="C48" s="198" t="s">
        <v>1</v>
      </c>
      <c r="D48" s="199"/>
      <c r="E48" s="198" t="s">
        <v>36</v>
      </c>
      <c r="F48" s="199"/>
      <c r="G48" s="198" t="s">
        <v>237</v>
      </c>
      <c r="H48" s="199"/>
      <c r="I48" s="198" t="s">
        <v>2</v>
      </c>
      <c r="J48" s="199"/>
      <c r="K48" s="198" t="s">
        <v>3</v>
      </c>
      <c r="L48" s="199"/>
    </row>
    <row r="49" spans="1:12" ht="22.95" customHeight="1" x14ac:dyDescent="0.2">
      <c r="A49" s="42">
        <f>A47</f>
        <v>42125</v>
      </c>
      <c r="B49" s="43">
        <f>A49</f>
        <v>42125</v>
      </c>
      <c r="C49" s="198" t="s">
        <v>74</v>
      </c>
      <c r="D49" s="199"/>
      <c r="E49" s="198" t="s">
        <v>73</v>
      </c>
      <c r="F49" s="199"/>
      <c r="G49" s="198" t="s">
        <v>75</v>
      </c>
      <c r="H49" s="199"/>
      <c r="I49" s="198"/>
      <c r="J49" s="199"/>
      <c r="K49" s="198"/>
      <c r="L49" s="199"/>
    </row>
    <row r="50" spans="1:12" ht="22.95" customHeight="1" x14ac:dyDescent="0.2">
      <c r="A50" s="42">
        <f t="shared" ref="A50:A79" si="2">A49+1</f>
        <v>42126</v>
      </c>
      <c r="B50" s="43">
        <f t="shared" ref="B50:B79" si="3">A50</f>
        <v>42126</v>
      </c>
      <c r="C50" s="198" t="s">
        <v>75</v>
      </c>
      <c r="D50" s="199"/>
      <c r="E50" s="198" t="s">
        <v>78</v>
      </c>
      <c r="F50" s="199"/>
      <c r="G50" s="198" t="s">
        <v>75</v>
      </c>
      <c r="H50" s="199"/>
      <c r="I50" s="198"/>
      <c r="J50" s="199"/>
      <c r="K50" s="198"/>
      <c r="L50" s="199"/>
    </row>
    <row r="51" spans="1:12" ht="22.95" customHeight="1" x14ac:dyDescent="0.2">
      <c r="A51" s="42">
        <f t="shared" si="2"/>
        <v>42127</v>
      </c>
      <c r="B51" s="43">
        <f t="shared" si="3"/>
        <v>42127</v>
      </c>
      <c r="C51" s="198" t="s">
        <v>73</v>
      </c>
      <c r="D51" s="199"/>
      <c r="E51" s="198" t="s">
        <v>73</v>
      </c>
      <c r="F51" s="199"/>
      <c r="G51" s="198" t="s">
        <v>73</v>
      </c>
      <c r="H51" s="199"/>
      <c r="I51" s="198"/>
      <c r="J51" s="199"/>
      <c r="K51" s="198" t="s">
        <v>207</v>
      </c>
      <c r="L51" s="199"/>
    </row>
    <row r="52" spans="1:12" ht="22.95" customHeight="1" x14ac:dyDescent="0.2">
      <c r="A52" s="45">
        <f t="shared" si="2"/>
        <v>42128</v>
      </c>
      <c r="B52" s="46">
        <f t="shared" si="3"/>
        <v>42128</v>
      </c>
      <c r="C52" s="198" t="s">
        <v>73</v>
      </c>
      <c r="D52" s="199"/>
      <c r="E52" s="198" t="s">
        <v>73</v>
      </c>
      <c r="F52" s="199"/>
      <c r="G52" s="198" t="s">
        <v>73</v>
      </c>
      <c r="H52" s="199"/>
      <c r="I52" s="198"/>
      <c r="J52" s="199"/>
      <c r="K52" s="198"/>
      <c r="L52" s="199"/>
    </row>
    <row r="53" spans="1:12" ht="22.95" customHeight="1" x14ac:dyDescent="0.2">
      <c r="A53" s="45">
        <f t="shared" si="2"/>
        <v>42129</v>
      </c>
      <c r="B53" s="46">
        <f t="shared" si="3"/>
        <v>42129</v>
      </c>
      <c r="C53" s="198" t="s">
        <v>73</v>
      </c>
      <c r="D53" s="199"/>
      <c r="E53" s="198" t="s">
        <v>73</v>
      </c>
      <c r="F53" s="199"/>
      <c r="G53" s="198" t="s">
        <v>73</v>
      </c>
      <c r="H53" s="199"/>
      <c r="I53" s="198"/>
      <c r="J53" s="199"/>
      <c r="K53" s="198"/>
      <c r="L53" s="199"/>
    </row>
    <row r="54" spans="1:12" ht="22.95" customHeight="1" x14ac:dyDescent="0.2">
      <c r="A54" s="45">
        <f t="shared" si="2"/>
        <v>42130</v>
      </c>
      <c r="B54" s="46">
        <f t="shared" si="3"/>
        <v>42130</v>
      </c>
      <c r="C54" s="198" t="s">
        <v>73</v>
      </c>
      <c r="D54" s="199"/>
      <c r="E54" s="198" t="s">
        <v>73</v>
      </c>
      <c r="F54" s="199"/>
      <c r="G54" s="198" t="s">
        <v>73</v>
      </c>
      <c r="H54" s="199"/>
      <c r="I54" s="198"/>
      <c r="J54" s="199"/>
      <c r="K54" s="198"/>
      <c r="L54" s="199"/>
    </row>
    <row r="55" spans="1:12" ht="22.95" customHeight="1" x14ac:dyDescent="0.2">
      <c r="A55" s="42">
        <f t="shared" si="2"/>
        <v>42131</v>
      </c>
      <c r="B55" s="43">
        <f t="shared" si="3"/>
        <v>42131</v>
      </c>
      <c r="C55" s="198" t="s">
        <v>79</v>
      </c>
      <c r="D55" s="199"/>
      <c r="E55" s="198" t="s">
        <v>79</v>
      </c>
      <c r="F55" s="199"/>
      <c r="G55" s="198" t="s">
        <v>79</v>
      </c>
      <c r="H55" s="199"/>
      <c r="I55" s="198"/>
      <c r="J55" s="199"/>
      <c r="K55" s="198"/>
      <c r="L55" s="199"/>
    </row>
    <row r="56" spans="1:12" ht="22.95" customHeight="1" x14ac:dyDescent="0.2">
      <c r="A56" s="42">
        <f t="shared" si="2"/>
        <v>42132</v>
      </c>
      <c r="B56" s="43">
        <f t="shared" si="3"/>
        <v>42132</v>
      </c>
      <c r="C56" s="198" t="s">
        <v>74</v>
      </c>
      <c r="D56" s="199"/>
      <c r="E56" s="198" t="s">
        <v>73</v>
      </c>
      <c r="F56" s="199"/>
      <c r="G56" s="198" t="s">
        <v>75</v>
      </c>
      <c r="H56" s="199"/>
      <c r="I56" s="198"/>
      <c r="J56" s="199"/>
      <c r="K56" s="198"/>
      <c r="L56" s="199"/>
    </row>
    <row r="57" spans="1:12" ht="22.95" customHeight="1" x14ac:dyDescent="0.2">
      <c r="A57" s="42">
        <f t="shared" si="2"/>
        <v>42133</v>
      </c>
      <c r="B57" s="43">
        <f t="shared" si="3"/>
        <v>42133</v>
      </c>
      <c r="C57" s="198" t="s">
        <v>75</v>
      </c>
      <c r="D57" s="199"/>
      <c r="E57" s="198" t="s">
        <v>73</v>
      </c>
      <c r="F57" s="199"/>
      <c r="G57" s="198" t="s">
        <v>75</v>
      </c>
      <c r="H57" s="199"/>
      <c r="I57" s="198"/>
      <c r="J57" s="199"/>
      <c r="K57" s="198"/>
      <c r="L57" s="199"/>
    </row>
    <row r="58" spans="1:12" ht="22.95" customHeight="1" x14ac:dyDescent="0.2">
      <c r="A58" s="42">
        <f t="shared" si="2"/>
        <v>42134</v>
      </c>
      <c r="B58" s="43">
        <f t="shared" si="3"/>
        <v>42134</v>
      </c>
      <c r="C58" s="198" t="s">
        <v>73</v>
      </c>
      <c r="D58" s="199"/>
      <c r="E58" s="198" t="s">
        <v>73</v>
      </c>
      <c r="F58" s="199"/>
      <c r="G58" s="198" t="s">
        <v>73</v>
      </c>
      <c r="H58" s="199"/>
      <c r="I58" s="198"/>
      <c r="J58" s="199"/>
      <c r="K58" s="198"/>
      <c r="L58" s="199"/>
    </row>
    <row r="59" spans="1:12" ht="22.95" customHeight="1" x14ac:dyDescent="0.2">
      <c r="A59" s="42">
        <f t="shared" si="2"/>
        <v>42135</v>
      </c>
      <c r="B59" s="43">
        <f t="shared" si="3"/>
        <v>42135</v>
      </c>
      <c r="C59" s="198" t="s">
        <v>74</v>
      </c>
      <c r="D59" s="199"/>
      <c r="E59" s="198" t="s">
        <v>78</v>
      </c>
      <c r="F59" s="199"/>
      <c r="G59" s="198" t="s">
        <v>75</v>
      </c>
      <c r="H59" s="199"/>
      <c r="I59" s="198"/>
      <c r="J59" s="199"/>
      <c r="K59" s="198"/>
      <c r="L59" s="199"/>
    </row>
    <row r="60" spans="1:12" ht="22.95" customHeight="1" x14ac:dyDescent="0.2">
      <c r="A60" s="42">
        <f t="shared" si="2"/>
        <v>42136</v>
      </c>
      <c r="B60" s="43">
        <f t="shared" si="3"/>
        <v>42136</v>
      </c>
      <c r="C60" s="198" t="s">
        <v>79</v>
      </c>
      <c r="D60" s="199"/>
      <c r="E60" s="198" t="s">
        <v>79</v>
      </c>
      <c r="F60" s="199"/>
      <c r="G60" s="198" t="s">
        <v>79</v>
      </c>
      <c r="H60" s="199"/>
      <c r="I60" s="198"/>
      <c r="J60" s="199"/>
      <c r="K60" s="198"/>
      <c r="L60" s="199"/>
    </row>
    <row r="61" spans="1:12" ht="22.95" customHeight="1" x14ac:dyDescent="0.2">
      <c r="A61" s="42">
        <f t="shared" si="2"/>
        <v>42137</v>
      </c>
      <c r="B61" s="43">
        <f t="shared" si="3"/>
        <v>42137</v>
      </c>
      <c r="C61" s="198" t="s">
        <v>74</v>
      </c>
      <c r="D61" s="199"/>
      <c r="E61" s="198" t="s">
        <v>78</v>
      </c>
      <c r="F61" s="199"/>
      <c r="G61" s="198" t="s">
        <v>75</v>
      </c>
      <c r="H61" s="199"/>
      <c r="I61" s="198"/>
      <c r="J61" s="199"/>
      <c r="K61" s="198"/>
      <c r="L61" s="199"/>
    </row>
    <row r="62" spans="1:12" ht="22.95" customHeight="1" x14ac:dyDescent="0.2">
      <c r="A62" s="42">
        <f t="shared" si="2"/>
        <v>42138</v>
      </c>
      <c r="B62" s="43">
        <f t="shared" si="3"/>
        <v>42138</v>
      </c>
      <c r="C62" s="198" t="s">
        <v>74</v>
      </c>
      <c r="D62" s="199"/>
      <c r="E62" s="198" t="s">
        <v>78</v>
      </c>
      <c r="F62" s="199"/>
      <c r="G62" s="198" t="s">
        <v>75</v>
      </c>
      <c r="H62" s="199"/>
      <c r="I62" s="198"/>
      <c r="J62" s="199"/>
      <c r="K62" s="198"/>
      <c r="L62" s="199"/>
    </row>
    <row r="63" spans="1:12" ht="22.95" customHeight="1" x14ac:dyDescent="0.2">
      <c r="A63" s="42">
        <f t="shared" si="2"/>
        <v>42139</v>
      </c>
      <c r="B63" s="43">
        <f t="shared" si="3"/>
        <v>42139</v>
      </c>
      <c r="C63" s="198" t="s">
        <v>74</v>
      </c>
      <c r="D63" s="199"/>
      <c r="E63" s="198" t="s">
        <v>78</v>
      </c>
      <c r="F63" s="199"/>
      <c r="G63" s="198" t="s">
        <v>75</v>
      </c>
      <c r="H63" s="199"/>
      <c r="I63" s="198"/>
      <c r="J63" s="199"/>
      <c r="K63" s="198"/>
      <c r="L63" s="199"/>
    </row>
    <row r="64" spans="1:12" ht="22.95" customHeight="1" x14ac:dyDescent="0.2">
      <c r="A64" s="42">
        <f t="shared" si="2"/>
        <v>42140</v>
      </c>
      <c r="B64" s="43">
        <f t="shared" si="3"/>
        <v>42140</v>
      </c>
      <c r="C64" s="198" t="s">
        <v>75</v>
      </c>
      <c r="D64" s="199"/>
      <c r="E64" s="198" t="s">
        <v>73</v>
      </c>
      <c r="F64" s="199"/>
      <c r="G64" s="198" t="s">
        <v>75</v>
      </c>
      <c r="H64" s="199"/>
      <c r="I64" s="198"/>
      <c r="J64" s="199"/>
      <c r="K64" s="198"/>
      <c r="L64" s="199"/>
    </row>
    <row r="65" spans="1:12" ht="22.95" customHeight="1" x14ac:dyDescent="0.2">
      <c r="A65" s="42">
        <f t="shared" si="2"/>
        <v>42141</v>
      </c>
      <c r="B65" s="43">
        <f t="shared" si="3"/>
        <v>42141</v>
      </c>
      <c r="C65" s="198" t="s">
        <v>73</v>
      </c>
      <c r="D65" s="199"/>
      <c r="E65" s="198" t="s">
        <v>73</v>
      </c>
      <c r="F65" s="199"/>
      <c r="G65" s="198" t="s">
        <v>73</v>
      </c>
      <c r="H65" s="199"/>
      <c r="I65" s="198"/>
      <c r="J65" s="199"/>
      <c r="K65" s="198"/>
      <c r="L65" s="199"/>
    </row>
    <row r="66" spans="1:12" ht="22.95" customHeight="1" x14ac:dyDescent="0.2">
      <c r="A66" s="42">
        <f t="shared" si="2"/>
        <v>42142</v>
      </c>
      <c r="B66" s="43">
        <f t="shared" si="3"/>
        <v>42142</v>
      </c>
      <c r="C66" s="198" t="s">
        <v>74</v>
      </c>
      <c r="D66" s="199"/>
      <c r="E66" s="198" t="s">
        <v>78</v>
      </c>
      <c r="F66" s="199"/>
      <c r="G66" s="198" t="s">
        <v>75</v>
      </c>
      <c r="H66" s="199"/>
      <c r="I66" s="198"/>
      <c r="J66" s="199"/>
      <c r="K66" s="198"/>
      <c r="L66" s="199"/>
    </row>
    <row r="67" spans="1:12" ht="22.95" customHeight="1" x14ac:dyDescent="0.2">
      <c r="A67" s="42">
        <f t="shared" si="2"/>
        <v>42143</v>
      </c>
      <c r="B67" s="43">
        <f t="shared" si="3"/>
        <v>42143</v>
      </c>
      <c r="C67" s="198" t="s">
        <v>79</v>
      </c>
      <c r="D67" s="199"/>
      <c r="E67" s="198" t="s">
        <v>79</v>
      </c>
      <c r="F67" s="199"/>
      <c r="G67" s="198" t="s">
        <v>79</v>
      </c>
      <c r="H67" s="199"/>
      <c r="I67" s="198"/>
      <c r="J67" s="199"/>
      <c r="K67" s="198"/>
      <c r="L67" s="199"/>
    </row>
    <row r="68" spans="1:12" ht="22.95" customHeight="1" x14ac:dyDescent="0.2">
      <c r="A68" s="42">
        <f t="shared" si="2"/>
        <v>42144</v>
      </c>
      <c r="B68" s="43">
        <f t="shared" si="3"/>
        <v>42144</v>
      </c>
      <c r="C68" s="198" t="s">
        <v>74</v>
      </c>
      <c r="D68" s="199"/>
      <c r="E68" s="198" t="s">
        <v>78</v>
      </c>
      <c r="F68" s="199"/>
      <c r="G68" s="198" t="s">
        <v>75</v>
      </c>
      <c r="H68" s="199"/>
      <c r="I68" s="198"/>
      <c r="J68" s="199"/>
      <c r="K68" s="198"/>
      <c r="L68" s="199"/>
    </row>
    <row r="69" spans="1:12" ht="22.95" customHeight="1" x14ac:dyDescent="0.2">
      <c r="A69" s="42">
        <f t="shared" si="2"/>
        <v>42145</v>
      </c>
      <c r="B69" s="43">
        <f t="shared" si="3"/>
        <v>42145</v>
      </c>
      <c r="C69" s="198" t="s">
        <v>74</v>
      </c>
      <c r="D69" s="199"/>
      <c r="E69" s="198" t="s">
        <v>78</v>
      </c>
      <c r="F69" s="199"/>
      <c r="G69" s="198" t="s">
        <v>75</v>
      </c>
      <c r="H69" s="199"/>
      <c r="I69" s="198"/>
      <c r="J69" s="199"/>
      <c r="K69" s="198"/>
      <c r="L69" s="199"/>
    </row>
    <row r="70" spans="1:12" ht="22.95" customHeight="1" x14ac:dyDescent="0.2">
      <c r="A70" s="42">
        <f t="shared" si="2"/>
        <v>42146</v>
      </c>
      <c r="B70" s="43">
        <f t="shared" si="3"/>
        <v>42146</v>
      </c>
      <c r="C70" s="198" t="s">
        <v>74</v>
      </c>
      <c r="D70" s="199"/>
      <c r="E70" s="198" t="s">
        <v>78</v>
      </c>
      <c r="F70" s="199"/>
      <c r="G70" s="198" t="s">
        <v>75</v>
      </c>
      <c r="H70" s="199"/>
      <c r="I70" s="198"/>
      <c r="J70" s="199"/>
      <c r="K70" s="198"/>
      <c r="L70" s="199"/>
    </row>
    <row r="71" spans="1:12" ht="22.95" customHeight="1" x14ac:dyDescent="0.2">
      <c r="A71" s="42">
        <f t="shared" si="2"/>
        <v>42147</v>
      </c>
      <c r="B71" s="43">
        <f t="shared" si="3"/>
        <v>42147</v>
      </c>
      <c r="C71" s="198" t="s">
        <v>75</v>
      </c>
      <c r="D71" s="199"/>
      <c r="E71" s="198" t="s">
        <v>73</v>
      </c>
      <c r="F71" s="199"/>
      <c r="G71" s="198" t="s">
        <v>75</v>
      </c>
      <c r="H71" s="199"/>
      <c r="I71" s="198"/>
      <c r="J71" s="199"/>
      <c r="K71" s="198"/>
      <c r="L71" s="199"/>
    </row>
    <row r="72" spans="1:12" ht="22.95" customHeight="1" x14ac:dyDescent="0.2">
      <c r="A72" s="42">
        <f t="shared" si="2"/>
        <v>42148</v>
      </c>
      <c r="B72" s="43">
        <f t="shared" si="3"/>
        <v>42148</v>
      </c>
      <c r="C72" s="198" t="s">
        <v>73</v>
      </c>
      <c r="D72" s="199"/>
      <c r="E72" s="198" t="s">
        <v>73</v>
      </c>
      <c r="F72" s="199"/>
      <c r="G72" s="198" t="s">
        <v>73</v>
      </c>
      <c r="H72" s="199"/>
      <c r="I72" s="198"/>
      <c r="J72" s="199"/>
      <c r="K72" s="198"/>
      <c r="L72" s="199"/>
    </row>
    <row r="73" spans="1:12" ht="22.95" customHeight="1" x14ac:dyDescent="0.2">
      <c r="A73" s="42">
        <f t="shared" si="2"/>
        <v>42149</v>
      </c>
      <c r="B73" s="43">
        <f t="shared" si="3"/>
        <v>42149</v>
      </c>
      <c r="C73" s="198" t="s">
        <v>74</v>
      </c>
      <c r="D73" s="199"/>
      <c r="E73" s="198" t="s">
        <v>78</v>
      </c>
      <c r="F73" s="199"/>
      <c r="G73" s="198" t="s">
        <v>75</v>
      </c>
      <c r="H73" s="199"/>
      <c r="I73" s="198"/>
      <c r="J73" s="199"/>
      <c r="K73" s="198"/>
      <c r="L73" s="199"/>
    </row>
    <row r="74" spans="1:12" ht="22.95" customHeight="1" x14ac:dyDescent="0.2">
      <c r="A74" s="42">
        <f t="shared" si="2"/>
        <v>42150</v>
      </c>
      <c r="B74" s="43">
        <f t="shared" si="3"/>
        <v>42150</v>
      </c>
      <c r="C74" s="198" t="s">
        <v>79</v>
      </c>
      <c r="D74" s="199"/>
      <c r="E74" s="198" t="s">
        <v>79</v>
      </c>
      <c r="F74" s="199"/>
      <c r="G74" s="198" t="s">
        <v>79</v>
      </c>
      <c r="H74" s="199"/>
      <c r="I74" s="198"/>
      <c r="J74" s="199"/>
      <c r="K74" s="206"/>
      <c r="L74" s="207"/>
    </row>
    <row r="75" spans="1:12" ht="22.95" customHeight="1" x14ac:dyDescent="0.2">
      <c r="A75" s="42">
        <f t="shared" si="2"/>
        <v>42151</v>
      </c>
      <c r="B75" s="43">
        <f t="shared" si="3"/>
        <v>42151</v>
      </c>
      <c r="C75" s="198" t="s">
        <v>74</v>
      </c>
      <c r="D75" s="199"/>
      <c r="E75" s="198" t="s">
        <v>78</v>
      </c>
      <c r="F75" s="199"/>
      <c r="G75" s="198" t="s">
        <v>75</v>
      </c>
      <c r="H75" s="199"/>
      <c r="I75" s="198"/>
      <c r="J75" s="199"/>
      <c r="K75" s="198"/>
      <c r="L75" s="199"/>
    </row>
    <row r="76" spans="1:12" ht="22.95" customHeight="1" x14ac:dyDescent="0.2">
      <c r="A76" s="42">
        <f t="shared" si="2"/>
        <v>42152</v>
      </c>
      <c r="B76" s="43">
        <f t="shared" si="3"/>
        <v>42152</v>
      </c>
      <c r="C76" s="198" t="s">
        <v>74</v>
      </c>
      <c r="D76" s="199"/>
      <c r="E76" s="198" t="s">
        <v>78</v>
      </c>
      <c r="F76" s="199"/>
      <c r="G76" s="198" t="s">
        <v>75</v>
      </c>
      <c r="H76" s="199"/>
      <c r="I76" s="198"/>
      <c r="J76" s="199"/>
      <c r="K76" s="198"/>
      <c r="L76" s="199"/>
    </row>
    <row r="77" spans="1:12" ht="22.95" customHeight="1" x14ac:dyDescent="0.2">
      <c r="A77" s="42">
        <f t="shared" si="2"/>
        <v>42153</v>
      </c>
      <c r="B77" s="43">
        <f t="shared" si="3"/>
        <v>42153</v>
      </c>
      <c r="C77" s="198" t="s">
        <v>74</v>
      </c>
      <c r="D77" s="199"/>
      <c r="E77" s="198" t="s">
        <v>78</v>
      </c>
      <c r="F77" s="199"/>
      <c r="G77" s="198" t="s">
        <v>75</v>
      </c>
      <c r="H77" s="199"/>
      <c r="I77" s="198"/>
      <c r="J77" s="199"/>
      <c r="K77" s="198"/>
      <c r="L77" s="199"/>
    </row>
    <row r="78" spans="1:12" ht="22.95" customHeight="1" x14ac:dyDescent="0.2">
      <c r="A78" s="42">
        <f t="shared" si="2"/>
        <v>42154</v>
      </c>
      <c r="B78" s="43">
        <f t="shared" si="3"/>
        <v>42154</v>
      </c>
      <c r="C78" s="198" t="s">
        <v>75</v>
      </c>
      <c r="D78" s="199"/>
      <c r="E78" s="198" t="s">
        <v>73</v>
      </c>
      <c r="F78" s="199"/>
      <c r="G78" s="198" t="s">
        <v>75</v>
      </c>
      <c r="H78" s="199"/>
      <c r="I78" s="198"/>
      <c r="J78" s="199"/>
      <c r="K78" s="198"/>
      <c r="L78" s="199"/>
    </row>
    <row r="79" spans="1:12" ht="22.95" customHeight="1" thickBot="1" x14ac:dyDescent="0.25">
      <c r="A79" s="42">
        <f t="shared" si="2"/>
        <v>42155</v>
      </c>
      <c r="B79" s="43">
        <f t="shared" si="3"/>
        <v>42155</v>
      </c>
      <c r="C79" s="198" t="s">
        <v>73</v>
      </c>
      <c r="D79" s="199"/>
      <c r="E79" s="198" t="s">
        <v>73</v>
      </c>
      <c r="F79" s="199"/>
      <c r="G79" s="198" t="s">
        <v>73</v>
      </c>
      <c r="H79" s="199"/>
      <c r="I79" s="198"/>
      <c r="J79" s="199"/>
      <c r="K79" s="336"/>
      <c r="L79" s="337"/>
    </row>
    <row r="80" spans="1:12" ht="22.95" customHeight="1" thickTop="1" x14ac:dyDescent="0.2">
      <c r="A80" s="338" t="s">
        <v>37</v>
      </c>
      <c r="B80" s="339"/>
      <c r="C80" s="227">
        <v>27</v>
      </c>
      <c r="D80" s="228"/>
      <c r="E80" s="227">
        <v>27</v>
      </c>
      <c r="F80" s="228"/>
      <c r="G80" s="227">
        <v>27</v>
      </c>
      <c r="H80" s="228"/>
      <c r="I80" s="227">
        <v>0</v>
      </c>
      <c r="J80" s="228"/>
      <c r="K80" s="198"/>
      <c r="L80" s="199"/>
    </row>
    <row r="81" spans="1:12" ht="22.95" customHeight="1" x14ac:dyDescent="0.2">
      <c r="A81" s="340"/>
      <c r="B81" s="341"/>
      <c r="C81" s="229"/>
      <c r="D81" s="230"/>
      <c r="E81" s="229"/>
      <c r="F81" s="230"/>
      <c r="G81" s="229"/>
      <c r="H81" s="230"/>
      <c r="I81" s="229"/>
      <c r="J81" s="230"/>
      <c r="K81" s="198"/>
      <c r="L81" s="199"/>
    </row>
    <row r="82" spans="1:12" ht="22.95" customHeight="1" x14ac:dyDescent="0.2">
      <c r="A82" s="217" t="s">
        <v>42</v>
      </c>
      <c r="B82" s="218"/>
      <c r="C82" s="198">
        <v>4</v>
      </c>
      <c r="D82" s="199"/>
      <c r="E82" s="198">
        <v>4</v>
      </c>
      <c r="F82" s="199"/>
      <c r="G82" s="198">
        <v>4</v>
      </c>
      <c r="H82" s="199"/>
      <c r="I82" s="198"/>
      <c r="J82" s="199"/>
      <c r="K82" s="198"/>
      <c r="L82" s="199"/>
    </row>
    <row r="83" spans="1:12" ht="22.95" customHeight="1" x14ac:dyDescent="0.2"/>
    <row r="84" spans="1:12" ht="22.95" customHeight="1" x14ac:dyDescent="0.2"/>
    <row r="85" spans="1:12" ht="22.95" customHeight="1" x14ac:dyDescent="0.2">
      <c r="A85" s="195" t="s">
        <v>13</v>
      </c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</row>
    <row r="86" spans="1:12" ht="22.95" customHeight="1" x14ac:dyDescent="0.2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</row>
    <row r="87" spans="1:12" ht="22.9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ht="22.95" customHeight="1" x14ac:dyDescent="0.2">
      <c r="A88" s="351">
        <f>EDATE($A$4, 2)</f>
        <v>42156</v>
      </c>
      <c r="B88" s="351"/>
      <c r="C88" s="44">
        <f>A88</f>
        <v>42156</v>
      </c>
      <c r="D88" s="10"/>
    </row>
    <row r="89" spans="1:12" ht="22.95" customHeight="1" x14ac:dyDescent="0.2">
      <c r="A89" s="196"/>
      <c r="B89" s="197"/>
      <c r="C89" s="198" t="s">
        <v>1</v>
      </c>
      <c r="D89" s="199"/>
      <c r="E89" s="198" t="s">
        <v>36</v>
      </c>
      <c r="F89" s="199"/>
      <c r="G89" s="198" t="s">
        <v>237</v>
      </c>
      <c r="H89" s="199"/>
      <c r="I89" s="198" t="s">
        <v>2</v>
      </c>
      <c r="J89" s="199"/>
      <c r="K89" s="198" t="s">
        <v>3</v>
      </c>
      <c r="L89" s="199"/>
    </row>
    <row r="90" spans="1:12" ht="22.95" customHeight="1" x14ac:dyDescent="0.2">
      <c r="A90" s="42">
        <f>A88</f>
        <v>42156</v>
      </c>
      <c r="B90" s="43">
        <f>A90</f>
        <v>42156</v>
      </c>
      <c r="C90" s="334" t="s">
        <v>74</v>
      </c>
      <c r="D90" s="335"/>
      <c r="E90" s="334" t="s">
        <v>78</v>
      </c>
      <c r="F90" s="335"/>
      <c r="G90" s="334" t="s">
        <v>75</v>
      </c>
      <c r="H90" s="335"/>
      <c r="I90" s="198"/>
      <c r="J90" s="199"/>
      <c r="K90" s="198"/>
      <c r="L90" s="199"/>
    </row>
    <row r="91" spans="1:12" ht="22.95" customHeight="1" x14ac:dyDescent="0.2">
      <c r="A91" s="42">
        <f t="shared" ref="A91:A120" si="4">A90+1</f>
        <v>42157</v>
      </c>
      <c r="B91" s="43">
        <f t="shared" ref="B91:B120" si="5">A91</f>
        <v>42157</v>
      </c>
      <c r="C91" s="334" t="s">
        <v>74</v>
      </c>
      <c r="D91" s="335"/>
      <c r="E91" s="334" t="s">
        <v>78</v>
      </c>
      <c r="F91" s="335"/>
      <c r="G91" s="334" t="s">
        <v>75</v>
      </c>
      <c r="H91" s="335"/>
      <c r="I91" s="198"/>
      <c r="J91" s="199"/>
      <c r="K91" s="198"/>
      <c r="L91" s="199"/>
    </row>
    <row r="92" spans="1:12" ht="22.95" customHeight="1" x14ac:dyDescent="0.2">
      <c r="A92" s="42">
        <f t="shared" si="4"/>
        <v>42158</v>
      </c>
      <c r="B92" s="43">
        <f t="shared" si="5"/>
        <v>42158</v>
      </c>
      <c r="C92" s="334" t="s">
        <v>74</v>
      </c>
      <c r="D92" s="335"/>
      <c r="E92" s="334" t="s">
        <v>78</v>
      </c>
      <c r="F92" s="335"/>
      <c r="G92" s="334" t="s">
        <v>75</v>
      </c>
      <c r="H92" s="335"/>
      <c r="I92" s="198"/>
      <c r="J92" s="199"/>
      <c r="K92" s="198"/>
      <c r="L92" s="199"/>
    </row>
    <row r="93" spans="1:12" ht="22.95" customHeight="1" x14ac:dyDescent="0.2">
      <c r="A93" s="42">
        <f t="shared" si="4"/>
        <v>42159</v>
      </c>
      <c r="B93" s="43">
        <f t="shared" si="5"/>
        <v>42159</v>
      </c>
      <c r="C93" s="334" t="s">
        <v>75</v>
      </c>
      <c r="D93" s="335"/>
      <c r="E93" s="334" t="s">
        <v>73</v>
      </c>
      <c r="F93" s="335"/>
      <c r="G93" s="334" t="s">
        <v>75</v>
      </c>
      <c r="H93" s="335"/>
      <c r="I93" s="198"/>
      <c r="J93" s="199"/>
      <c r="K93" s="198"/>
      <c r="L93" s="199"/>
    </row>
    <row r="94" spans="1:12" ht="22.95" customHeight="1" x14ac:dyDescent="0.2">
      <c r="A94" s="42">
        <f t="shared" si="4"/>
        <v>42160</v>
      </c>
      <c r="B94" s="43">
        <f t="shared" si="5"/>
        <v>42160</v>
      </c>
      <c r="C94" s="334" t="s">
        <v>73</v>
      </c>
      <c r="D94" s="335"/>
      <c r="E94" s="334" t="s">
        <v>73</v>
      </c>
      <c r="F94" s="335"/>
      <c r="G94" s="334" t="s">
        <v>73</v>
      </c>
      <c r="H94" s="335"/>
      <c r="I94" s="198"/>
      <c r="J94" s="199"/>
      <c r="K94" s="198"/>
      <c r="L94" s="199"/>
    </row>
    <row r="95" spans="1:12" ht="22.95" customHeight="1" x14ac:dyDescent="0.2">
      <c r="A95" s="42">
        <f t="shared" si="4"/>
        <v>42161</v>
      </c>
      <c r="B95" s="43">
        <f t="shared" si="5"/>
        <v>42161</v>
      </c>
      <c r="C95" s="334" t="s">
        <v>74</v>
      </c>
      <c r="D95" s="335"/>
      <c r="E95" s="334" t="s">
        <v>78</v>
      </c>
      <c r="F95" s="335"/>
      <c r="G95" s="334" t="s">
        <v>75</v>
      </c>
      <c r="H95" s="335"/>
      <c r="I95" s="198"/>
      <c r="J95" s="199"/>
      <c r="K95" s="198"/>
      <c r="L95" s="199"/>
    </row>
    <row r="96" spans="1:12" ht="22.95" customHeight="1" x14ac:dyDescent="0.2">
      <c r="A96" s="42">
        <f t="shared" si="4"/>
        <v>42162</v>
      </c>
      <c r="B96" s="43">
        <f t="shared" si="5"/>
        <v>42162</v>
      </c>
      <c r="C96" s="334" t="s">
        <v>79</v>
      </c>
      <c r="D96" s="335"/>
      <c r="E96" s="334" t="s">
        <v>79</v>
      </c>
      <c r="F96" s="335"/>
      <c r="G96" s="334" t="s">
        <v>79</v>
      </c>
      <c r="H96" s="335"/>
      <c r="I96" s="198"/>
      <c r="J96" s="199"/>
      <c r="K96" s="198"/>
      <c r="L96" s="199"/>
    </row>
    <row r="97" spans="1:12" ht="22.95" customHeight="1" x14ac:dyDescent="0.2">
      <c r="A97" s="42">
        <f t="shared" si="4"/>
        <v>42163</v>
      </c>
      <c r="B97" s="43">
        <f t="shared" si="5"/>
        <v>42163</v>
      </c>
      <c r="C97" s="334" t="s">
        <v>74</v>
      </c>
      <c r="D97" s="335"/>
      <c r="E97" s="334" t="s">
        <v>78</v>
      </c>
      <c r="F97" s="335"/>
      <c r="G97" s="334" t="s">
        <v>75</v>
      </c>
      <c r="H97" s="335"/>
      <c r="I97" s="198"/>
      <c r="J97" s="199"/>
      <c r="K97" s="198"/>
      <c r="L97" s="199"/>
    </row>
    <row r="98" spans="1:12" ht="22.95" customHeight="1" x14ac:dyDescent="0.2">
      <c r="A98" s="42">
        <f t="shared" si="4"/>
        <v>42164</v>
      </c>
      <c r="B98" s="43">
        <f t="shared" si="5"/>
        <v>42164</v>
      </c>
      <c r="C98" s="334" t="s">
        <v>74</v>
      </c>
      <c r="D98" s="335"/>
      <c r="E98" s="334" t="s">
        <v>78</v>
      </c>
      <c r="F98" s="335"/>
      <c r="G98" s="334" t="s">
        <v>75</v>
      </c>
      <c r="H98" s="335"/>
      <c r="I98" s="198"/>
      <c r="J98" s="199"/>
      <c r="K98" s="198"/>
      <c r="L98" s="199"/>
    </row>
    <row r="99" spans="1:12" ht="22.95" customHeight="1" x14ac:dyDescent="0.2">
      <c r="A99" s="42">
        <f t="shared" si="4"/>
        <v>42165</v>
      </c>
      <c r="B99" s="43">
        <f t="shared" si="5"/>
        <v>42165</v>
      </c>
      <c r="C99" s="334" t="s">
        <v>74</v>
      </c>
      <c r="D99" s="335"/>
      <c r="E99" s="334" t="s">
        <v>78</v>
      </c>
      <c r="F99" s="335"/>
      <c r="G99" s="334" t="s">
        <v>75</v>
      </c>
      <c r="H99" s="335"/>
      <c r="I99" s="198"/>
      <c r="J99" s="199"/>
      <c r="K99" s="198"/>
      <c r="L99" s="199"/>
    </row>
    <row r="100" spans="1:12" ht="22.95" customHeight="1" x14ac:dyDescent="0.2">
      <c r="A100" s="42">
        <f t="shared" si="4"/>
        <v>42166</v>
      </c>
      <c r="B100" s="43">
        <f t="shared" si="5"/>
        <v>42166</v>
      </c>
      <c r="C100" s="334" t="s">
        <v>75</v>
      </c>
      <c r="D100" s="335"/>
      <c r="E100" s="334" t="s">
        <v>73</v>
      </c>
      <c r="F100" s="335"/>
      <c r="G100" s="334" t="s">
        <v>75</v>
      </c>
      <c r="H100" s="335"/>
      <c r="I100" s="198"/>
      <c r="J100" s="199"/>
      <c r="K100" s="198"/>
      <c r="L100" s="199"/>
    </row>
    <row r="101" spans="1:12" ht="22.95" customHeight="1" x14ac:dyDescent="0.2">
      <c r="A101" s="42">
        <f t="shared" si="4"/>
        <v>42167</v>
      </c>
      <c r="B101" s="43">
        <f t="shared" si="5"/>
        <v>42167</v>
      </c>
      <c r="C101" s="334" t="s">
        <v>73</v>
      </c>
      <c r="D101" s="335"/>
      <c r="E101" s="334" t="s">
        <v>73</v>
      </c>
      <c r="F101" s="335"/>
      <c r="G101" s="334" t="s">
        <v>73</v>
      </c>
      <c r="H101" s="335"/>
      <c r="I101" s="198"/>
      <c r="J101" s="199"/>
      <c r="K101" s="198"/>
      <c r="L101" s="199"/>
    </row>
    <row r="102" spans="1:12" ht="22.95" customHeight="1" x14ac:dyDescent="0.2">
      <c r="A102" s="42">
        <f t="shared" si="4"/>
        <v>42168</v>
      </c>
      <c r="B102" s="43">
        <f t="shared" si="5"/>
        <v>42168</v>
      </c>
      <c r="C102" s="334" t="s">
        <v>74</v>
      </c>
      <c r="D102" s="335"/>
      <c r="E102" s="334" t="s">
        <v>78</v>
      </c>
      <c r="F102" s="335"/>
      <c r="G102" s="334" t="s">
        <v>75</v>
      </c>
      <c r="H102" s="335"/>
      <c r="I102" s="198"/>
      <c r="J102" s="199"/>
      <c r="K102" s="198"/>
      <c r="L102" s="199"/>
    </row>
    <row r="103" spans="1:12" ht="22.95" customHeight="1" x14ac:dyDescent="0.2">
      <c r="A103" s="42">
        <f t="shared" si="4"/>
        <v>42169</v>
      </c>
      <c r="B103" s="43">
        <f t="shared" si="5"/>
        <v>42169</v>
      </c>
      <c r="C103" s="334" t="s">
        <v>79</v>
      </c>
      <c r="D103" s="335"/>
      <c r="E103" s="334" t="s">
        <v>79</v>
      </c>
      <c r="F103" s="335"/>
      <c r="G103" s="334" t="s">
        <v>79</v>
      </c>
      <c r="H103" s="335"/>
      <c r="I103" s="198"/>
      <c r="J103" s="199"/>
      <c r="K103" s="265" t="s">
        <v>81</v>
      </c>
      <c r="L103" s="266"/>
    </row>
    <row r="104" spans="1:12" ht="22.95" customHeight="1" x14ac:dyDescent="0.2">
      <c r="A104" s="42">
        <f t="shared" si="4"/>
        <v>42170</v>
      </c>
      <c r="B104" s="43">
        <f t="shared" si="5"/>
        <v>42170</v>
      </c>
      <c r="C104" s="334" t="s">
        <v>78</v>
      </c>
      <c r="D104" s="335"/>
      <c r="E104" s="334" t="s">
        <v>78</v>
      </c>
      <c r="F104" s="335"/>
      <c r="G104" s="334" t="s">
        <v>73</v>
      </c>
      <c r="H104" s="335"/>
      <c r="I104" s="198"/>
      <c r="J104" s="199"/>
      <c r="K104" s="247"/>
      <c r="L104" s="248"/>
    </row>
    <row r="105" spans="1:12" ht="22.95" customHeight="1" x14ac:dyDescent="0.2">
      <c r="A105" s="42">
        <f t="shared" si="4"/>
        <v>42171</v>
      </c>
      <c r="B105" s="43">
        <f t="shared" si="5"/>
        <v>42171</v>
      </c>
      <c r="C105" s="334" t="s">
        <v>78</v>
      </c>
      <c r="D105" s="335"/>
      <c r="E105" s="334" t="s">
        <v>78</v>
      </c>
      <c r="F105" s="335"/>
      <c r="G105" s="334" t="s">
        <v>73</v>
      </c>
      <c r="H105" s="335"/>
      <c r="I105" s="198"/>
      <c r="J105" s="199"/>
      <c r="K105" s="249"/>
      <c r="L105" s="250"/>
    </row>
    <row r="106" spans="1:12" ht="22.95" customHeight="1" x14ac:dyDescent="0.2">
      <c r="A106" s="42">
        <f t="shared" si="4"/>
        <v>42172</v>
      </c>
      <c r="B106" s="43">
        <f t="shared" si="5"/>
        <v>42172</v>
      </c>
      <c r="C106" s="334" t="s">
        <v>74</v>
      </c>
      <c r="D106" s="335"/>
      <c r="E106" s="334" t="s">
        <v>78</v>
      </c>
      <c r="F106" s="335"/>
      <c r="G106" s="334" t="s">
        <v>75</v>
      </c>
      <c r="H106" s="335"/>
      <c r="I106" s="198"/>
      <c r="J106" s="199"/>
      <c r="K106" s="198"/>
      <c r="L106" s="199"/>
    </row>
    <row r="107" spans="1:12" ht="22.95" customHeight="1" x14ac:dyDescent="0.2">
      <c r="A107" s="42">
        <f t="shared" si="4"/>
        <v>42173</v>
      </c>
      <c r="B107" s="43">
        <f t="shared" si="5"/>
        <v>42173</v>
      </c>
      <c r="C107" s="334" t="s">
        <v>75</v>
      </c>
      <c r="D107" s="335"/>
      <c r="E107" s="334" t="s">
        <v>73</v>
      </c>
      <c r="F107" s="335"/>
      <c r="G107" s="334" t="s">
        <v>75</v>
      </c>
      <c r="H107" s="335"/>
      <c r="I107" s="198"/>
      <c r="J107" s="199"/>
      <c r="K107" s="198"/>
      <c r="L107" s="199"/>
    </row>
    <row r="108" spans="1:12" ht="22.95" customHeight="1" x14ac:dyDescent="0.2">
      <c r="A108" s="42">
        <f t="shared" si="4"/>
        <v>42174</v>
      </c>
      <c r="B108" s="43">
        <f t="shared" si="5"/>
        <v>42174</v>
      </c>
      <c r="C108" s="334" t="s">
        <v>73</v>
      </c>
      <c r="D108" s="335"/>
      <c r="E108" s="334" t="s">
        <v>73</v>
      </c>
      <c r="F108" s="335"/>
      <c r="G108" s="334" t="s">
        <v>73</v>
      </c>
      <c r="H108" s="335"/>
      <c r="I108" s="198"/>
      <c r="J108" s="199"/>
      <c r="K108" s="198"/>
      <c r="L108" s="199"/>
    </row>
    <row r="109" spans="1:12" ht="22.95" customHeight="1" x14ac:dyDescent="0.2">
      <c r="A109" s="42">
        <f t="shared" si="4"/>
        <v>42175</v>
      </c>
      <c r="B109" s="43">
        <f t="shared" si="5"/>
        <v>42175</v>
      </c>
      <c r="C109" s="334" t="s">
        <v>74</v>
      </c>
      <c r="D109" s="335"/>
      <c r="E109" s="334" t="s">
        <v>78</v>
      </c>
      <c r="F109" s="335"/>
      <c r="G109" s="334" t="s">
        <v>75</v>
      </c>
      <c r="H109" s="335"/>
      <c r="I109" s="198"/>
      <c r="J109" s="199"/>
      <c r="K109" s="198"/>
      <c r="L109" s="199"/>
    </row>
    <row r="110" spans="1:12" ht="22.95" customHeight="1" x14ac:dyDescent="0.2">
      <c r="A110" s="42">
        <f t="shared" si="4"/>
        <v>42176</v>
      </c>
      <c r="B110" s="43">
        <f t="shared" si="5"/>
        <v>42176</v>
      </c>
      <c r="C110" s="334" t="s">
        <v>79</v>
      </c>
      <c r="D110" s="335"/>
      <c r="E110" s="334" t="s">
        <v>79</v>
      </c>
      <c r="F110" s="335"/>
      <c r="G110" s="334" t="s">
        <v>79</v>
      </c>
      <c r="H110" s="335"/>
      <c r="I110" s="198"/>
      <c r="J110" s="199"/>
      <c r="K110" s="198"/>
      <c r="L110" s="199"/>
    </row>
    <row r="111" spans="1:12" ht="22.95" customHeight="1" x14ac:dyDescent="0.2">
      <c r="A111" s="42">
        <f t="shared" si="4"/>
        <v>42177</v>
      </c>
      <c r="B111" s="43">
        <f t="shared" si="5"/>
        <v>42177</v>
      </c>
      <c r="C111" s="334" t="s">
        <v>74</v>
      </c>
      <c r="D111" s="335"/>
      <c r="E111" s="334" t="s">
        <v>78</v>
      </c>
      <c r="F111" s="335"/>
      <c r="G111" s="334" t="s">
        <v>75</v>
      </c>
      <c r="H111" s="335"/>
      <c r="I111" s="198"/>
      <c r="J111" s="199"/>
      <c r="K111" s="198"/>
      <c r="L111" s="199"/>
    </row>
    <row r="112" spans="1:12" ht="22.95" customHeight="1" x14ac:dyDescent="0.2">
      <c r="A112" s="42">
        <f t="shared" si="4"/>
        <v>42178</v>
      </c>
      <c r="B112" s="43">
        <f t="shared" si="5"/>
        <v>42178</v>
      </c>
      <c r="C112" s="334" t="s">
        <v>74</v>
      </c>
      <c r="D112" s="335"/>
      <c r="E112" s="334" t="s">
        <v>78</v>
      </c>
      <c r="F112" s="335"/>
      <c r="G112" s="334" t="s">
        <v>75</v>
      </c>
      <c r="H112" s="335"/>
      <c r="I112" s="198"/>
      <c r="J112" s="199"/>
      <c r="K112" s="206"/>
      <c r="L112" s="207"/>
    </row>
    <row r="113" spans="1:12" ht="22.95" customHeight="1" x14ac:dyDescent="0.2">
      <c r="A113" s="42">
        <f t="shared" si="4"/>
        <v>42179</v>
      </c>
      <c r="B113" s="43">
        <f t="shared" si="5"/>
        <v>42179</v>
      </c>
      <c r="C113" s="334" t="s">
        <v>74</v>
      </c>
      <c r="D113" s="335"/>
      <c r="E113" s="334" t="s">
        <v>78</v>
      </c>
      <c r="F113" s="335"/>
      <c r="G113" s="334" t="s">
        <v>75</v>
      </c>
      <c r="H113" s="335"/>
      <c r="I113" s="198"/>
      <c r="J113" s="199"/>
      <c r="K113" s="198"/>
      <c r="L113" s="199"/>
    </row>
    <row r="114" spans="1:12" ht="22.95" customHeight="1" x14ac:dyDescent="0.2">
      <c r="A114" s="42">
        <f t="shared" si="4"/>
        <v>42180</v>
      </c>
      <c r="B114" s="43">
        <f t="shared" si="5"/>
        <v>42180</v>
      </c>
      <c r="C114" s="334" t="s">
        <v>75</v>
      </c>
      <c r="D114" s="335"/>
      <c r="E114" s="334" t="s">
        <v>73</v>
      </c>
      <c r="F114" s="335"/>
      <c r="G114" s="334" t="s">
        <v>75</v>
      </c>
      <c r="H114" s="335"/>
      <c r="I114" s="198"/>
      <c r="J114" s="199"/>
      <c r="K114" s="198"/>
      <c r="L114" s="199"/>
    </row>
    <row r="115" spans="1:12" ht="22.95" customHeight="1" x14ac:dyDescent="0.2">
      <c r="A115" s="42">
        <f t="shared" si="4"/>
        <v>42181</v>
      </c>
      <c r="B115" s="43">
        <f t="shared" si="5"/>
        <v>42181</v>
      </c>
      <c r="C115" s="334" t="s">
        <v>213</v>
      </c>
      <c r="D115" s="335"/>
      <c r="E115" s="334" t="s">
        <v>73</v>
      </c>
      <c r="F115" s="335"/>
      <c r="G115" s="334" t="s">
        <v>73</v>
      </c>
      <c r="H115" s="335"/>
      <c r="I115" s="198"/>
      <c r="J115" s="199"/>
      <c r="K115" s="198"/>
      <c r="L115" s="199"/>
    </row>
    <row r="116" spans="1:12" ht="22.95" customHeight="1" x14ac:dyDescent="0.2">
      <c r="A116" s="42">
        <f t="shared" si="4"/>
        <v>42182</v>
      </c>
      <c r="B116" s="43">
        <f t="shared" si="5"/>
        <v>42182</v>
      </c>
      <c r="C116" s="334" t="s">
        <v>74</v>
      </c>
      <c r="D116" s="335"/>
      <c r="E116" s="334" t="s">
        <v>78</v>
      </c>
      <c r="F116" s="335"/>
      <c r="G116" s="334" t="s">
        <v>75</v>
      </c>
      <c r="H116" s="335"/>
      <c r="I116" s="198"/>
      <c r="J116" s="199"/>
      <c r="K116" s="198"/>
      <c r="L116" s="199"/>
    </row>
    <row r="117" spans="1:12" ht="22.95" customHeight="1" x14ac:dyDescent="0.2">
      <c r="A117" s="42">
        <f t="shared" si="4"/>
        <v>42183</v>
      </c>
      <c r="B117" s="43">
        <f t="shared" si="5"/>
        <v>42183</v>
      </c>
      <c r="C117" s="334" t="s">
        <v>79</v>
      </c>
      <c r="D117" s="335"/>
      <c r="E117" s="334" t="s">
        <v>79</v>
      </c>
      <c r="F117" s="335"/>
      <c r="G117" s="334" t="s">
        <v>79</v>
      </c>
      <c r="H117" s="335"/>
      <c r="I117" s="198"/>
      <c r="J117" s="199"/>
      <c r="K117" s="198"/>
      <c r="L117" s="199"/>
    </row>
    <row r="118" spans="1:12" ht="22.95" customHeight="1" x14ac:dyDescent="0.2">
      <c r="A118" s="42">
        <f t="shared" si="4"/>
        <v>42184</v>
      </c>
      <c r="B118" s="43">
        <f t="shared" si="5"/>
        <v>42184</v>
      </c>
      <c r="C118" s="334" t="s">
        <v>74</v>
      </c>
      <c r="D118" s="335"/>
      <c r="E118" s="334" t="s">
        <v>78</v>
      </c>
      <c r="F118" s="335"/>
      <c r="G118" s="334" t="s">
        <v>75</v>
      </c>
      <c r="H118" s="335"/>
      <c r="I118" s="198"/>
      <c r="J118" s="199"/>
      <c r="K118" s="198"/>
      <c r="L118" s="199"/>
    </row>
    <row r="119" spans="1:12" ht="22.95" customHeight="1" x14ac:dyDescent="0.2">
      <c r="A119" s="42">
        <f t="shared" si="4"/>
        <v>42185</v>
      </c>
      <c r="B119" s="43">
        <f t="shared" si="5"/>
        <v>42185</v>
      </c>
      <c r="C119" s="334" t="s">
        <v>74</v>
      </c>
      <c r="D119" s="335"/>
      <c r="E119" s="334" t="s">
        <v>78</v>
      </c>
      <c r="F119" s="335"/>
      <c r="G119" s="334" t="s">
        <v>75</v>
      </c>
      <c r="H119" s="335"/>
      <c r="I119" s="198"/>
      <c r="J119" s="199"/>
      <c r="K119" s="198"/>
      <c r="L119" s="199"/>
    </row>
    <row r="120" spans="1:12" ht="22.95" customHeight="1" thickBot="1" x14ac:dyDescent="0.25">
      <c r="A120" s="42">
        <f t="shared" si="4"/>
        <v>42186</v>
      </c>
      <c r="B120" s="43">
        <f t="shared" si="5"/>
        <v>42186</v>
      </c>
      <c r="C120" s="334"/>
      <c r="D120" s="335"/>
      <c r="E120" s="334"/>
      <c r="F120" s="335"/>
      <c r="G120" s="334"/>
      <c r="H120" s="335"/>
      <c r="I120" s="198"/>
      <c r="J120" s="199"/>
      <c r="K120" s="336"/>
      <c r="L120" s="337"/>
    </row>
    <row r="121" spans="1:12" ht="22.95" customHeight="1" thickTop="1" x14ac:dyDescent="0.2">
      <c r="A121" s="338" t="s">
        <v>37</v>
      </c>
      <c r="B121" s="339"/>
      <c r="C121" s="227">
        <v>26</v>
      </c>
      <c r="D121" s="228"/>
      <c r="E121" s="227">
        <v>26</v>
      </c>
      <c r="F121" s="228"/>
      <c r="G121" s="227">
        <v>26</v>
      </c>
      <c r="H121" s="228"/>
      <c r="I121" s="227">
        <v>0</v>
      </c>
      <c r="J121" s="228"/>
      <c r="K121" s="198"/>
      <c r="L121" s="199"/>
    </row>
    <row r="122" spans="1:12" ht="22.95" customHeight="1" x14ac:dyDescent="0.2">
      <c r="A122" s="340"/>
      <c r="B122" s="341"/>
      <c r="C122" s="229"/>
      <c r="D122" s="230"/>
      <c r="E122" s="229"/>
      <c r="F122" s="230"/>
      <c r="G122" s="229"/>
      <c r="H122" s="230"/>
      <c r="I122" s="229"/>
      <c r="J122" s="230"/>
      <c r="K122" s="198"/>
      <c r="L122" s="199"/>
    </row>
    <row r="123" spans="1:12" ht="22.95" customHeight="1" x14ac:dyDescent="0.2">
      <c r="A123" s="217" t="s">
        <v>42</v>
      </c>
      <c r="B123" s="218"/>
      <c r="C123" s="198">
        <v>4</v>
      </c>
      <c r="D123" s="199"/>
      <c r="E123" s="198">
        <v>4</v>
      </c>
      <c r="F123" s="199"/>
      <c r="G123" s="198">
        <v>4</v>
      </c>
      <c r="H123" s="199"/>
      <c r="I123" s="198">
        <v>30</v>
      </c>
      <c r="J123" s="199"/>
      <c r="K123" s="198"/>
      <c r="L123" s="199"/>
    </row>
    <row r="124" spans="1:12" ht="22.95" customHeight="1" x14ac:dyDescent="0.2">
      <c r="A124" s="31"/>
      <c r="B124" s="31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22.95" customHeight="1" x14ac:dyDescent="0.2"/>
    <row r="126" spans="1:12" ht="22.5" customHeight="1" x14ac:dyDescent="0.2">
      <c r="A126" s="195" t="s">
        <v>13</v>
      </c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</row>
    <row r="127" spans="1:12" ht="22.5" customHeight="1" x14ac:dyDescent="0.2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</row>
    <row r="128" spans="1:12" ht="22.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22.95" customHeight="1" x14ac:dyDescent="0.2">
      <c r="A129" s="351">
        <f>EDATE($A$4, 3)</f>
        <v>42186</v>
      </c>
      <c r="B129" s="351"/>
      <c r="C129" s="44">
        <f>A129</f>
        <v>42186</v>
      </c>
      <c r="D129" s="5"/>
    </row>
    <row r="130" spans="1:12" ht="22.95" customHeight="1" x14ac:dyDescent="0.2">
      <c r="A130" s="196"/>
      <c r="B130" s="197"/>
      <c r="C130" s="198" t="s">
        <v>1</v>
      </c>
      <c r="D130" s="199"/>
      <c r="E130" s="198" t="s">
        <v>36</v>
      </c>
      <c r="F130" s="199"/>
      <c r="G130" s="198" t="s">
        <v>237</v>
      </c>
      <c r="H130" s="199"/>
      <c r="I130" s="198" t="s">
        <v>2</v>
      </c>
      <c r="J130" s="199"/>
      <c r="K130" s="198" t="s">
        <v>3</v>
      </c>
      <c r="L130" s="199"/>
    </row>
    <row r="131" spans="1:12" ht="22.95" customHeight="1" x14ac:dyDescent="0.2">
      <c r="A131" s="42">
        <f>A129</f>
        <v>42186</v>
      </c>
      <c r="B131" s="43">
        <f>A131</f>
        <v>42186</v>
      </c>
      <c r="C131" s="334" t="s">
        <v>74</v>
      </c>
      <c r="D131" s="335"/>
      <c r="E131" s="334" t="s">
        <v>78</v>
      </c>
      <c r="F131" s="335"/>
      <c r="G131" s="334" t="s">
        <v>75</v>
      </c>
      <c r="H131" s="335"/>
      <c r="I131" s="198"/>
      <c r="J131" s="199"/>
      <c r="K131" s="198"/>
      <c r="L131" s="199"/>
    </row>
    <row r="132" spans="1:12" ht="22.95" customHeight="1" x14ac:dyDescent="0.2">
      <c r="A132" s="42">
        <f t="shared" ref="A132:A161" si="6">A131+1</f>
        <v>42187</v>
      </c>
      <c r="B132" s="43">
        <f t="shared" ref="B132:B161" si="7">A132</f>
        <v>42187</v>
      </c>
      <c r="C132" s="334" t="s">
        <v>75</v>
      </c>
      <c r="D132" s="335"/>
      <c r="E132" s="334" t="s">
        <v>73</v>
      </c>
      <c r="F132" s="335"/>
      <c r="G132" s="334" t="s">
        <v>75</v>
      </c>
      <c r="H132" s="335"/>
      <c r="I132" s="198"/>
      <c r="J132" s="199"/>
      <c r="K132" s="198"/>
      <c r="L132" s="199"/>
    </row>
    <row r="133" spans="1:12" ht="22.95" customHeight="1" x14ac:dyDescent="0.2">
      <c r="A133" s="42">
        <f t="shared" si="6"/>
        <v>42188</v>
      </c>
      <c r="B133" s="43">
        <f t="shared" si="7"/>
        <v>42188</v>
      </c>
      <c r="C133" s="334" t="s">
        <v>73</v>
      </c>
      <c r="D133" s="335"/>
      <c r="E133" s="334" t="s">
        <v>73</v>
      </c>
      <c r="F133" s="335"/>
      <c r="G133" s="334" t="s">
        <v>73</v>
      </c>
      <c r="H133" s="335"/>
      <c r="I133" s="198"/>
      <c r="J133" s="199"/>
      <c r="K133" s="198"/>
      <c r="L133" s="199"/>
    </row>
    <row r="134" spans="1:12" ht="22.95" customHeight="1" x14ac:dyDescent="0.2">
      <c r="A134" s="42">
        <f t="shared" si="6"/>
        <v>42189</v>
      </c>
      <c r="B134" s="43">
        <f t="shared" si="7"/>
        <v>42189</v>
      </c>
      <c r="C134" s="334" t="s">
        <v>74</v>
      </c>
      <c r="D134" s="335"/>
      <c r="E134" s="334" t="s">
        <v>78</v>
      </c>
      <c r="F134" s="335"/>
      <c r="G134" s="334" t="s">
        <v>75</v>
      </c>
      <c r="H134" s="335"/>
      <c r="I134" s="198"/>
      <c r="J134" s="199"/>
      <c r="K134" s="198"/>
      <c r="L134" s="199"/>
    </row>
    <row r="135" spans="1:12" ht="22.95" customHeight="1" x14ac:dyDescent="0.2">
      <c r="A135" s="42">
        <f t="shared" si="6"/>
        <v>42190</v>
      </c>
      <c r="B135" s="43">
        <f t="shared" si="7"/>
        <v>42190</v>
      </c>
      <c r="C135" s="334" t="s">
        <v>79</v>
      </c>
      <c r="D135" s="335"/>
      <c r="E135" s="334" t="s">
        <v>79</v>
      </c>
      <c r="F135" s="335"/>
      <c r="G135" s="334" t="s">
        <v>79</v>
      </c>
      <c r="H135" s="335"/>
      <c r="I135" s="198"/>
      <c r="J135" s="199"/>
      <c r="K135" s="198"/>
      <c r="L135" s="199"/>
    </row>
    <row r="136" spans="1:12" ht="22.95" customHeight="1" x14ac:dyDescent="0.2">
      <c r="A136" s="42">
        <f t="shared" si="6"/>
        <v>42191</v>
      </c>
      <c r="B136" s="43">
        <f t="shared" si="7"/>
        <v>42191</v>
      </c>
      <c r="C136" s="334" t="s">
        <v>74</v>
      </c>
      <c r="D136" s="335"/>
      <c r="E136" s="334" t="s">
        <v>78</v>
      </c>
      <c r="F136" s="335"/>
      <c r="G136" s="334" t="s">
        <v>75</v>
      </c>
      <c r="H136" s="335"/>
      <c r="I136" s="198"/>
      <c r="J136" s="199"/>
      <c r="K136" s="198"/>
      <c r="L136" s="199"/>
    </row>
    <row r="137" spans="1:12" ht="22.95" customHeight="1" x14ac:dyDescent="0.2">
      <c r="A137" s="42">
        <f t="shared" si="6"/>
        <v>42192</v>
      </c>
      <c r="B137" s="43">
        <f t="shared" si="7"/>
        <v>42192</v>
      </c>
      <c r="C137" s="334" t="s">
        <v>74</v>
      </c>
      <c r="D137" s="335"/>
      <c r="E137" s="334" t="s">
        <v>78</v>
      </c>
      <c r="F137" s="335"/>
      <c r="G137" s="334" t="s">
        <v>75</v>
      </c>
      <c r="H137" s="335"/>
      <c r="I137" s="198"/>
      <c r="J137" s="199"/>
      <c r="K137" s="198"/>
      <c r="L137" s="199"/>
    </row>
    <row r="138" spans="1:12" ht="22.95" customHeight="1" x14ac:dyDescent="0.2">
      <c r="A138" s="42">
        <f t="shared" si="6"/>
        <v>42193</v>
      </c>
      <c r="B138" s="43">
        <f t="shared" si="7"/>
        <v>42193</v>
      </c>
      <c r="C138" s="334" t="s">
        <v>74</v>
      </c>
      <c r="D138" s="335"/>
      <c r="E138" s="334" t="s">
        <v>78</v>
      </c>
      <c r="F138" s="335"/>
      <c r="G138" s="334" t="s">
        <v>75</v>
      </c>
      <c r="H138" s="335"/>
      <c r="I138" s="198"/>
      <c r="J138" s="199"/>
      <c r="K138" s="198"/>
      <c r="L138" s="199"/>
    </row>
    <row r="139" spans="1:12" ht="22.95" customHeight="1" x14ac:dyDescent="0.2">
      <c r="A139" s="42">
        <f t="shared" si="6"/>
        <v>42194</v>
      </c>
      <c r="B139" s="43">
        <f t="shared" si="7"/>
        <v>42194</v>
      </c>
      <c r="C139" s="334" t="s">
        <v>75</v>
      </c>
      <c r="D139" s="335"/>
      <c r="E139" s="334" t="s">
        <v>73</v>
      </c>
      <c r="F139" s="335"/>
      <c r="G139" s="334" t="s">
        <v>75</v>
      </c>
      <c r="H139" s="335"/>
      <c r="I139" s="198"/>
      <c r="J139" s="199"/>
      <c r="K139" s="198"/>
      <c r="L139" s="199"/>
    </row>
    <row r="140" spans="1:12" ht="22.95" customHeight="1" x14ac:dyDescent="0.2">
      <c r="A140" s="42">
        <f t="shared" si="6"/>
        <v>42195</v>
      </c>
      <c r="B140" s="43">
        <f t="shared" si="7"/>
        <v>42195</v>
      </c>
      <c r="C140" s="334" t="s">
        <v>73</v>
      </c>
      <c r="D140" s="335"/>
      <c r="E140" s="334" t="s">
        <v>73</v>
      </c>
      <c r="F140" s="335"/>
      <c r="G140" s="334" t="s">
        <v>73</v>
      </c>
      <c r="H140" s="335"/>
      <c r="I140" s="198"/>
      <c r="J140" s="199"/>
      <c r="K140" s="198"/>
      <c r="L140" s="199"/>
    </row>
    <row r="141" spans="1:12" ht="22.95" customHeight="1" x14ac:dyDescent="0.2">
      <c r="A141" s="42">
        <f t="shared" si="6"/>
        <v>42196</v>
      </c>
      <c r="B141" s="43">
        <f t="shared" si="7"/>
        <v>42196</v>
      </c>
      <c r="C141" s="334" t="s">
        <v>74</v>
      </c>
      <c r="D141" s="335"/>
      <c r="E141" s="334" t="s">
        <v>78</v>
      </c>
      <c r="F141" s="335"/>
      <c r="G141" s="334" t="s">
        <v>75</v>
      </c>
      <c r="H141" s="335"/>
      <c r="I141" s="198"/>
      <c r="J141" s="199"/>
      <c r="K141" s="198"/>
      <c r="L141" s="199"/>
    </row>
    <row r="142" spans="1:12" ht="22.95" customHeight="1" x14ac:dyDescent="0.2">
      <c r="A142" s="42">
        <f t="shared" si="6"/>
        <v>42197</v>
      </c>
      <c r="B142" s="43">
        <f t="shared" si="7"/>
        <v>42197</v>
      </c>
      <c r="C142" s="334" t="s">
        <v>79</v>
      </c>
      <c r="D142" s="335"/>
      <c r="E142" s="334" t="s">
        <v>79</v>
      </c>
      <c r="F142" s="335"/>
      <c r="G142" s="334" t="s">
        <v>79</v>
      </c>
      <c r="H142" s="335"/>
      <c r="I142" s="198"/>
      <c r="J142" s="199"/>
      <c r="K142" s="198"/>
      <c r="L142" s="199"/>
    </row>
    <row r="143" spans="1:12" ht="22.95" customHeight="1" x14ac:dyDescent="0.2">
      <c r="A143" s="42">
        <f t="shared" si="6"/>
        <v>42198</v>
      </c>
      <c r="B143" s="43">
        <f t="shared" si="7"/>
        <v>42198</v>
      </c>
      <c r="C143" s="334" t="s">
        <v>74</v>
      </c>
      <c r="D143" s="335"/>
      <c r="E143" s="334" t="s">
        <v>78</v>
      </c>
      <c r="F143" s="335"/>
      <c r="G143" s="334" t="s">
        <v>75</v>
      </c>
      <c r="H143" s="335"/>
      <c r="I143" s="198"/>
      <c r="J143" s="199"/>
      <c r="K143" s="198"/>
      <c r="L143" s="199"/>
    </row>
    <row r="144" spans="1:12" ht="22.95" customHeight="1" x14ac:dyDescent="0.2">
      <c r="A144" s="42">
        <f t="shared" si="6"/>
        <v>42199</v>
      </c>
      <c r="B144" s="43">
        <f t="shared" si="7"/>
        <v>42199</v>
      </c>
      <c r="C144" s="334" t="s">
        <v>74</v>
      </c>
      <c r="D144" s="335"/>
      <c r="E144" s="334" t="s">
        <v>78</v>
      </c>
      <c r="F144" s="335"/>
      <c r="G144" s="334" t="s">
        <v>75</v>
      </c>
      <c r="H144" s="335"/>
      <c r="I144" s="198"/>
      <c r="J144" s="199"/>
      <c r="K144" s="198"/>
      <c r="L144" s="199"/>
    </row>
    <row r="145" spans="1:12" ht="22.95" customHeight="1" x14ac:dyDescent="0.2">
      <c r="A145" s="42">
        <f t="shared" si="6"/>
        <v>42200</v>
      </c>
      <c r="B145" s="43">
        <f t="shared" si="7"/>
        <v>42200</v>
      </c>
      <c r="C145" s="334" t="s">
        <v>74</v>
      </c>
      <c r="D145" s="335"/>
      <c r="E145" s="334" t="s">
        <v>78</v>
      </c>
      <c r="F145" s="335"/>
      <c r="G145" s="334" t="s">
        <v>75</v>
      </c>
      <c r="H145" s="335"/>
      <c r="I145" s="198"/>
      <c r="J145" s="199"/>
      <c r="K145" s="198"/>
      <c r="L145" s="199"/>
    </row>
    <row r="146" spans="1:12" ht="22.95" customHeight="1" x14ac:dyDescent="0.2">
      <c r="A146" s="42">
        <f t="shared" si="6"/>
        <v>42201</v>
      </c>
      <c r="B146" s="43">
        <f t="shared" si="7"/>
        <v>42201</v>
      </c>
      <c r="C146" s="334" t="s">
        <v>75</v>
      </c>
      <c r="D146" s="335"/>
      <c r="E146" s="334" t="s">
        <v>73</v>
      </c>
      <c r="F146" s="335"/>
      <c r="G146" s="334" t="s">
        <v>75</v>
      </c>
      <c r="H146" s="335"/>
      <c r="I146" s="198"/>
      <c r="J146" s="199"/>
      <c r="K146" s="198"/>
      <c r="L146" s="199"/>
    </row>
    <row r="147" spans="1:12" ht="22.95" customHeight="1" x14ac:dyDescent="0.2">
      <c r="A147" s="42">
        <f t="shared" si="6"/>
        <v>42202</v>
      </c>
      <c r="B147" s="43">
        <f t="shared" si="7"/>
        <v>42202</v>
      </c>
      <c r="C147" s="334" t="s">
        <v>73</v>
      </c>
      <c r="D147" s="335"/>
      <c r="E147" s="334" t="s">
        <v>73</v>
      </c>
      <c r="F147" s="335"/>
      <c r="G147" s="334" t="s">
        <v>73</v>
      </c>
      <c r="H147" s="335"/>
      <c r="I147" s="198"/>
      <c r="J147" s="199"/>
      <c r="K147" s="198"/>
      <c r="L147" s="199"/>
    </row>
    <row r="148" spans="1:12" ht="22.95" customHeight="1" x14ac:dyDescent="0.2">
      <c r="A148" s="42">
        <f t="shared" si="6"/>
        <v>42203</v>
      </c>
      <c r="B148" s="43">
        <f t="shared" si="7"/>
        <v>42203</v>
      </c>
      <c r="C148" s="334" t="s">
        <v>73</v>
      </c>
      <c r="D148" s="335"/>
      <c r="E148" s="334" t="s">
        <v>73</v>
      </c>
      <c r="F148" s="335"/>
      <c r="G148" s="334" t="s">
        <v>73</v>
      </c>
      <c r="H148" s="335"/>
      <c r="I148" s="198"/>
      <c r="J148" s="199"/>
      <c r="K148" s="198" t="s">
        <v>177</v>
      </c>
      <c r="L148" s="199"/>
    </row>
    <row r="149" spans="1:12" ht="22.95" customHeight="1" x14ac:dyDescent="0.2">
      <c r="A149" s="42">
        <f t="shared" si="6"/>
        <v>42204</v>
      </c>
      <c r="B149" s="43">
        <f t="shared" si="7"/>
        <v>42204</v>
      </c>
      <c r="C149" s="334" t="s">
        <v>79</v>
      </c>
      <c r="D149" s="335"/>
      <c r="E149" s="334" t="s">
        <v>79</v>
      </c>
      <c r="F149" s="335"/>
      <c r="G149" s="334" t="s">
        <v>79</v>
      </c>
      <c r="H149" s="335"/>
      <c r="I149" s="198"/>
      <c r="J149" s="199"/>
      <c r="K149" s="198"/>
      <c r="L149" s="199"/>
    </row>
    <row r="150" spans="1:12" ht="22.95" customHeight="1" x14ac:dyDescent="0.2">
      <c r="A150" s="42">
        <f t="shared" si="6"/>
        <v>42205</v>
      </c>
      <c r="B150" s="43">
        <f t="shared" si="7"/>
        <v>42205</v>
      </c>
      <c r="C150" s="334" t="s">
        <v>74</v>
      </c>
      <c r="D150" s="335"/>
      <c r="E150" s="334" t="s">
        <v>78</v>
      </c>
      <c r="F150" s="335"/>
      <c r="G150" s="334" t="s">
        <v>75</v>
      </c>
      <c r="H150" s="335"/>
      <c r="I150" s="198"/>
      <c r="J150" s="199"/>
      <c r="K150" s="198"/>
      <c r="L150" s="199"/>
    </row>
    <row r="151" spans="1:12" ht="22.95" customHeight="1" x14ac:dyDescent="0.2">
      <c r="A151" s="42">
        <f t="shared" si="6"/>
        <v>42206</v>
      </c>
      <c r="B151" s="43">
        <f t="shared" si="7"/>
        <v>42206</v>
      </c>
      <c r="C151" s="334" t="s">
        <v>74</v>
      </c>
      <c r="D151" s="335"/>
      <c r="E151" s="334" t="s">
        <v>78</v>
      </c>
      <c r="F151" s="335"/>
      <c r="G151" s="334" t="s">
        <v>75</v>
      </c>
      <c r="H151" s="335"/>
      <c r="I151" s="198"/>
      <c r="J151" s="199"/>
      <c r="K151" s="198"/>
      <c r="L151" s="199"/>
    </row>
    <row r="152" spans="1:12" ht="22.95" customHeight="1" x14ac:dyDescent="0.2">
      <c r="A152" s="42">
        <f t="shared" si="6"/>
        <v>42207</v>
      </c>
      <c r="B152" s="43">
        <f t="shared" si="7"/>
        <v>42207</v>
      </c>
      <c r="C152" s="334" t="s">
        <v>74</v>
      </c>
      <c r="D152" s="335"/>
      <c r="E152" s="334" t="s">
        <v>78</v>
      </c>
      <c r="F152" s="335"/>
      <c r="G152" s="334" t="s">
        <v>75</v>
      </c>
      <c r="H152" s="335"/>
      <c r="I152" s="198"/>
      <c r="J152" s="199"/>
      <c r="K152" s="198"/>
      <c r="L152" s="199"/>
    </row>
    <row r="153" spans="1:12" ht="22.95" customHeight="1" x14ac:dyDescent="0.2">
      <c r="A153" s="42">
        <f t="shared" si="6"/>
        <v>42208</v>
      </c>
      <c r="B153" s="43">
        <f t="shared" si="7"/>
        <v>42208</v>
      </c>
      <c r="C153" s="334" t="s">
        <v>75</v>
      </c>
      <c r="D153" s="335"/>
      <c r="E153" s="334" t="s">
        <v>73</v>
      </c>
      <c r="F153" s="335"/>
      <c r="G153" s="334" t="s">
        <v>75</v>
      </c>
      <c r="H153" s="335"/>
      <c r="I153" s="198"/>
      <c r="J153" s="199"/>
      <c r="K153" s="198"/>
      <c r="L153" s="199"/>
    </row>
    <row r="154" spans="1:12" ht="22.95" customHeight="1" x14ac:dyDescent="0.2">
      <c r="A154" s="42">
        <f t="shared" si="6"/>
        <v>42209</v>
      </c>
      <c r="B154" s="43">
        <f t="shared" si="7"/>
        <v>42209</v>
      </c>
      <c r="C154" s="334" t="s">
        <v>85</v>
      </c>
      <c r="D154" s="335"/>
      <c r="E154" s="334" t="s">
        <v>85</v>
      </c>
      <c r="F154" s="335"/>
      <c r="G154" s="334" t="s">
        <v>85</v>
      </c>
      <c r="H154" s="335"/>
      <c r="I154" s="198"/>
      <c r="J154" s="199"/>
      <c r="K154" s="198" t="s">
        <v>86</v>
      </c>
      <c r="L154" s="199"/>
    </row>
    <row r="155" spans="1:12" ht="22.95" customHeight="1" x14ac:dyDescent="0.2">
      <c r="A155" s="42">
        <f t="shared" si="6"/>
        <v>42210</v>
      </c>
      <c r="B155" s="43">
        <f t="shared" si="7"/>
        <v>42210</v>
      </c>
      <c r="C155" s="334" t="s">
        <v>85</v>
      </c>
      <c r="D155" s="335"/>
      <c r="E155" s="334" t="s">
        <v>85</v>
      </c>
      <c r="F155" s="335"/>
      <c r="G155" s="334" t="s">
        <v>85</v>
      </c>
      <c r="H155" s="335"/>
      <c r="I155" s="198"/>
      <c r="J155" s="199"/>
      <c r="K155" s="363" t="s">
        <v>87</v>
      </c>
      <c r="L155" s="364"/>
    </row>
    <row r="156" spans="1:12" ht="22.95" customHeight="1" x14ac:dyDescent="0.2">
      <c r="A156" s="42">
        <f t="shared" si="6"/>
        <v>42211</v>
      </c>
      <c r="B156" s="43">
        <f t="shared" si="7"/>
        <v>42211</v>
      </c>
      <c r="C156" s="334" t="s">
        <v>85</v>
      </c>
      <c r="D156" s="335"/>
      <c r="E156" s="334" t="s">
        <v>85</v>
      </c>
      <c r="F156" s="335"/>
      <c r="G156" s="334" t="s">
        <v>85</v>
      </c>
      <c r="H156" s="335"/>
      <c r="I156" s="198"/>
      <c r="J156" s="199"/>
      <c r="K156" s="365"/>
      <c r="L156" s="366"/>
    </row>
    <row r="157" spans="1:12" ht="22.5" customHeight="1" x14ac:dyDescent="0.2">
      <c r="A157" s="42">
        <f t="shared" si="6"/>
        <v>42212</v>
      </c>
      <c r="B157" s="43">
        <f t="shared" si="7"/>
        <v>42212</v>
      </c>
      <c r="C157" s="334" t="s">
        <v>75</v>
      </c>
      <c r="D157" s="335"/>
      <c r="E157" s="334" t="s">
        <v>75</v>
      </c>
      <c r="F157" s="335"/>
      <c r="G157" s="334" t="s">
        <v>75</v>
      </c>
      <c r="H157" s="335"/>
      <c r="I157" s="198"/>
      <c r="J157" s="199"/>
      <c r="K157" s="198"/>
      <c r="L157" s="199"/>
    </row>
    <row r="158" spans="1:12" ht="22.95" customHeight="1" x14ac:dyDescent="0.2">
      <c r="A158" s="42">
        <f t="shared" si="6"/>
        <v>42213</v>
      </c>
      <c r="B158" s="43">
        <f t="shared" si="7"/>
        <v>42213</v>
      </c>
      <c r="C158" s="334" t="s">
        <v>75</v>
      </c>
      <c r="D158" s="335"/>
      <c r="E158" s="334" t="s">
        <v>75</v>
      </c>
      <c r="F158" s="335"/>
      <c r="G158" s="334" t="s">
        <v>75</v>
      </c>
      <c r="H158" s="335"/>
      <c r="I158" s="198"/>
      <c r="J158" s="199"/>
      <c r="K158" s="198"/>
      <c r="L158" s="199"/>
    </row>
    <row r="159" spans="1:12" ht="22.95" customHeight="1" x14ac:dyDescent="0.2">
      <c r="A159" s="42">
        <f t="shared" si="6"/>
        <v>42214</v>
      </c>
      <c r="B159" s="43">
        <f t="shared" si="7"/>
        <v>42214</v>
      </c>
      <c r="C159" s="334" t="s">
        <v>75</v>
      </c>
      <c r="D159" s="335"/>
      <c r="E159" s="334" t="s">
        <v>75</v>
      </c>
      <c r="F159" s="335"/>
      <c r="G159" s="334" t="s">
        <v>75</v>
      </c>
      <c r="H159" s="335"/>
      <c r="I159" s="198"/>
      <c r="J159" s="199"/>
      <c r="K159" s="198"/>
      <c r="L159" s="199"/>
    </row>
    <row r="160" spans="1:12" ht="22.5" customHeight="1" x14ac:dyDescent="0.2">
      <c r="A160" s="42">
        <f t="shared" si="6"/>
        <v>42215</v>
      </c>
      <c r="B160" s="43">
        <f t="shared" si="7"/>
        <v>42215</v>
      </c>
      <c r="C160" s="334" t="s">
        <v>75</v>
      </c>
      <c r="D160" s="335"/>
      <c r="E160" s="334" t="s">
        <v>75</v>
      </c>
      <c r="F160" s="335"/>
      <c r="G160" s="334" t="s">
        <v>75</v>
      </c>
      <c r="H160" s="335"/>
      <c r="I160" s="198"/>
      <c r="J160" s="199"/>
      <c r="K160" s="198"/>
      <c r="L160" s="199"/>
    </row>
    <row r="161" spans="1:12" ht="22.5" customHeight="1" thickBot="1" x14ac:dyDescent="0.25">
      <c r="A161" s="42">
        <f t="shared" si="6"/>
        <v>42216</v>
      </c>
      <c r="B161" s="43">
        <f t="shared" si="7"/>
        <v>42216</v>
      </c>
      <c r="C161" s="334" t="s">
        <v>75</v>
      </c>
      <c r="D161" s="335"/>
      <c r="E161" s="334" t="s">
        <v>75</v>
      </c>
      <c r="F161" s="335"/>
      <c r="G161" s="334" t="s">
        <v>75</v>
      </c>
      <c r="H161" s="335"/>
      <c r="I161" s="198"/>
      <c r="J161" s="199"/>
      <c r="K161" s="336"/>
      <c r="L161" s="337"/>
    </row>
    <row r="162" spans="1:12" ht="22.95" customHeight="1" thickTop="1" x14ac:dyDescent="0.2">
      <c r="A162" s="212" t="s">
        <v>37</v>
      </c>
      <c r="B162" s="361" t="s">
        <v>246</v>
      </c>
      <c r="C162" s="227">
        <v>28</v>
      </c>
      <c r="D162" s="228"/>
      <c r="E162" s="227">
        <v>28</v>
      </c>
      <c r="F162" s="228"/>
      <c r="G162" s="227">
        <v>28</v>
      </c>
      <c r="H162" s="228"/>
      <c r="I162" s="227">
        <v>0</v>
      </c>
      <c r="J162" s="228"/>
      <c r="K162" s="198"/>
      <c r="L162" s="199"/>
    </row>
    <row r="163" spans="1:12" ht="22.95" customHeight="1" x14ac:dyDescent="0.2">
      <c r="A163" s="213"/>
      <c r="B163" s="362"/>
      <c r="C163" s="229"/>
      <c r="D163" s="230"/>
      <c r="E163" s="229"/>
      <c r="F163" s="230"/>
      <c r="G163" s="229"/>
      <c r="H163" s="230"/>
      <c r="I163" s="229"/>
      <c r="J163" s="230"/>
      <c r="K163" s="198"/>
      <c r="L163" s="199"/>
    </row>
    <row r="164" spans="1:12" ht="22.95" customHeight="1" x14ac:dyDescent="0.2">
      <c r="A164" s="213"/>
      <c r="B164" s="3" t="s">
        <v>40</v>
      </c>
      <c r="C164" s="198"/>
      <c r="D164" s="199"/>
      <c r="E164" s="198"/>
      <c r="F164" s="199"/>
      <c r="G164" s="198"/>
      <c r="H164" s="199"/>
      <c r="I164" s="198"/>
      <c r="J164" s="199"/>
      <c r="K164" s="198"/>
      <c r="L164" s="199"/>
    </row>
    <row r="165" spans="1:12" ht="22.95" customHeight="1" x14ac:dyDescent="0.2">
      <c r="A165" s="214"/>
      <c r="B165" s="3" t="s">
        <v>41</v>
      </c>
      <c r="C165" s="198"/>
      <c r="D165" s="199"/>
      <c r="E165" s="198"/>
      <c r="F165" s="199"/>
      <c r="G165" s="198"/>
      <c r="H165" s="199"/>
      <c r="I165" s="198"/>
      <c r="J165" s="199"/>
      <c r="K165" s="198"/>
      <c r="L165" s="199"/>
    </row>
    <row r="166" spans="1:12" ht="22.95" customHeight="1" x14ac:dyDescent="0.2">
      <c r="A166" s="217" t="s">
        <v>42</v>
      </c>
      <c r="B166" s="218"/>
      <c r="C166" s="198">
        <v>3</v>
      </c>
      <c r="D166" s="199"/>
      <c r="E166" s="198">
        <v>3</v>
      </c>
      <c r="F166" s="199"/>
      <c r="G166" s="198">
        <v>3</v>
      </c>
      <c r="H166" s="199"/>
      <c r="I166" s="198">
        <v>31</v>
      </c>
      <c r="J166" s="199"/>
      <c r="K166" s="198"/>
      <c r="L166" s="199"/>
    </row>
    <row r="167" spans="1:12" ht="22.95" customHeight="1" x14ac:dyDescent="0.2"/>
    <row r="168" spans="1:12" ht="22.95" customHeight="1" x14ac:dyDescent="0.2">
      <c r="A168" s="195" t="s">
        <v>13</v>
      </c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</row>
    <row r="169" spans="1:12" ht="22.95" customHeight="1" x14ac:dyDescent="0.2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</row>
    <row r="170" spans="1:12" ht="22.95" customHeight="1" x14ac:dyDescent="0.2">
      <c r="A170" s="8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22.95" customHeight="1" x14ac:dyDescent="0.2">
      <c r="A171" s="351">
        <f>EDATE($A$4, 4)</f>
        <v>42217</v>
      </c>
      <c r="B171" s="351"/>
      <c r="C171" s="44">
        <f>A171</f>
        <v>42217</v>
      </c>
      <c r="D171" s="5"/>
    </row>
    <row r="172" spans="1:12" ht="22.95" customHeight="1" x14ac:dyDescent="0.2">
      <c r="A172" s="196"/>
      <c r="B172" s="197"/>
      <c r="C172" s="198" t="s">
        <v>1</v>
      </c>
      <c r="D172" s="199"/>
      <c r="E172" s="198" t="s">
        <v>36</v>
      </c>
      <c r="F172" s="199"/>
      <c r="G172" s="198" t="s">
        <v>237</v>
      </c>
      <c r="H172" s="199"/>
      <c r="I172" s="198" t="s">
        <v>2</v>
      </c>
      <c r="J172" s="199"/>
      <c r="K172" s="198" t="s">
        <v>3</v>
      </c>
      <c r="L172" s="199"/>
    </row>
    <row r="173" spans="1:12" ht="22.5" customHeight="1" x14ac:dyDescent="0.2">
      <c r="A173" s="42">
        <f>A171</f>
        <v>42217</v>
      </c>
      <c r="B173" s="43">
        <f>A173</f>
        <v>42217</v>
      </c>
      <c r="C173" s="334" t="s">
        <v>75</v>
      </c>
      <c r="D173" s="335"/>
      <c r="E173" s="334" t="s">
        <v>75</v>
      </c>
      <c r="F173" s="335"/>
      <c r="G173" s="334" t="s">
        <v>75</v>
      </c>
      <c r="H173" s="335"/>
      <c r="I173" s="198"/>
      <c r="J173" s="199"/>
      <c r="K173" s="198" t="s">
        <v>86</v>
      </c>
      <c r="L173" s="199"/>
    </row>
    <row r="174" spans="1:12" ht="22.95" customHeight="1" x14ac:dyDescent="0.2">
      <c r="A174" s="42">
        <f t="shared" ref="A174:A203" si="8">A173+1</f>
        <v>42218</v>
      </c>
      <c r="B174" s="43">
        <f t="shared" ref="B174:B203" si="9">A174</f>
        <v>42218</v>
      </c>
      <c r="C174" s="334" t="s">
        <v>75</v>
      </c>
      <c r="D174" s="335"/>
      <c r="E174" s="334" t="s">
        <v>75</v>
      </c>
      <c r="F174" s="335"/>
      <c r="G174" s="334" t="s">
        <v>75</v>
      </c>
      <c r="H174" s="335"/>
      <c r="I174" s="198"/>
      <c r="J174" s="199"/>
      <c r="K174" s="198"/>
      <c r="L174" s="199"/>
    </row>
    <row r="175" spans="1:12" ht="22.95" customHeight="1" x14ac:dyDescent="0.2">
      <c r="A175" s="42">
        <f t="shared" si="8"/>
        <v>42219</v>
      </c>
      <c r="B175" s="43">
        <f t="shared" si="9"/>
        <v>42219</v>
      </c>
      <c r="C175" s="334" t="s">
        <v>75</v>
      </c>
      <c r="D175" s="335"/>
      <c r="E175" s="334" t="s">
        <v>75</v>
      </c>
      <c r="F175" s="335"/>
      <c r="G175" s="334" t="s">
        <v>75</v>
      </c>
      <c r="H175" s="335"/>
      <c r="I175" s="198"/>
      <c r="J175" s="199"/>
      <c r="K175" s="198"/>
      <c r="L175" s="199"/>
    </row>
    <row r="176" spans="1:12" ht="22.95" customHeight="1" x14ac:dyDescent="0.2">
      <c r="A176" s="42">
        <f t="shared" si="8"/>
        <v>42220</v>
      </c>
      <c r="B176" s="43">
        <f t="shared" si="9"/>
        <v>42220</v>
      </c>
      <c r="C176" s="334" t="s">
        <v>75</v>
      </c>
      <c r="D176" s="335"/>
      <c r="E176" s="334" t="s">
        <v>75</v>
      </c>
      <c r="F176" s="335"/>
      <c r="G176" s="334" t="s">
        <v>75</v>
      </c>
      <c r="H176" s="335"/>
      <c r="I176" s="198"/>
      <c r="J176" s="199"/>
      <c r="K176" s="198"/>
      <c r="L176" s="199"/>
    </row>
    <row r="177" spans="1:12" ht="22.95" customHeight="1" x14ac:dyDescent="0.2">
      <c r="A177" s="42">
        <f t="shared" si="8"/>
        <v>42221</v>
      </c>
      <c r="B177" s="43">
        <f t="shared" si="9"/>
        <v>42221</v>
      </c>
      <c r="C177" s="334" t="s">
        <v>75</v>
      </c>
      <c r="D177" s="335"/>
      <c r="E177" s="334" t="s">
        <v>75</v>
      </c>
      <c r="F177" s="335"/>
      <c r="G177" s="334" t="s">
        <v>75</v>
      </c>
      <c r="H177" s="335"/>
      <c r="I177" s="198"/>
      <c r="J177" s="199"/>
      <c r="K177" s="198"/>
      <c r="L177" s="199"/>
    </row>
    <row r="178" spans="1:12" ht="22.95" customHeight="1" x14ac:dyDescent="0.2">
      <c r="A178" s="42">
        <f t="shared" si="8"/>
        <v>42222</v>
      </c>
      <c r="B178" s="43">
        <f t="shared" si="9"/>
        <v>42222</v>
      </c>
      <c r="C178" s="334" t="s">
        <v>75</v>
      </c>
      <c r="D178" s="335"/>
      <c r="E178" s="334" t="s">
        <v>75</v>
      </c>
      <c r="F178" s="335"/>
      <c r="G178" s="334" t="s">
        <v>75</v>
      </c>
      <c r="H178" s="335"/>
      <c r="I178" s="198"/>
      <c r="J178" s="199"/>
      <c r="K178" s="198"/>
      <c r="L178" s="199"/>
    </row>
    <row r="179" spans="1:12" ht="22.95" customHeight="1" x14ac:dyDescent="0.2">
      <c r="A179" s="42">
        <f t="shared" si="8"/>
        <v>42223</v>
      </c>
      <c r="B179" s="43">
        <f t="shared" si="9"/>
        <v>42223</v>
      </c>
      <c r="C179" s="334" t="s">
        <v>75</v>
      </c>
      <c r="D179" s="335"/>
      <c r="E179" s="334" t="s">
        <v>75</v>
      </c>
      <c r="F179" s="335"/>
      <c r="G179" s="334" t="s">
        <v>75</v>
      </c>
      <c r="H179" s="335"/>
      <c r="I179" s="198"/>
      <c r="J179" s="199"/>
      <c r="K179" s="198"/>
      <c r="L179" s="199"/>
    </row>
    <row r="180" spans="1:12" ht="22.95" customHeight="1" x14ac:dyDescent="0.2">
      <c r="A180" s="42">
        <f t="shared" si="8"/>
        <v>42224</v>
      </c>
      <c r="B180" s="43">
        <f t="shared" si="9"/>
        <v>42224</v>
      </c>
      <c r="C180" s="334" t="s">
        <v>75</v>
      </c>
      <c r="D180" s="335"/>
      <c r="E180" s="334" t="s">
        <v>75</v>
      </c>
      <c r="F180" s="335"/>
      <c r="G180" s="334" t="s">
        <v>75</v>
      </c>
      <c r="H180" s="335"/>
      <c r="I180" s="198"/>
      <c r="J180" s="199"/>
      <c r="K180" s="198"/>
      <c r="L180" s="199"/>
    </row>
    <row r="181" spans="1:12" ht="22.95" customHeight="1" x14ac:dyDescent="0.2">
      <c r="A181" s="42">
        <f t="shared" si="8"/>
        <v>42225</v>
      </c>
      <c r="B181" s="43">
        <f t="shared" si="9"/>
        <v>42225</v>
      </c>
      <c r="C181" s="334" t="s">
        <v>75</v>
      </c>
      <c r="D181" s="335"/>
      <c r="E181" s="334" t="s">
        <v>75</v>
      </c>
      <c r="F181" s="335"/>
      <c r="G181" s="334" t="s">
        <v>75</v>
      </c>
      <c r="H181" s="335"/>
      <c r="I181" s="198"/>
      <c r="J181" s="199"/>
      <c r="K181" s="198"/>
      <c r="L181" s="199"/>
    </row>
    <row r="182" spans="1:12" ht="22.95" customHeight="1" x14ac:dyDescent="0.2">
      <c r="A182" s="42">
        <f t="shared" si="8"/>
        <v>42226</v>
      </c>
      <c r="B182" s="43">
        <f t="shared" si="9"/>
        <v>42226</v>
      </c>
      <c r="C182" s="334" t="s">
        <v>75</v>
      </c>
      <c r="D182" s="335"/>
      <c r="E182" s="334" t="s">
        <v>75</v>
      </c>
      <c r="F182" s="335"/>
      <c r="G182" s="334" t="s">
        <v>75</v>
      </c>
      <c r="H182" s="335"/>
      <c r="I182" s="198"/>
      <c r="J182" s="199"/>
      <c r="K182" s="198"/>
      <c r="L182" s="199"/>
    </row>
    <row r="183" spans="1:12" ht="22.95" customHeight="1" x14ac:dyDescent="0.2">
      <c r="A183" s="42">
        <f t="shared" si="8"/>
        <v>42227</v>
      </c>
      <c r="B183" s="43">
        <f t="shared" si="9"/>
        <v>42227</v>
      </c>
      <c r="C183" s="334" t="s">
        <v>75</v>
      </c>
      <c r="D183" s="335"/>
      <c r="E183" s="334" t="s">
        <v>75</v>
      </c>
      <c r="F183" s="335"/>
      <c r="G183" s="334" t="s">
        <v>75</v>
      </c>
      <c r="H183" s="335"/>
      <c r="I183" s="198"/>
      <c r="J183" s="199"/>
      <c r="K183" s="359" t="s">
        <v>239</v>
      </c>
      <c r="L183" s="360"/>
    </row>
    <row r="184" spans="1:12" ht="22.95" customHeight="1" x14ac:dyDescent="0.2">
      <c r="A184" s="42">
        <f t="shared" si="8"/>
        <v>42228</v>
      </c>
      <c r="B184" s="43">
        <f t="shared" si="9"/>
        <v>42228</v>
      </c>
      <c r="C184" s="334" t="s">
        <v>75</v>
      </c>
      <c r="D184" s="335"/>
      <c r="E184" s="334" t="s">
        <v>75</v>
      </c>
      <c r="F184" s="335"/>
      <c r="G184" s="334" t="s">
        <v>75</v>
      </c>
      <c r="H184" s="335"/>
      <c r="I184" s="198"/>
      <c r="J184" s="199"/>
      <c r="K184" s="198"/>
      <c r="L184" s="199"/>
    </row>
    <row r="185" spans="1:12" ht="22.95" customHeight="1" x14ac:dyDescent="0.2">
      <c r="A185" s="42">
        <f t="shared" si="8"/>
        <v>42229</v>
      </c>
      <c r="B185" s="43">
        <f t="shared" si="9"/>
        <v>42229</v>
      </c>
      <c r="C185" s="334" t="s">
        <v>73</v>
      </c>
      <c r="D185" s="335"/>
      <c r="E185" s="334" t="s">
        <v>73</v>
      </c>
      <c r="F185" s="335"/>
      <c r="G185" s="334" t="s">
        <v>73</v>
      </c>
      <c r="H185" s="335"/>
      <c r="I185" s="198"/>
      <c r="J185" s="199"/>
      <c r="K185" s="198"/>
      <c r="L185" s="199"/>
    </row>
    <row r="186" spans="1:12" ht="22.95" customHeight="1" x14ac:dyDescent="0.2">
      <c r="A186" s="42">
        <f t="shared" si="8"/>
        <v>42230</v>
      </c>
      <c r="B186" s="43">
        <f t="shared" si="9"/>
        <v>42230</v>
      </c>
      <c r="C186" s="334" t="s">
        <v>73</v>
      </c>
      <c r="D186" s="335"/>
      <c r="E186" s="334" t="s">
        <v>73</v>
      </c>
      <c r="F186" s="335"/>
      <c r="G186" s="334" t="s">
        <v>73</v>
      </c>
      <c r="H186" s="335"/>
      <c r="I186" s="198"/>
      <c r="J186" s="199"/>
      <c r="K186" s="198"/>
      <c r="L186" s="199"/>
    </row>
    <row r="187" spans="1:12" ht="22.95" customHeight="1" x14ac:dyDescent="0.2">
      <c r="A187" s="42">
        <f t="shared" si="8"/>
        <v>42231</v>
      </c>
      <c r="B187" s="43">
        <f t="shared" si="9"/>
        <v>42231</v>
      </c>
      <c r="C187" s="334" t="s">
        <v>73</v>
      </c>
      <c r="D187" s="335"/>
      <c r="E187" s="334" t="s">
        <v>73</v>
      </c>
      <c r="F187" s="335"/>
      <c r="G187" s="334" t="s">
        <v>73</v>
      </c>
      <c r="H187" s="335"/>
      <c r="I187" s="198"/>
      <c r="J187" s="199"/>
      <c r="K187" s="198"/>
      <c r="L187" s="199"/>
    </row>
    <row r="188" spans="1:12" ht="22.95" customHeight="1" x14ac:dyDescent="0.2">
      <c r="A188" s="42">
        <f t="shared" si="8"/>
        <v>42232</v>
      </c>
      <c r="B188" s="43">
        <f t="shared" si="9"/>
        <v>42232</v>
      </c>
      <c r="C188" s="334" t="s">
        <v>73</v>
      </c>
      <c r="D188" s="335"/>
      <c r="E188" s="334" t="s">
        <v>73</v>
      </c>
      <c r="F188" s="335"/>
      <c r="G188" s="334" t="s">
        <v>73</v>
      </c>
      <c r="H188" s="335"/>
      <c r="I188" s="198"/>
      <c r="J188" s="199"/>
      <c r="K188" s="198"/>
      <c r="L188" s="199"/>
    </row>
    <row r="189" spans="1:12" ht="22.95" customHeight="1" x14ac:dyDescent="0.2">
      <c r="A189" s="42">
        <f t="shared" si="8"/>
        <v>42233</v>
      </c>
      <c r="B189" s="43">
        <f t="shared" si="9"/>
        <v>42233</v>
      </c>
      <c r="C189" s="334" t="s">
        <v>75</v>
      </c>
      <c r="D189" s="335"/>
      <c r="E189" s="334" t="s">
        <v>75</v>
      </c>
      <c r="F189" s="335"/>
      <c r="G189" s="334" t="s">
        <v>75</v>
      </c>
      <c r="H189" s="335"/>
      <c r="I189" s="198"/>
      <c r="J189" s="199"/>
      <c r="K189" s="198"/>
      <c r="L189" s="199"/>
    </row>
    <row r="190" spans="1:12" ht="22.95" customHeight="1" x14ac:dyDescent="0.2">
      <c r="A190" s="42">
        <f t="shared" si="8"/>
        <v>42234</v>
      </c>
      <c r="B190" s="43">
        <f t="shared" si="9"/>
        <v>42234</v>
      </c>
      <c r="C190" s="334" t="s">
        <v>75</v>
      </c>
      <c r="D190" s="335"/>
      <c r="E190" s="334" t="s">
        <v>75</v>
      </c>
      <c r="F190" s="335"/>
      <c r="G190" s="334" t="s">
        <v>75</v>
      </c>
      <c r="H190" s="335"/>
      <c r="I190" s="198"/>
      <c r="J190" s="199"/>
      <c r="K190" s="198"/>
      <c r="L190" s="199"/>
    </row>
    <row r="191" spans="1:12" ht="22.95" customHeight="1" x14ac:dyDescent="0.2">
      <c r="A191" s="42">
        <f t="shared" si="8"/>
        <v>42235</v>
      </c>
      <c r="B191" s="43">
        <f t="shared" si="9"/>
        <v>42235</v>
      </c>
      <c r="C191" s="334" t="s">
        <v>75</v>
      </c>
      <c r="D191" s="335"/>
      <c r="E191" s="334" t="s">
        <v>75</v>
      </c>
      <c r="F191" s="335"/>
      <c r="G191" s="334" t="s">
        <v>75</v>
      </c>
      <c r="H191" s="335"/>
      <c r="I191" s="198"/>
      <c r="J191" s="199"/>
      <c r="K191" s="198"/>
      <c r="L191" s="199"/>
    </row>
    <row r="192" spans="1:12" ht="22.95" customHeight="1" x14ac:dyDescent="0.2">
      <c r="A192" s="42">
        <f t="shared" si="8"/>
        <v>42236</v>
      </c>
      <c r="B192" s="43">
        <f t="shared" si="9"/>
        <v>42236</v>
      </c>
      <c r="C192" s="334" t="s">
        <v>75</v>
      </c>
      <c r="D192" s="335"/>
      <c r="E192" s="334" t="s">
        <v>75</v>
      </c>
      <c r="F192" s="335"/>
      <c r="G192" s="334" t="s">
        <v>75</v>
      </c>
      <c r="H192" s="335"/>
      <c r="I192" s="198"/>
      <c r="J192" s="199"/>
      <c r="K192" s="198"/>
      <c r="L192" s="199"/>
    </row>
    <row r="193" spans="1:12" ht="22.95" customHeight="1" x14ac:dyDescent="0.2">
      <c r="A193" s="42">
        <f t="shared" si="8"/>
        <v>42237</v>
      </c>
      <c r="B193" s="43">
        <f t="shared" si="9"/>
        <v>42237</v>
      </c>
      <c r="C193" s="334" t="s">
        <v>75</v>
      </c>
      <c r="D193" s="335"/>
      <c r="E193" s="334" t="s">
        <v>75</v>
      </c>
      <c r="F193" s="335"/>
      <c r="G193" s="334" t="s">
        <v>75</v>
      </c>
      <c r="H193" s="335"/>
      <c r="I193" s="198"/>
      <c r="J193" s="199"/>
      <c r="K193" s="198"/>
      <c r="L193" s="199"/>
    </row>
    <row r="194" spans="1:12" ht="22.95" customHeight="1" x14ac:dyDescent="0.2">
      <c r="A194" s="42">
        <f t="shared" si="8"/>
        <v>42238</v>
      </c>
      <c r="B194" s="43">
        <f t="shared" si="9"/>
        <v>42238</v>
      </c>
      <c r="C194" s="334" t="s">
        <v>75</v>
      </c>
      <c r="D194" s="335"/>
      <c r="E194" s="334" t="s">
        <v>75</v>
      </c>
      <c r="F194" s="335"/>
      <c r="G194" s="334" t="s">
        <v>75</v>
      </c>
      <c r="H194" s="335"/>
      <c r="I194" s="198"/>
      <c r="J194" s="199"/>
      <c r="K194" s="198"/>
      <c r="L194" s="199"/>
    </row>
    <row r="195" spans="1:12" ht="22.95" customHeight="1" x14ac:dyDescent="0.2">
      <c r="A195" s="42">
        <f t="shared" si="8"/>
        <v>42239</v>
      </c>
      <c r="B195" s="43">
        <f t="shared" si="9"/>
        <v>42239</v>
      </c>
      <c r="C195" s="334" t="s">
        <v>75</v>
      </c>
      <c r="D195" s="335"/>
      <c r="E195" s="334" t="s">
        <v>75</v>
      </c>
      <c r="F195" s="335"/>
      <c r="G195" s="334" t="s">
        <v>75</v>
      </c>
      <c r="H195" s="335"/>
      <c r="I195" s="198"/>
      <c r="J195" s="199"/>
      <c r="K195" s="198"/>
      <c r="L195" s="199"/>
    </row>
    <row r="196" spans="1:12" ht="22.95" customHeight="1" x14ac:dyDescent="0.2">
      <c r="A196" s="42">
        <f t="shared" si="8"/>
        <v>42240</v>
      </c>
      <c r="B196" s="43">
        <f t="shared" si="9"/>
        <v>42240</v>
      </c>
      <c r="C196" s="334" t="s">
        <v>75</v>
      </c>
      <c r="D196" s="335"/>
      <c r="E196" s="334" t="s">
        <v>75</v>
      </c>
      <c r="F196" s="335"/>
      <c r="G196" s="334" t="s">
        <v>75</v>
      </c>
      <c r="H196" s="335"/>
      <c r="I196" s="198"/>
      <c r="J196" s="199"/>
      <c r="K196" s="198"/>
      <c r="L196" s="199"/>
    </row>
    <row r="197" spans="1:12" ht="22.95" customHeight="1" x14ac:dyDescent="0.2">
      <c r="A197" s="42">
        <f t="shared" si="8"/>
        <v>42241</v>
      </c>
      <c r="B197" s="43">
        <f t="shared" si="9"/>
        <v>42241</v>
      </c>
      <c r="C197" s="334" t="s">
        <v>75</v>
      </c>
      <c r="D197" s="335"/>
      <c r="E197" s="334" t="s">
        <v>75</v>
      </c>
      <c r="F197" s="335"/>
      <c r="G197" s="334" t="s">
        <v>75</v>
      </c>
      <c r="H197" s="335"/>
      <c r="I197" s="198"/>
      <c r="J197" s="199"/>
      <c r="K197" s="198"/>
      <c r="L197" s="199"/>
    </row>
    <row r="198" spans="1:12" ht="22.95" customHeight="1" x14ac:dyDescent="0.2">
      <c r="A198" s="42">
        <f t="shared" si="8"/>
        <v>42242</v>
      </c>
      <c r="B198" s="43">
        <f t="shared" si="9"/>
        <v>42242</v>
      </c>
      <c r="C198" s="334" t="s">
        <v>74</v>
      </c>
      <c r="D198" s="335"/>
      <c r="E198" s="334" t="s">
        <v>78</v>
      </c>
      <c r="F198" s="335"/>
      <c r="G198" s="334" t="s">
        <v>75</v>
      </c>
      <c r="H198" s="335"/>
      <c r="I198" s="198"/>
      <c r="J198" s="199"/>
      <c r="K198" s="198" t="s">
        <v>245</v>
      </c>
      <c r="L198" s="199"/>
    </row>
    <row r="199" spans="1:12" ht="22.95" customHeight="1" x14ac:dyDescent="0.2">
      <c r="A199" s="42">
        <f t="shared" si="8"/>
        <v>42243</v>
      </c>
      <c r="B199" s="43">
        <f t="shared" si="9"/>
        <v>42243</v>
      </c>
      <c r="C199" s="334" t="s">
        <v>75</v>
      </c>
      <c r="D199" s="335"/>
      <c r="E199" s="334" t="s">
        <v>73</v>
      </c>
      <c r="F199" s="335"/>
      <c r="G199" s="334" t="s">
        <v>75</v>
      </c>
      <c r="H199" s="335"/>
      <c r="I199" s="198"/>
      <c r="J199" s="199"/>
      <c r="K199" s="198"/>
      <c r="L199" s="199"/>
    </row>
    <row r="200" spans="1:12" ht="22.95" customHeight="1" x14ac:dyDescent="0.2">
      <c r="A200" s="42">
        <f t="shared" si="8"/>
        <v>42244</v>
      </c>
      <c r="B200" s="43">
        <f t="shared" si="9"/>
        <v>42244</v>
      </c>
      <c r="C200" s="334" t="s">
        <v>73</v>
      </c>
      <c r="D200" s="335"/>
      <c r="E200" s="334" t="s">
        <v>73</v>
      </c>
      <c r="F200" s="335"/>
      <c r="G200" s="334" t="s">
        <v>73</v>
      </c>
      <c r="H200" s="335"/>
      <c r="I200" s="198"/>
      <c r="J200" s="199"/>
      <c r="K200" s="198"/>
      <c r="L200" s="199"/>
    </row>
    <row r="201" spans="1:12" ht="22.95" customHeight="1" x14ac:dyDescent="0.2">
      <c r="A201" s="42">
        <f t="shared" si="8"/>
        <v>42245</v>
      </c>
      <c r="B201" s="43">
        <f t="shared" si="9"/>
        <v>42245</v>
      </c>
      <c r="C201" s="334" t="s">
        <v>74</v>
      </c>
      <c r="D201" s="335"/>
      <c r="E201" s="334" t="s">
        <v>78</v>
      </c>
      <c r="F201" s="335"/>
      <c r="G201" s="334" t="s">
        <v>75</v>
      </c>
      <c r="H201" s="335"/>
      <c r="I201" s="198"/>
      <c r="J201" s="199"/>
      <c r="K201" s="198"/>
      <c r="L201" s="199"/>
    </row>
    <row r="202" spans="1:12" ht="22.95" customHeight="1" x14ac:dyDescent="0.2">
      <c r="A202" s="42">
        <f t="shared" si="8"/>
        <v>42246</v>
      </c>
      <c r="B202" s="43">
        <f t="shared" si="9"/>
        <v>42246</v>
      </c>
      <c r="C202" s="334" t="s">
        <v>79</v>
      </c>
      <c r="D202" s="335"/>
      <c r="E202" s="334" t="s">
        <v>79</v>
      </c>
      <c r="F202" s="335"/>
      <c r="G202" s="334" t="s">
        <v>79</v>
      </c>
      <c r="H202" s="335"/>
      <c r="I202" s="198"/>
      <c r="J202" s="199"/>
      <c r="K202" s="198"/>
      <c r="L202" s="199"/>
    </row>
    <row r="203" spans="1:12" ht="22.95" customHeight="1" thickBot="1" x14ac:dyDescent="0.25">
      <c r="A203" s="42">
        <f t="shared" si="8"/>
        <v>42247</v>
      </c>
      <c r="B203" s="43">
        <f t="shared" si="9"/>
        <v>42247</v>
      </c>
      <c r="C203" s="334" t="s">
        <v>74</v>
      </c>
      <c r="D203" s="335"/>
      <c r="E203" s="334" t="s">
        <v>78</v>
      </c>
      <c r="F203" s="335"/>
      <c r="G203" s="334" t="s">
        <v>75</v>
      </c>
      <c r="H203" s="335"/>
      <c r="I203" s="198"/>
      <c r="J203" s="199"/>
      <c r="K203" s="336"/>
      <c r="L203" s="337"/>
    </row>
    <row r="204" spans="1:12" ht="22.95" customHeight="1" thickTop="1" x14ac:dyDescent="0.2">
      <c r="A204" s="338" t="s">
        <v>37</v>
      </c>
      <c r="B204" s="339"/>
      <c r="C204" s="227">
        <v>30</v>
      </c>
      <c r="D204" s="228"/>
      <c r="E204" s="227">
        <v>30</v>
      </c>
      <c r="F204" s="228"/>
      <c r="G204" s="227">
        <v>30</v>
      </c>
      <c r="H204" s="228"/>
      <c r="I204" s="227">
        <v>0</v>
      </c>
      <c r="J204" s="228"/>
      <c r="K204" s="198"/>
      <c r="L204" s="199"/>
    </row>
    <row r="205" spans="1:12" ht="22.95" customHeight="1" x14ac:dyDescent="0.2">
      <c r="A205" s="340"/>
      <c r="B205" s="341"/>
      <c r="C205" s="229"/>
      <c r="D205" s="230"/>
      <c r="E205" s="229"/>
      <c r="F205" s="230"/>
      <c r="G205" s="229"/>
      <c r="H205" s="230"/>
      <c r="I205" s="229"/>
      <c r="J205" s="230"/>
      <c r="K205" s="198"/>
      <c r="L205" s="199"/>
    </row>
    <row r="206" spans="1:12" ht="22.95" customHeight="1" x14ac:dyDescent="0.2">
      <c r="A206" s="217" t="s">
        <v>42</v>
      </c>
      <c r="B206" s="218"/>
      <c r="C206" s="198">
        <v>1</v>
      </c>
      <c r="D206" s="199"/>
      <c r="E206" s="198">
        <v>1</v>
      </c>
      <c r="F206" s="199"/>
      <c r="G206" s="198">
        <v>1</v>
      </c>
      <c r="H206" s="199"/>
      <c r="I206" s="198">
        <v>31</v>
      </c>
      <c r="J206" s="199"/>
      <c r="K206" s="198"/>
      <c r="L206" s="199"/>
    </row>
    <row r="207" spans="1:12" ht="15.45" customHeight="1" x14ac:dyDescent="0.2"/>
    <row r="208" spans="1:12" ht="15.45" customHeight="1" x14ac:dyDescent="0.2"/>
    <row r="209" spans="1:12" ht="15.45" customHeight="1" x14ac:dyDescent="0.2"/>
    <row r="210" spans="1:12" ht="22.95" customHeight="1" x14ac:dyDescent="0.2">
      <c r="A210" s="195" t="s">
        <v>13</v>
      </c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</row>
    <row r="211" spans="1:12" ht="22.95" customHeight="1" x14ac:dyDescent="0.2">
      <c r="A211" s="195"/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</row>
    <row r="212" spans="1:12" ht="22.9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ht="22.95" customHeight="1" x14ac:dyDescent="0.2">
      <c r="A213" s="351">
        <f>EDATE($A$4, 5)</f>
        <v>42248</v>
      </c>
      <c r="B213" s="351"/>
      <c r="C213" s="44">
        <f>A213</f>
        <v>42248</v>
      </c>
      <c r="D213" s="5"/>
    </row>
    <row r="214" spans="1:12" ht="22.95" customHeight="1" x14ac:dyDescent="0.2">
      <c r="A214" s="196"/>
      <c r="B214" s="197"/>
      <c r="C214" s="198" t="s">
        <v>1</v>
      </c>
      <c r="D214" s="199"/>
      <c r="E214" s="198" t="s">
        <v>36</v>
      </c>
      <c r="F214" s="199"/>
      <c r="G214" s="198" t="s">
        <v>237</v>
      </c>
      <c r="H214" s="199"/>
      <c r="I214" s="198" t="s">
        <v>2</v>
      </c>
      <c r="J214" s="199"/>
      <c r="K214" s="198" t="s">
        <v>3</v>
      </c>
      <c r="L214" s="199"/>
    </row>
    <row r="215" spans="1:12" ht="22.95" customHeight="1" x14ac:dyDescent="0.2">
      <c r="A215" s="42">
        <f>A213</f>
        <v>42248</v>
      </c>
      <c r="B215" s="43">
        <f>A215</f>
        <v>42248</v>
      </c>
      <c r="C215" s="334" t="s">
        <v>74</v>
      </c>
      <c r="D215" s="335"/>
      <c r="E215" s="334" t="s">
        <v>78</v>
      </c>
      <c r="F215" s="335"/>
      <c r="G215" s="334" t="s">
        <v>75</v>
      </c>
      <c r="H215" s="335"/>
      <c r="I215" s="198"/>
      <c r="J215" s="199"/>
      <c r="K215" s="198"/>
      <c r="L215" s="199"/>
    </row>
    <row r="216" spans="1:12" ht="22.95" customHeight="1" x14ac:dyDescent="0.2">
      <c r="A216" s="42">
        <f t="shared" ref="A216:A245" si="10">A215+1</f>
        <v>42249</v>
      </c>
      <c r="B216" s="43">
        <f t="shared" ref="B216:B245" si="11">A216</f>
        <v>42249</v>
      </c>
      <c r="C216" s="334" t="s">
        <v>74</v>
      </c>
      <c r="D216" s="335"/>
      <c r="E216" s="334" t="s">
        <v>78</v>
      </c>
      <c r="F216" s="335"/>
      <c r="G216" s="334" t="s">
        <v>75</v>
      </c>
      <c r="H216" s="335"/>
      <c r="I216" s="198"/>
      <c r="J216" s="199"/>
      <c r="K216" s="198"/>
      <c r="L216" s="199"/>
    </row>
    <row r="217" spans="1:12" ht="22.95" customHeight="1" x14ac:dyDescent="0.2">
      <c r="A217" s="42">
        <f t="shared" si="10"/>
        <v>42250</v>
      </c>
      <c r="B217" s="43">
        <f t="shared" si="11"/>
        <v>42250</v>
      </c>
      <c r="C217" s="334" t="s">
        <v>75</v>
      </c>
      <c r="D217" s="335"/>
      <c r="E217" s="334" t="s">
        <v>73</v>
      </c>
      <c r="F217" s="335"/>
      <c r="G217" s="334" t="s">
        <v>75</v>
      </c>
      <c r="H217" s="335"/>
      <c r="I217" s="198"/>
      <c r="J217" s="199"/>
      <c r="K217" s="198"/>
      <c r="L217" s="199"/>
    </row>
    <row r="218" spans="1:12" ht="22.95" customHeight="1" x14ac:dyDescent="0.2">
      <c r="A218" s="42">
        <f t="shared" si="10"/>
        <v>42251</v>
      </c>
      <c r="B218" s="43">
        <f t="shared" si="11"/>
        <v>42251</v>
      </c>
      <c r="C218" s="334" t="s">
        <v>73</v>
      </c>
      <c r="D218" s="335"/>
      <c r="E218" s="334" t="s">
        <v>73</v>
      </c>
      <c r="F218" s="335"/>
      <c r="G218" s="334" t="s">
        <v>73</v>
      </c>
      <c r="H218" s="335"/>
      <c r="I218" s="198"/>
      <c r="J218" s="199"/>
      <c r="K218" s="198"/>
      <c r="L218" s="199"/>
    </row>
    <row r="219" spans="1:12" ht="22.95" customHeight="1" x14ac:dyDescent="0.2">
      <c r="A219" s="42">
        <f t="shared" si="10"/>
        <v>42252</v>
      </c>
      <c r="B219" s="43">
        <f t="shared" si="11"/>
        <v>42252</v>
      </c>
      <c r="C219" s="334" t="s">
        <v>74</v>
      </c>
      <c r="D219" s="335"/>
      <c r="E219" s="334" t="s">
        <v>78</v>
      </c>
      <c r="F219" s="335"/>
      <c r="G219" s="334" t="s">
        <v>75</v>
      </c>
      <c r="H219" s="335"/>
      <c r="I219" s="198"/>
      <c r="J219" s="199"/>
      <c r="K219" s="198"/>
      <c r="L219" s="199"/>
    </row>
    <row r="220" spans="1:12" ht="22.95" customHeight="1" x14ac:dyDescent="0.2">
      <c r="A220" s="42">
        <f t="shared" si="10"/>
        <v>42253</v>
      </c>
      <c r="B220" s="43">
        <f t="shared" si="11"/>
        <v>42253</v>
      </c>
      <c r="C220" s="334" t="s">
        <v>79</v>
      </c>
      <c r="D220" s="335"/>
      <c r="E220" s="334" t="s">
        <v>79</v>
      </c>
      <c r="F220" s="335"/>
      <c r="G220" s="334" t="s">
        <v>79</v>
      </c>
      <c r="H220" s="335"/>
      <c r="I220" s="198"/>
      <c r="J220" s="199"/>
      <c r="K220" s="198"/>
      <c r="L220" s="199"/>
    </row>
    <row r="221" spans="1:12" ht="22.95" customHeight="1" x14ac:dyDescent="0.2">
      <c r="A221" s="42">
        <f t="shared" si="10"/>
        <v>42254</v>
      </c>
      <c r="B221" s="43">
        <f t="shared" si="11"/>
        <v>42254</v>
      </c>
      <c r="C221" s="334" t="s">
        <v>74</v>
      </c>
      <c r="D221" s="335"/>
      <c r="E221" s="334" t="s">
        <v>78</v>
      </c>
      <c r="F221" s="335"/>
      <c r="G221" s="334" t="s">
        <v>75</v>
      </c>
      <c r="H221" s="335"/>
      <c r="I221" s="198"/>
      <c r="J221" s="199"/>
      <c r="K221" s="198"/>
      <c r="L221" s="199"/>
    </row>
    <row r="222" spans="1:12" ht="22.95" customHeight="1" x14ac:dyDescent="0.2">
      <c r="A222" s="42">
        <f t="shared" si="10"/>
        <v>42255</v>
      </c>
      <c r="B222" s="43">
        <f t="shared" si="11"/>
        <v>42255</v>
      </c>
      <c r="C222" s="334" t="s">
        <v>74</v>
      </c>
      <c r="D222" s="335"/>
      <c r="E222" s="334" t="s">
        <v>78</v>
      </c>
      <c r="F222" s="335"/>
      <c r="G222" s="334" t="s">
        <v>75</v>
      </c>
      <c r="H222" s="335"/>
      <c r="I222" s="198"/>
      <c r="J222" s="199"/>
      <c r="K222" s="198"/>
      <c r="L222" s="199"/>
    </row>
    <row r="223" spans="1:12" ht="22.95" customHeight="1" x14ac:dyDescent="0.2">
      <c r="A223" s="42">
        <f t="shared" si="10"/>
        <v>42256</v>
      </c>
      <c r="B223" s="43">
        <f t="shared" si="11"/>
        <v>42256</v>
      </c>
      <c r="C223" s="334" t="s">
        <v>74</v>
      </c>
      <c r="D223" s="335"/>
      <c r="E223" s="334" t="s">
        <v>78</v>
      </c>
      <c r="F223" s="335"/>
      <c r="G223" s="334" t="s">
        <v>75</v>
      </c>
      <c r="H223" s="335"/>
      <c r="I223" s="198"/>
      <c r="J223" s="199"/>
      <c r="K223" s="198"/>
      <c r="L223" s="199"/>
    </row>
    <row r="224" spans="1:12" ht="22.95" customHeight="1" x14ac:dyDescent="0.2">
      <c r="A224" s="42">
        <f t="shared" si="10"/>
        <v>42257</v>
      </c>
      <c r="B224" s="43">
        <f t="shared" si="11"/>
        <v>42257</v>
      </c>
      <c r="C224" s="334" t="s">
        <v>75</v>
      </c>
      <c r="D224" s="335"/>
      <c r="E224" s="334" t="s">
        <v>73</v>
      </c>
      <c r="F224" s="335"/>
      <c r="G224" s="334" t="s">
        <v>75</v>
      </c>
      <c r="H224" s="335"/>
      <c r="I224" s="198"/>
      <c r="J224" s="199"/>
      <c r="K224" s="198"/>
      <c r="L224" s="199"/>
    </row>
    <row r="225" spans="1:12" ht="22.95" customHeight="1" x14ac:dyDescent="0.2">
      <c r="A225" s="42">
        <f t="shared" si="10"/>
        <v>42258</v>
      </c>
      <c r="B225" s="43">
        <f t="shared" si="11"/>
        <v>42258</v>
      </c>
      <c r="C225" s="334" t="s">
        <v>73</v>
      </c>
      <c r="D225" s="335"/>
      <c r="E225" s="334" t="s">
        <v>73</v>
      </c>
      <c r="F225" s="335"/>
      <c r="G225" s="334" t="s">
        <v>73</v>
      </c>
      <c r="H225" s="335"/>
      <c r="I225" s="198"/>
      <c r="J225" s="199"/>
      <c r="K225" s="198"/>
      <c r="L225" s="199"/>
    </row>
    <row r="226" spans="1:12" ht="22.95" customHeight="1" x14ac:dyDescent="0.2">
      <c r="A226" s="42">
        <f t="shared" si="10"/>
        <v>42259</v>
      </c>
      <c r="B226" s="43">
        <f t="shared" si="11"/>
        <v>42259</v>
      </c>
      <c r="C226" s="334" t="s">
        <v>74</v>
      </c>
      <c r="D226" s="335"/>
      <c r="E226" s="334" t="s">
        <v>78</v>
      </c>
      <c r="F226" s="335"/>
      <c r="G226" s="334" t="s">
        <v>75</v>
      </c>
      <c r="H226" s="335"/>
      <c r="I226" s="198"/>
      <c r="J226" s="199"/>
      <c r="K226" s="198"/>
      <c r="L226" s="199"/>
    </row>
    <row r="227" spans="1:12" ht="22.95" customHeight="1" x14ac:dyDescent="0.2">
      <c r="A227" s="42">
        <f t="shared" si="10"/>
        <v>42260</v>
      </c>
      <c r="B227" s="43">
        <f t="shared" si="11"/>
        <v>42260</v>
      </c>
      <c r="C227" s="334" t="s">
        <v>79</v>
      </c>
      <c r="D227" s="335"/>
      <c r="E227" s="334" t="s">
        <v>79</v>
      </c>
      <c r="F227" s="335"/>
      <c r="G227" s="334" t="s">
        <v>79</v>
      </c>
      <c r="H227" s="335"/>
      <c r="I227" s="198"/>
      <c r="J227" s="199"/>
      <c r="K227" s="198"/>
      <c r="L227" s="199"/>
    </row>
    <row r="228" spans="1:12" ht="22.95" customHeight="1" x14ac:dyDescent="0.2">
      <c r="A228" s="42">
        <f t="shared" si="10"/>
        <v>42261</v>
      </c>
      <c r="B228" s="43">
        <f t="shared" si="11"/>
        <v>42261</v>
      </c>
      <c r="C228" s="334" t="s">
        <v>74</v>
      </c>
      <c r="D228" s="335"/>
      <c r="E228" s="334" t="s">
        <v>78</v>
      </c>
      <c r="F228" s="335"/>
      <c r="G228" s="334" t="s">
        <v>75</v>
      </c>
      <c r="H228" s="335"/>
      <c r="I228" s="198"/>
      <c r="J228" s="199"/>
      <c r="K228" s="198"/>
      <c r="L228" s="199"/>
    </row>
    <row r="229" spans="1:12" ht="22.95" customHeight="1" x14ac:dyDescent="0.2">
      <c r="A229" s="42">
        <f t="shared" si="10"/>
        <v>42262</v>
      </c>
      <c r="B229" s="43">
        <f t="shared" si="11"/>
        <v>42262</v>
      </c>
      <c r="C229" s="334" t="s">
        <v>74</v>
      </c>
      <c r="D229" s="335"/>
      <c r="E229" s="334" t="s">
        <v>78</v>
      </c>
      <c r="F229" s="335"/>
      <c r="G229" s="334" t="s">
        <v>75</v>
      </c>
      <c r="H229" s="335"/>
      <c r="I229" s="198"/>
      <c r="J229" s="199"/>
      <c r="K229" s="198"/>
      <c r="L229" s="199"/>
    </row>
    <row r="230" spans="1:12" ht="22.95" customHeight="1" x14ac:dyDescent="0.2">
      <c r="A230" s="42">
        <f t="shared" si="10"/>
        <v>42263</v>
      </c>
      <c r="B230" s="43">
        <f t="shared" si="11"/>
        <v>42263</v>
      </c>
      <c r="C230" s="334" t="s">
        <v>74</v>
      </c>
      <c r="D230" s="335"/>
      <c r="E230" s="334" t="s">
        <v>78</v>
      </c>
      <c r="F230" s="335"/>
      <c r="G230" s="334" t="s">
        <v>75</v>
      </c>
      <c r="H230" s="335"/>
      <c r="I230" s="198"/>
      <c r="J230" s="199"/>
      <c r="K230" s="198"/>
      <c r="L230" s="199"/>
    </row>
    <row r="231" spans="1:12" ht="22.95" customHeight="1" x14ac:dyDescent="0.2">
      <c r="A231" s="42">
        <f t="shared" si="10"/>
        <v>42264</v>
      </c>
      <c r="B231" s="43">
        <f t="shared" si="11"/>
        <v>42264</v>
      </c>
      <c r="C231" s="334" t="s">
        <v>75</v>
      </c>
      <c r="D231" s="335"/>
      <c r="E231" s="334" t="s">
        <v>73</v>
      </c>
      <c r="F231" s="335"/>
      <c r="G231" s="334" t="s">
        <v>75</v>
      </c>
      <c r="H231" s="335"/>
      <c r="I231" s="198"/>
      <c r="J231" s="199"/>
      <c r="K231" s="198"/>
      <c r="L231" s="199"/>
    </row>
    <row r="232" spans="1:12" ht="22.95" customHeight="1" x14ac:dyDescent="0.2">
      <c r="A232" s="42">
        <f t="shared" si="10"/>
        <v>42265</v>
      </c>
      <c r="B232" s="43">
        <f t="shared" si="11"/>
        <v>42265</v>
      </c>
      <c r="C232" s="334" t="s">
        <v>73</v>
      </c>
      <c r="D232" s="335"/>
      <c r="E232" s="334" t="s">
        <v>73</v>
      </c>
      <c r="F232" s="335"/>
      <c r="G232" s="334" t="s">
        <v>73</v>
      </c>
      <c r="H232" s="335"/>
      <c r="I232" s="198"/>
      <c r="J232" s="199"/>
      <c r="K232" s="198"/>
      <c r="L232" s="199"/>
    </row>
    <row r="233" spans="1:12" ht="22.95" customHeight="1" x14ac:dyDescent="0.2">
      <c r="A233" s="42">
        <f t="shared" si="10"/>
        <v>42266</v>
      </c>
      <c r="B233" s="43">
        <f t="shared" si="11"/>
        <v>42266</v>
      </c>
      <c r="C233" s="334" t="s">
        <v>73</v>
      </c>
      <c r="D233" s="335"/>
      <c r="E233" s="334" t="s">
        <v>73</v>
      </c>
      <c r="F233" s="335"/>
      <c r="G233" s="334" t="s">
        <v>73</v>
      </c>
      <c r="H233" s="335"/>
      <c r="I233" s="198"/>
      <c r="J233" s="199"/>
      <c r="K233" s="198" t="s">
        <v>94</v>
      </c>
      <c r="L233" s="199"/>
    </row>
    <row r="234" spans="1:12" ht="22.95" customHeight="1" x14ac:dyDescent="0.2">
      <c r="A234" s="42">
        <f t="shared" si="10"/>
        <v>42267</v>
      </c>
      <c r="B234" s="43">
        <f t="shared" si="11"/>
        <v>42267</v>
      </c>
      <c r="C234" s="334" t="s">
        <v>79</v>
      </c>
      <c r="D234" s="335"/>
      <c r="E234" s="334" t="s">
        <v>79</v>
      </c>
      <c r="F234" s="335"/>
      <c r="G234" s="334" t="s">
        <v>79</v>
      </c>
      <c r="H234" s="335"/>
      <c r="I234" s="198"/>
      <c r="J234" s="199"/>
      <c r="K234" s="198"/>
      <c r="L234" s="199"/>
    </row>
    <row r="235" spans="1:12" ht="22.95" customHeight="1" x14ac:dyDescent="0.2">
      <c r="A235" s="42">
        <f t="shared" si="10"/>
        <v>42268</v>
      </c>
      <c r="B235" s="43">
        <f t="shared" si="11"/>
        <v>42268</v>
      </c>
      <c r="C235" s="334" t="s">
        <v>74</v>
      </c>
      <c r="D235" s="335"/>
      <c r="E235" s="334" t="s">
        <v>78</v>
      </c>
      <c r="F235" s="335"/>
      <c r="G235" s="334" t="s">
        <v>75</v>
      </c>
      <c r="H235" s="335"/>
      <c r="I235" s="198"/>
      <c r="J235" s="199"/>
      <c r="K235" s="198"/>
      <c r="L235" s="199"/>
    </row>
    <row r="236" spans="1:12" ht="22.95" customHeight="1" x14ac:dyDescent="0.2">
      <c r="A236" s="42">
        <f t="shared" si="10"/>
        <v>42269</v>
      </c>
      <c r="B236" s="43">
        <f t="shared" si="11"/>
        <v>42269</v>
      </c>
      <c r="C236" s="334" t="s">
        <v>73</v>
      </c>
      <c r="D236" s="335"/>
      <c r="E236" s="334" t="s">
        <v>73</v>
      </c>
      <c r="F236" s="335"/>
      <c r="G236" s="334" t="s">
        <v>73</v>
      </c>
      <c r="H236" s="335"/>
      <c r="I236" s="198"/>
      <c r="J236" s="199"/>
      <c r="K236" s="198" t="s">
        <v>95</v>
      </c>
      <c r="L236" s="199"/>
    </row>
    <row r="237" spans="1:12" ht="22.95" customHeight="1" x14ac:dyDescent="0.2">
      <c r="A237" s="42">
        <f t="shared" si="10"/>
        <v>42270</v>
      </c>
      <c r="B237" s="43">
        <f t="shared" si="11"/>
        <v>42270</v>
      </c>
      <c r="C237" s="334" t="s">
        <v>74</v>
      </c>
      <c r="D237" s="335"/>
      <c r="E237" s="334" t="s">
        <v>78</v>
      </c>
      <c r="F237" s="335"/>
      <c r="G237" s="334" t="s">
        <v>75</v>
      </c>
      <c r="H237" s="335"/>
      <c r="I237" s="198"/>
      <c r="J237" s="199"/>
      <c r="K237" s="198"/>
      <c r="L237" s="199"/>
    </row>
    <row r="238" spans="1:12" ht="22.95" customHeight="1" x14ac:dyDescent="0.2">
      <c r="A238" s="42">
        <f t="shared" si="10"/>
        <v>42271</v>
      </c>
      <c r="B238" s="43">
        <f t="shared" si="11"/>
        <v>42271</v>
      </c>
      <c r="C238" s="334" t="s">
        <v>75</v>
      </c>
      <c r="D238" s="335"/>
      <c r="E238" s="334" t="s">
        <v>73</v>
      </c>
      <c r="F238" s="335"/>
      <c r="G238" s="334" t="s">
        <v>75</v>
      </c>
      <c r="H238" s="335"/>
      <c r="I238" s="198"/>
      <c r="J238" s="199"/>
      <c r="K238" s="198"/>
      <c r="L238" s="199"/>
    </row>
    <row r="239" spans="1:12" ht="22.95" customHeight="1" x14ac:dyDescent="0.2">
      <c r="A239" s="42">
        <f t="shared" si="10"/>
        <v>42272</v>
      </c>
      <c r="B239" s="43">
        <f t="shared" si="11"/>
        <v>42272</v>
      </c>
      <c r="C239" s="334" t="s">
        <v>73</v>
      </c>
      <c r="D239" s="335"/>
      <c r="E239" s="334" t="s">
        <v>73</v>
      </c>
      <c r="F239" s="335"/>
      <c r="G239" s="334" t="s">
        <v>73</v>
      </c>
      <c r="H239" s="335"/>
      <c r="I239" s="198"/>
      <c r="J239" s="199"/>
      <c r="K239" s="198"/>
      <c r="L239" s="199"/>
    </row>
    <row r="240" spans="1:12" ht="22.95" customHeight="1" x14ac:dyDescent="0.2">
      <c r="A240" s="42">
        <f t="shared" si="10"/>
        <v>42273</v>
      </c>
      <c r="B240" s="43">
        <f t="shared" si="11"/>
        <v>42273</v>
      </c>
      <c r="C240" s="334" t="s">
        <v>74</v>
      </c>
      <c r="D240" s="335"/>
      <c r="E240" s="334" t="s">
        <v>78</v>
      </c>
      <c r="F240" s="335"/>
      <c r="G240" s="334" t="s">
        <v>75</v>
      </c>
      <c r="H240" s="335"/>
      <c r="I240" s="198"/>
      <c r="J240" s="199"/>
      <c r="K240" s="198"/>
      <c r="L240" s="199"/>
    </row>
    <row r="241" spans="1:12" ht="22.95" customHeight="1" x14ac:dyDescent="0.2">
      <c r="A241" s="42">
        <f t="shared" si="10"/>
        <v>42274</v>
      </c>
      <c r="B241" s="43">
        <f t="shared" si="11"/>
        <v>42274</v>
      </c>
      <c r="C241" s="334" t="s">
        <v>79</v>
      </c>
      <c r="D241" s="335"/>
      <c r="E241" s="334" t="s">
        <v>79</v>
      </c>
      <c r="F241" s="335"/>
      <c r="G241" s="334" t="s">
        <v>79</v>
      </c>
      <c r="H241" s="335"/>
      <c r="I241" s="198"/>
      <c r="J241" s="199"/>
      <c r="K241" s="198"/>
      <c r="L241" s="199"/>
    </row>
    <row r="242" spans="1:12" ht="22.95" customHeight="1" x14ac:dyDescent="0.2">
      <c r="A242" s="42">
        <f t="shared" si="10"/>
        <v>42275</v>
      </c>
      <c r="B242" s="43">
        <f t="shared" si="11"/>
        <v>42275</v>
      </c>
      <c r="C242" s="334" t="s">
        <v>74</v>
      </c>
      <c r="D242" s="335"/>
      <c r="E242" s="334" t="s">
        <v>78</v>
      </c>
      <c r="F242" s="335"/>
      <c r="G242" s="334" t="s">
        <v>75</v>
      </c>
      <c r="H242" s="335"/>
      <c r="I242" s="198"/>
      <c r="J242" s="199"/>
      <c r="K242" s="198"/>
      <c r="L242" s="199"/>
    </row>
    <row r="243" spans="1:12" ht="22.95" customHeight="1" x14ac:dyDescent="0.2">
      <c r="A243" s="42">
        <f t="shared" si="10"/>
        <v>42276</v>
      </c>
      <c r="B243" s="43">
        <f t="shared" si="11"/>
        <v>42276</v>
      </c>
      <c r="C243" s="334" t="s">
        <v>74</v>
      </c>
      <c r="D243" s="335"/>
      <c r="E243" s="334" t="s">
        <v>78</v>
      </c>
      <c r="F243" s="335"/>
      <c r="G243" s="334" t="s">
        <v>75</v>
      </c>
      <c r="H243" s="335"/>
      <c r="I243" s="198"/>
      <c r="J243" s="199"/>
      <c r="K243" s="198"/>
      <c r="L243" s="199"/>
    </row>
    <row r="244" spans="1:12" ht="22.95" customHeight="1" x14ac:dyDescent="0.2">
      <c r="A244" s="42">
        <f t="shared" si="10"/>
        <v>42277</v>
      </c>
      <c r="B244" s="43">
        <f t="shared" si="11"/>
        <v>42277</v>
      </c>
      <c r="C244" s="334" t="s">
        <v>74</v>
      </c>
      <c r="D244" s="335"/>
      <c r="E244" s="334" t="s">
        <v>78</v>
      </c>
      <c r="F244" s="335"/>
      <c r="G244" s="334" t="s">
        <v>75</v>
      </c>
      <c r="H244" s="335"/>
      <c r="I244" s="198"/>
      <c r="J244" s="199"/>
      <c r="K244" s="198"/>
      <c r="L244" s="199"/>
    </row>
    <row r="245" spans="1:12" ht="22.95" customHeight="1" thickBot="1" x14ac:dyDescent="0.25">
      <c r="A245" s="42">
        <f t="shared" si="10"/>
        <v>42278</v>
      </c>
      <c r="B245" s="43">
        <f t="shared" si="11"/>
        <v>42278</v>
      </c>
      <c r="C245" s="334"/>
      <c r="D245" s="335"/>
      <c r="E245" s="334"/>
      <c r="F245" s="335"/>
      <c r="G245" s="334"/>
      <c r="H245" s="335"/>
      <c r="I245" s="198"/>
      <c r="J245" s="199"/>
      <c r="K245" s="336"/>
      <c r="L245" s="337"/>
    </row>
    <row r="246" spans="1:12" ht="22.95" customHeight="1" thickTop="1" x14ac:dyDescent="0.2">
      <c r="A246" s="338" t="s">
        <v>37</v>
      </c>
      <c r="B246" s="339"/>
      <c r="C246" s="227">
        <v>26</v>
      </c>
      <c r="D246" s="228"/>
      <c r="E246" s="227">
        <v>26</v>
      </c>
      <c r="F246" s="228"/>
      <c r="G246" s="227">
        <v>26</v>
      </c>
      <c r="H246" s="228"/>
      <c r="I246" s="227">
        <v>0</v>
      </c>
      <c r="J246" s="228"/>
      <c r="K246" s="198"/>
      <c r="L246" s="199"/>
    </row>
    <row r="247" spans="1:12" ht="22.95" customHeight="1" x14ac:dyDescent="0.2">
      <c r="A247" s="340"/>
      <c r="B247" s="341"/>
      <c r="C247" s="229"/>
      <c r="D247" s="230"/>
      <c r="E247" s="229"/>
      <c r="F247" s="230"/>
      <c r="G247" s="229"/>
      <c r="H247" s="230"/>
      <c r="I247" s="229"/>
      <c r="J247" s="230"/>
      <c r="K247" s="198"/>
      <c r="L247" s="199"/>
    </row>
    <row r="248" spans="1:12" ht="22.95" customHeight="1" x14ac:dyDescent="0.2">
      <c r="A248" s="217" t="s">
        <v>42</v>
      </c>
      <c r="B248" s="218"/>
      <c r="C248" s="198">
        <v>4</v>
      </c>
      <c r="D248" s="199"/>
      <c r="E248" s="198">
        <v>4</v>
      </c>
      <c r="F248" s="199"/>
      <c r="G248" s="198">
        <v>4</v>
      </c>
      <c r="H248" s="199"/>
      <c r="I248" s="198">
        <v>30</v>
      </c>
      <c r="J248" s="199"/>
      <c r="K248" s="198"/>
      <c r="L248" s="199"/>
    </row>
    <row r="249" spans="1:12" ht="22.95" customHeight="1" x14ac:dyDescent="0.2">
      <c r="A249" s="31"/>
      <c r="B249" s="31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22.95" customHeight="1" x14ac:dyDescent="0.2"/>
    <row r="251" spans="1:12" ht="22.95" customHeight="1" x14ac:dyDescent="0.2">
      <c r="A251" s="195" t="s">
        <v>13</v>
      </c>
      <c r="B251" s="195"/>
      <c r="C251" s="195"/>
      <c r="D251" s="195"/>
      <c r="E251" s="195"/>
      <c r="F251" s="195"/>
      <c r="G251" s="195"/>
      <c r="H251" s="195"/>
      <c r="I251" s="195"/>
      <c r="J251" s="195"/>
      <c r="K251" s="195"/>
      <c r="L251" s="195"/>
    </row>
    <row r="252" spans="1:12" ht="22.95" customHeight="1" x14ac:dyDescent="0.2">
      <c r="A252" s="195"/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</row>
    <row r="253" spans="1:12" ht="22.9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ht="22.95" customHeight="1" x14ac:dyDescent="0.2">
      <c r="A254" s="351">
        <f>EDATE($A$4, 6)</f>
        <v>42278</v>
      </c>
      <c r="B254" s="351"/>
      <c r="C254" s="44">
        <f>A254</f>
        <v>42278</v>
      </c>
      <c r="D254" s="5"/>
    </row>
    <row r="255" spans="1:12" ht="22.95" customHeight="1" x14ac:dyDescent="0.2">
      <c r="A255" s="196"/>
      <c r="B255" s="197"/>
      <c r="C255" s="198" t="s">
        <v>1</v>
      </c>
      <c r="D255" s="199"/>
      <c r="E255" s="198" t="s">
        <v>36</v>
      </c>
      <c r="F255" s="199"/>
      <c r="G255" s="198" t="s">
        <v>237</v>
      </c>
      <c r="H255" s="199"/>
      <c r="I255" s="198" t="s">
        <v>2</v>
      </c>
      <c r="J255" s="199"/>
      <c r="K255" s="198" t="s">
        <v>3</v>
      </c>
      <c r="L255" s="199"/>
    </row>
    <row r="256" spans="1:12" ht="22.95" customHeight="1" x14ac:dyDescent="0.2">
      <c r="A256" s="42">
        <f>A254</f>
        <v>42278</v>
      </c>
      <c r="B256" s="43">
        <f>A256</f>
        <v>42278</v>
      </c>
      <c r="C256" s="334" t="s">
        <v>75</v>
      </c>
      <c r="D256" s="335"/>
      <c r="E256" s="334" t="s">
        <v>73</v>
      </c>
      <c r="F256" s="335"/>
      <c r="G256" s="334" t="s">
        <v>75</v>
      </c>
      <c r="H256" s="335"/>
      <c r="I256" s="334"/>
      <c r="J256" s="335"/>
      <c r="K256" s="334"/>
      <c r="L256" s="335"/>
    </row>
    <row r="257" spans="1:12" ht="22.95" customHeight="1" x14ac:dyDescent="0.2">
      <c r="A257" s="42">
        <f t="shared" ref="A257:A286" si="12">A256+1</f>
        <v>42279</v>
      </c>
      <c r="B257" s="43">
        <f t="shared" ref="B257:B286" si="13">A257</f>
        <v>42279</v>
      </c>
      <c r="C257" s="334" t="s">
        <v>73</v>
      </c>
      <c r="D257" s="335"/>
      <c r="E257" s="334" t="s">
        <v>73</v>
      </c>
      <c r="F257" s="335"/>
      <c r="G257" s="334" t="s">
        <v>73</v>
      </c>
      <c r="H257" s="335"/>
      <c r="I257" s="334"/>
      <c r="J257" s="335"/>
      <c r="K257" s="334" t="s">
        <v>98</v>
      </c>
      <c r="L257" s="335"/>
    </row>
    <row r="258" spans="1:12" ht="22.95" customHeight="1" x14ac:dyDescent="0.2">
      <c r="A258" s="42">
        <f t="shared" si="12"/>
        <v>42280</v>
      </c>
      <c r="B258" s="43">
        <f t="shared" si="13"/>
        <v>42280</v>
      </c>
      <c r="C258" s="334" t="s">
        <v>97</v>
      </c>
      <c r="D258" s="335"/>
      <c r="E258" s="334" t="s">
        <v>78</v>
      </c>
      <c r="F258" s="335"/>
      <c r="G258" s="334" t="s">
        <v>75</v>
      </c>
      <c r="H258" s="335"/>
      <c r="I258" s="334"/>
      <c r="J258" s="335"/>
      <c r="K258" s="334"/>
      <c r="L258" s="335"/>
    </row>
    <row r="259" spans="1:12" ht="22.95" customHeight="1" x14ac:dyDescent="0.2">
      <c r="A259" s="42">
        <f t="shared" si="12"/>
        <v>42281</v>
      </c>
      <c r="B259" s="43">
        <f t="shared" si="13"/>
        <v>42281</v>
      </c>
      <c r="C259" s="334"/>
      <c r="D259" s="335"/>
      <c r="E259" s="334" t="s">
        <v>79</v>
      </c>
      <c r="F259" s="335"/>
      <c r="G259" s="334" t="s">
        <v>79</v>
      </c>
      <c r="H259" s="335"/>
      <c r="I259" s="334" t="s">
        <v>217</v>
      </c>
      <c r="J259" s="335"/>
      <c r="K259" s="334"/>
      <c r="L259" s="335"/>
    </row>
    <row r="260" spans="1:12" ht="22.95" customHeight="1" x14ac:dyDescent="0.2">
      <c r="A260" s="42">
        <f t="shared" si="12"/>
        <v>42282</v>
      </c>
      <c r="B260" s="43">
        <f t="shared" si="13"/>
        <v>42282</v>
      </c>
      <c r="C260" s="334"/>
      <c r="D260" s="335"/>
      <c r="E260" s="334" t="s">
        <v>78</v>
      </c>
      <c r="F260" s="335"/>
      <c r="G260" s="334" t="s">
        <v>75</v>
      </c>
      <c r="H260" s="335"/>
      <c r="I260" s="345">
        <v>2</v>
      </c>
      <c r="J260" s="346"/>
      <c r="K260" s="334"/>
      <c r="L260" s="335"/>
    </row>
    <row r="261" spans="1:12" ht="22.95" customHeight="1" x14ac:dyDescent="0.2">
      <c r="A261" s="42">
        <f t="shared" si="12"/>
        <v>42283</v>
      </c>
      <c r="B261" s="43">
        <f t="shared" si="13"/>
        <v>42283</v>
      </c>
      <c r="C261" s="334"/>
      <c r="D261" s="335"/>
      <c r="E261" s="334" t="s">
        <v>78</v>
      </c>
      <c r="F261" s="335"/>
      <c r="G261" s="334" t="s">
        <v>75</v>
      </c>
      <c r="H261" s="335"/>
      <c r="I261" s="345">
        <v>3</v>
      </c>
      <c r="J261" s="346"/>
      <c r="K261" s="334"/>
      <c r="L261" s="335"/>
    </row>
    <row r="262" spans="1:12" ht="22.95" customHeight="1" x14ac:dyDescent="0.2">
      <c r="A262" s="42">
        <f t="shared" si="12"/>
        <v>42284</v>
      </c>
      <c r="B262" s="43">
        <f t="shared" si="13"/>
        <v>42284</v>
      </c>
      <c r="C262" s="334"/>
      <c r="D262" s="335"/>
      <c r="E262" s="334" t="s">
        <v>78</v>
      </c>
      <c r="F262" s="335"/>
      <c r="G262" s="334" t="s">
        <v>75</v>
      </c>
      <c r="H262" s="335"/>
      <c r="I262" s="345">
        <v>4</v>
      </c>
      <c r="J262" s="346"/>
      <c r="K262" s="334"/>
      <c r="L262" s="335"/>
    </row>
    <row r="263" spans="1:12" ht="22.95" customHeight="1" x14ac:dyDescent="0.2">
      <c r="A263" s="42">
        <f t="shared" si="12"/>
        <v>42285</v>
      </c>
      <c r="B263" s="43">
        <f t="shared" si="13"/>
        <v>42285</v>
      </c>
      <c r="C263" s="334"/>
      <c r="D263" s="335"/>
      <c r="E263" s="334" t="s">
        <v>73</v>
      </c>
      <c r="F263" s="335"/>
      <c r="G263" s="334" t="s">
        <v>75</v>
      </c>
      <c r="H263" s="335"/>
      <c r="I263" s="345">
        <v>5</v>
      </c>
      <c r="J263" s="346"/>
      <c r="K263" s="334"/>
      <c r="L263" s="335"/>
    </row>
    <row r="264" spans="1:12" ht="22.95" customHeight="1" x14ac:dyDescent="0.2">
      <c r="A264" s="42">
        <f t="shared" si="12"/>
        <v>42286</v>
      </c>
      <c r="B264" s="43">
        <f t="shared" si="13"/>
        <v>42286</v>
      </c>
      <c r="C264" s="334"/>
      <c r="D264" s="335"/>
      <c r="E264" s="334" t="s">
        <v>73</v>
      </c>
      <c r="F264" s="335"/>
      <c r="G264" s="334" t="s">
        <v>73</v>
      </c>
      <c r="H264" s="335"/>
      <c r="I264" s="345">
        <v>6</v>
      </c>
      <c r="J264" s="346"/>
      <c r="K264" s="334"/>
      <c r="L264" s="335"/>
    </row>
    <row r="265" spans="1:12" ht="22.95" customHeight="1" x14ac:dyDescent="0.2">
      <c r="A265" s="42">
        <f t="shared" si="12"/>
        <v>42287</v>
      </c>
      <c r="B265" s="43">
        <f t="shared" si="13"/>
        <v>42287</v>
      </c>
      <c r="C265" s="334"/>
      <c r="D265" s="335"/>
      <c r="E265" s="334" t="s">
        <v>73</v>
      </c>
      <c r="F265" s="335"/>
      <c r="G265" s="334" t="s">
        <v>73</v>
      </c>
      <c r="H265" s="335"/>
      <c r="I265" s="345">
        <v>7</v>
      </c>
      <c r="J265" s="346"/>
      <c r="K265" s="334" t="s">
        <v>178</v>
      </c>
      <c r="L265" s="335"/>
    </row>
    <row r="266" spans="1:12" ht="22.95" customHeight="1" x14ac:dyDescent="0.2">
      <c r="A266" s="42">
        <f t="shared" si="12"/>
        <v>42288</v>
      </c>
      <c r="B266" s="43">
        <f t="shared" si="13"/>
        <v>42288</v>
      </c>
      <c r="C266" s="334"/>
      <c r="D266" s="335"/>
      <c r="E266" s="334" t="s">
        <v>79</v>
      </c>
      <c r="F266" s="335"/>
      <c r="G266" s="334" t="s">
        <v>79</v>
      </c>
      <c r="H266" s="335"/>
      <c r="I266" s="345">
        <v>8</v>
      </c>
      <c r="J266" s="346"/>
      <c r="K266" s="334"/>
      <c r="L266" s="358"/>
    </row>
    <row r="267" spans="1:12" ht="22.95" customHeight="1" x14ac:dyDescent="0.2">
      <c r="A267" s="42">
        <f t="shared" si="12"/>
        <v>42289</v>
      </c>
      <c r="B267" s="43">
        <f t="shared" si="13"/>
        <v>42289</v>
      </c>
      <c r="C267" s="334"/>
      <c r="D267" s="335"/>
      <c r="E267" s="334" t="s">
        <v>78</v>
      </c>
      <c r="F267" s="335"/>
      <c r="G267" s="334" t="s">
        <v>75</v>
      </c>
      <c r="H267" s="335"/>
      <c r="I267" s="345">
        <v>9</v>
      </c>
      <c r="J267" s="346"/>
      <c r="K267" s="334"/>
      <c r="L267" s="335"/>
    </row>
    <row r="268" spans="1:12" ht="22.95" customHeight="1" x14ac:dyDescent="0.2">
      <c r="A268" s="42">
        <f t="shared" si="12"/>
        <v>42290</v>
      </c>
      <c r="B268" s="43">
        <f t="shared" si="13"/>
        <v>42290</v>
      </c>
      <c r="C268" s="334"/>
      <c r="D268" s="335"/>
      <c r="E268" s="334" t="s">
        <v>78</v>
      </c>
      <c r="F268" s="335"/>
      <c r="G268" s="334" t="s">
        <v>75</v>
      </c>
      <c r="H268" s="335"/>
      <c r="I268" s="345">
        <v>10</v>
      </c>
      <c r="J268" s="346"/>
      <c r="K268" s="334"/>
      <c r="L268" s="335"/>
    </row>
    <row r="269" spans="1:12" ht="22.95" customHeight="1" x14ac:dyDescent="0.2">
      <c r="A269" s="42">
        <f t="shared" si="12"/>
        <v>42291</v>
      </c>
      <c r="B269" s="43">
        <f t="shared" si="13"/>
        <v>42291</v>
      </c>
      <c r="C269" s="334"/>
      <c r="D269" s="335"/>
      <c r="E269" s="334" t="s">
        <v>78</v>
      </c>
      <c r="F269" s="335"/>
      <c r="G269" s="334" t="s">
        <v>75</v>
      </c>
      <c r="H269" s="335"/>
      <c r="I269" s="345">
        <v>11</v>
      </c>
      <c r="J269" s="346"/>
      <c r="K269" s="334"/>
      <c r="L269" s="335"/>
    </row>
    <row r="270" spans="1:12" ht="22.95" customHeight="1" x14ac:dyDescent="0.2">
      <c r="A270" s="42">
        <f t="shared" si="12"/>
        <v>42292</v>
      </c>
      <c r="B270" s="43">
        <f t="shared" si="13"/>
        <v>42292</v>
      </c>
      <c r="C270" s="334"/>
      <c r="D270" s="335"/>
      <c r="E270" s="334" t="s">
        <v>73</v>
      </c>
      <c r="F270" s="335"/>
      <c r="G270" s="334" t="s">
        <v>75</v>
      </c>
      <c r="H270" s="335"/>
      <c r="I270" s="345">
        <v>12</v>
      </c>
      <c r="J270" s="346"/>
      <c r="K270" s="334"/>
      <c r="L270" s="335"/>
    </row>
    <row r="271" spans="1:12" ht="22.95" customHeight="1" x14ac:dyDescent="0.2">
      <c r="A271" s="42">
        <f t="shared" si="12"/>
        <v>42293</v>
      </c>
      <c r="B271" s="43">
        <f t="shared" si="13"/>
        <v>42293</v>
      </c>
      <c r="C271" s="334"/>
      <c r="D271" s="335"/>
      <c r="E271" s="334" t="s">
        <v>73</v>
      </c>
      <c r="F271" s="335"/>
      <c r="G271" s="334" t="s">
        <v>73</v>
      </c>
      <c r="H271" s="335"/>
      <c r="I271" s="345">
        <v>13</v>
      </c>
      <c r="J271" s="346"/>
      <c r="K271" s="334"/>
      <c r="L271" s="335"/>
    </row>
    <row r="272" spans="1:12" ht="22.95" customHeight="1" x14ac:dyDescent="0.2">
      <c r="A272" s="42">
        <f t="shared" si="12"/>
        <v>42294</v>
      </c>
      <c r="B272" s="43">
        <f t="shared" si="13"/>
        <v>42294</v>
      </c>
      <c r="C272" s="334"/>
      <c r="D272" s="335"/>
      <c r="E272" s="334" t="s">
        <v>78</v>
      </c>
      <c r="F272" s="335"/>
      <c r="G272" s="334" t="s">
        <v>75</v>
      </c>
      <c r="H272" s="335"/>
      <c r="I272" s="345">
        <v>14</v>
      </c>
      <c r="J272" s="346"/>
      <c r="K272" s="334"/>
      <c r="L272" s="335"/>
    </row>
    <row r="273" spans="1:12" ht="22.95" customHeight="1" x14ac:dyDescent="0.2">
      <c r="A273" s="42">
        <f t="shared" si="12"/>
        <v>42295</v>
      </c>
      <c r="B273" s="43">
        <f t="shared" si="13"/>
        <v>42295</v>
      </c>
      <c r="C273" s="334"/>
      <c r="D273" s="335"/>
      <c r="E273" s="334" t="s">
        <v>79</v>
      </c>
      <c r="F273" s="335"/>
      <c r="G273" s="334" t="s">
        <v>79</v>
      </c>
      <c r="H273" s="335"/>
      <c r="I273" s="345">
        <v>15</v>
      </c>
      <c r="J273" s="346"/>
      <c r="K273" s="334"/>
      <c r="L273" s="335"/>
    </row>
    <row r="274" spans="1:12" ht="22.95" customHeight="1" x14ac:dyDescent="0.2">
      <c r="A274" s="42">
        <f t="shared" si="12"/>
        <v>42296</v>
      </c>
      <c r="B274" s="43">
        <f t="shared" si="13"/>
        <v>42296</v>
      </c>
      <c r="C274" s="334"/>
      <c r="D274" s="335"/>
      <c r="E274" s="334" t="s">
        <v>78</v>
      </c>
      <c r="F274" s="335"/>
      <c r="G274" s="334" t="s">
        <v>75</v>
      </c>
      <c r="H274" s="335"/>
      <c r="I274" s="345">
        <v>16</v>
      </c>
      <c r="J274" s="346"/>
      <c r="K274" s="334"/>
      <c r="L274" s="335"/>
    </row>
    <row r="275" spans="1:12" ht="22.95" customHeight="1" x14ac:dyDescent="0.2">
      <c r="A275" s="42">
        <f t="shared" si="12"/>
        <v>42297</v>
      </c>
      <c r="B275" s="43">
        <f t="shared" si="13"/>
        <v>42297</v>
      </c>
      <c r="C275" s="334"/>
      <c r="D275" s="335"/>
      <c r="E275" s="334" t="s">
        <v>78</v>
      </c>
      <c r="F275" s="335"/>
      <c r="G275" s="334" t="s">
        <v>75</v>
      </c>
      <c r="H275" s="335"/>
      <c r="I275" s="345">
        <v>17</v>
      </c>
      <c r="J275" s="346"/>
      <c r="K275" s="334"/>
      <c r="L275" s="335"/>
    </row>
    <row r="276" spans="1:12" ht="22.95" customHeight="1" x14ac:dyDescent="0.2">
      <c r="A276" s="42">
        <f t="shared" si="12"/>
        <v>42298</v>
      </c>
      <c r="B276" s="43">
        <f t="shared" si="13"/>
        <v>42298</v>
      </c>
      <c r="C276" s="334"/>
      <c r="D276" s="335"/>
      <c r="E276" s="334" t="s">
        <v>78</v>
      </c>
      <c r="F276" s="335"/>
      <c r="G276" s="334" t="s">
        <v>75</v>
      </c>
      <c r="H276" s="335"/>
      <c r="I276" s="345">
        <v>18</v>
      </c>
      <c r="J276" s="346"/>
      <c r="K276" s="334"/>
      <c r="L276" s="335"/>
    </row>
    <row r="277" spans="1:12" ht="22.95" customHeight="1" x14ac:dyDescent="0.2">
      <c r="A277" s="42">
        <f t="shared" si="12"/>
        <v>42299</v>
      </c>
      <c r="B277" s="43">
        <f t="shared" si="13"/>
        <v>42299</v>
      </c>
      <c r="C277" s="334"/>
      <c r="D277" s="335"/>
      <c r="E277" s="334" t="s">
        <v>73</v>
      </c>
      <c r="F277" s="335"/>
      <c r="G277" s="334" t="s">
        <v>75</v>
      </c>
      <c r="H277" s="335"/>
      <c r="I277" s="345">
        <v>19</v>
      </c>
      <c r="J277" s="346"/>
      <c r="K277" s="334"/>
      <c r="L277" s="335"/>
    </row>
    <row r="278" spans="1:12" ht="22.95" customHeight="1" x14ac:dyDescent="0.2">
      <c r="A278" s="42">
        <f t="shared" si="12"/>
        <v>42300</v>
      </c>
      <c r="B278" s="43">
        <f t="shared" si="13"/>
        <v>42300</v>
      </c>
      <c r="C278" s="334"/>
      <c r="D278" s="335"/>
      <c r="E278" s="334" t="s">
        <v>73</v>
      </c>
      <c r="F278" s="335"/>
      <c r="G278" s="334" t="s">
        <v>73</v>
      </c>
      <c r="H278" s="335"/>
      <c r="I278" s="345">
        <v>20</v>
      </c>
      <c r="J278" s="346"/>
      <c r="K278" s="334"/>
      <c r="L278" s="335"/>
    </row>
    <row r="279" spans="1:12" ht="22.95" customHeight="1" x14ac:dyDescent="0.2">
      <c r="A279" s="42">
        <f t="shared" si="12"/>
        <v>42301</v>
      </c>
      <c r="B279" s="43">
        <f t="shared" si="13"/>
        <v>42301</v>
      </c>
      <c r="C279" s="334"/>
      <c r="D279" s="335"/>
      <c r="E279" s="334" t="s">
        <v>78</v>
      </c>
      <c r="F279" s="335"/>
      <c r="G279" s="334" t="s">
        <v>75</v>
      </c>
      <c r="H279" s="335"/>
      <c r="I279" s="345">
        <v>21</v>
      </c>
      <c r="J279" s="346"/>
      <c r="K279" s="334"/>
      <c r="L279" s="335"/>
    </row>
    <row r="280" spans="1:12" ht="22.95" customHeight="1" x14ac:dyDescent="0.2">
      <c r="A280" s="42">
        <f t="shared" si="12"/>
        <v>42302</v>
      </c>
      <c r="B280" s="43">
        <f t="shared" si="13"/>
        <v>42302</v>
      </c>
      <c r="C280" s="334"/>
      <c r="D280" s="335"/>
      <c r="E280" s="334" t="s">
        <v>79</v>
      </c>
      <c r="F280" s="335"/>
      <c r="G280" s="334" t="s">
        <v>79</v>
      </c>
      <c r="H280" s="335"/>
      <c r="I280" s="345">
        <v>22</v>
      </c>
      <c r="J280" s="346"/>
      <c r="K280" s="334"/>
      <c r="L280" s="335"/>
    </row>
    <row r="281" spans="1:12" ht="22.95" customHeight="1" x14ac:dyDescent="0.2">
      <c r="A281" s="42">
        <f t="shared" si="12"/>
        <v>42303</v>
      </c>
      <c r="B281" s="43">
        <f t="shared" si="13"/>
        <v>42303</v>
      </c>
      <c r="C281" s="334"/>
      <c r="D281" s="335"/>
      <c r="E281" s="334" t="s">
        <v>78</v>
      </c>
      <c r="F281" s="335"/>
      <c r="G281" s="334" t="s">
        <v>75</v>
      </c>
      <c r="H281" s="335"/>
      <c r="I281" s="345">
        <v>23</v>
      </c>
      <c r="J281" s="346"/>
      <c r="K281" s="334"/>
      <c r="L281" s="335"/>
    </row>
    <row r="282" spans="1:12" ht="22.95" customHeight="1" x14ac:dyDescent="0.2">
      <c r="A282" s="42">
        <f t="shared" si="12"/>
        <v>42304</v>
      </c>
      <c r="B282" s="43">
        <f t="shared" si="13"/>
        <v>42304</v>
      </c>
      <c r="C282" s="334"/>
      <c r="D282" s="335"/>
      <c r="E282" s="334" t="s">
        <v>78</v>
      </c>
      <c r="F282" s="335"/>
      <c r="G282" s="334" t="s">
        <v>75</v>
      </c>
      <c r="H282" s="335"/>
      <c r="I282" s="345">
        <v>24</v>
      </c>
      <c r="J282" s="346"/>
      <c r="K282" s="334"/>
      <c r="L282" s="335"/>
    </row>
    <row r="283" spans="1:12" ht="22.95" customHeight="1" x14ac:dyDescent="0.2">
      <c r="A283" s="42">
        <f t="shared" si="12"/>
        <v>42305</v>
      </c>
      <c r="B283" s="43">
        <f t="shared" si="13"/>
        <v>42305</v>
      </c>
      <c r="C283" s="334"/>
      <c r="D283" s="335"/>
      <c r="E283" s="334" t="s">
        <v>78</v>
      </c>
      <c r="F283" s="335"/>
      <c r="G283" s="334" t="s">
        <v>75</v>
      </c>
      <c r="H283" s="335"/>
      <c r="I283" s="345">
        <v>25</v>
      </c>
      <c r="J283" s="346"/>
      <c r="K283" s="334"/>
      <c r="L283" s="335"/>
    </row>
    <row r="284" spans="1:12" ht="22.95" customHeight="1" x14ac:dyDescent="0.2">
      <c r="A284" s="42">
        <f t="shared" si="12"/>
        <v>42306</v>
      </c>
      <c r="B284" s="43">
        <f t="shared" si="13"/>
        <v>42306</v>
      </c>
      <c r="C284" s="334"/>
      <c r="D284" s="335"/>
      <c r="E284" s="334" t="s">
        <v>73</v>
      </c>
      <c r="F284" s="335"/>
      <c r="G284" s="334" t="s">
        <v>75</v>
      </c>
      <c r="H284" s="335"/>
      <c r="I284" s="345">
        <v>26</v>
      </c>
      <c r="J284" s="346"/>
      <c r="K284" s="356"/>
      <c r="L284" s="357"/>
    </row>
    <row r="285" spans="1:12" ht="22.95" customHeight="1" x14ac:dyDescent="0.2">
      <c r="A285" s="42">
        <f t="shared" si="12"/>
        <v>42307</v>
      </c>
      <c r="B285" s="43">
        <f t="shared" si="13"/>
        <v>42307</v>
      </c>
      <c r="C285" s="334"/>
      <c r="D285" s="335"/>
      <c r="E285" s="334" t="s">
        <v>73</v>
      </c>
      <c r="F285" s="335"/>
      <c r="G285" s="334" t="s">
        <v>73</v>
      </c>
      <c r="H285" s="335"/>
      <c r="I285" s="334" t="s">
        <v>73</v>
      </c>
      <c r="J285" s="335"/>
      <c r="K285" s="334" t="s">
        <v>100</v>
      </c>
      <c r="L285" s="335"/>
    </row>
    <row r="286" spans="1:12" ht="22.95" customHeight="1" thickBot="1" x14ac:dyDescent="0.25">
      <c r="A286" s="42">
        <f t="shared" si="12"/>
        <v>42308</v>
      </c>
      <c r="B286" s="43">
        <f t="shared" si="13"/>
        <v>42308</v>
      </c>
      <c r="C286" s="334"/>
      <c r="D286" s="335"/>
      <c r="E286" s="334" t="s">
        <v>78</v>
      </c>
      <c r="F286" s="335"/>
      <c r="G286" s="334" t="s">
        <v>75</v>
      </c>
      <c r="H286" s="335"/>
      <c r="I286" s="334" t="s">
        <v>110</v>
      </c>
      <c r="J286" s="335"/>
      <c r="K286" s="354"/>
      <c r="L286" s="355"/>
    </row>
    <row r="287" spans="1:12" ht="22.95" customHeight="1" thickTop="1" x14ac:dyDescent="0.2">
      <c r="A287" s="338" t="s">
        <v>37</v>
      </c>
      <c r="B287" s="339"/>
      <c r="C287" s="227">
        <v>2</v>
      </c>
      <c r="D287" s="228"/>
      <c r="E287" s="227">
        <v>27</v>
      </c>
      <c r="F287" s="228"/>
      <c r="G287" s="227">
        <v>27</v>
      </c>
      <c r="H287" s="228"/>
      <c r="I287" s="227">
        <v>2</v>
      </c>
      <c r="J287" s="228"/>
      <c r="K287" s="198"/>
      <c r="L287" s="199"/>
    </row>
    <row r="288" spans="1:12" ht="22.95" customHeight="1" x14ac:dyDescent="0.2">
      <c r="A288" s="340"/>
      <c r="B288" s="341"/>
      <c r="C288" s="229"/>
      <c r="D288" s="230"/>
      <c r="E288" s="229"/>
      <c r="F288" s="230"/>
      <c r="G288" s="229"/>
      <c r="H288" s="230"/>
      <c r="I288" s="229"/>
      <c r="J288" s="230"/>
      <c r="K288" s="198"/>
      <c r="L288" s="199"/>
    </row>
    <row r="289" spans="1:12" ht="22.95" customHeight="1" x14ac:dyDescent="0.2">
      <c r="A289" s="217" t="s">
        <v>42</v>
      </c>
      <c r="B289" s="218"/>
      <c r="C289" s="198">
        <v>29</v>
      </c>
      <c r="D289" s="199"/>
      <c r="E289" s="198">
        <v>4</v>
      </c>
      <c r="F289" s="199"/>
      <c r="G289" s="198">
        <v>4</v>
      </c>
      <c r="H289" s="199"/>
      <c r="I289" s="198">
        <v>29</v>
      </c>
      <c r="J289" s="199"/>
      <c r="K289" s="198"/>
      <c r="L289" s="199"/>
    </row>
    <row r="290" spans="1:12" ht="22.95" customHeight="1" x14ac:dyDescent="0.2"/>
    <row r="291" spans="1:12" ht="22.95" customHeight="1" x14ac:dyDescent="0.2"/>
    <row r="292" spans="1:12" ht="22.95" customHeight="1" x14ac:dyDescent="0.2">
      <c r="A292" s="195" t="s">
        <v>13</v>
      </c>
      <c r="B292" s="195"/>
      <c r="C292" s="195"/>
      <c r="D292" s="195"/>
      <c r="E292" s="195"/>
      <c r="F292" s="195"/>
      <c r="G292" s="195"/>
      <c r="H292" s="195"/>
      <c r="I292" s="195"/>
      <c r="J292" s="195"/>
      <c r="K292" s="195"/>
      <c r="L292" s="195"/>
    </row>
    <row r="293" spans="1:12" ht="22.95" customHeight="1" x14ac:dyDescent="0.2">
      <c r="A293" s="195"/>
      <c r="B293" s="195"/>
      <c r="C293" s="195"/>
      <c r="D293" s="195"/>
      <c r="E293" s="195"/>
      <c r="F293" s="195"/>
      <c r="G293" s="195"/>
      <c r="H293" s="195"/>
      <c r="I293" s="195"/>
      <c r="J293" s="195"/>
      <c r="K293" s="195"/>
      <c r="L293" s="195"/>
    </row>
    <row r="294" spans="1:12" ht="22.9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ht="22.95" customHeight="1" x14ac:dyDescent="0.2">
      <c r="A295" s="351">
        <f>EDATE($A$4, 7)</f>
        <v>42309</v>
      </c>
      <c r="B295" s="351"/>
      <c r="C295" s="44">
        <f>A295</f>
        <v>42309</v>
      </c>
      <c r="D295" s="5"/>
    </row>
    <row r="296" spans="1:12" ht="22.95" customHeight="1" x14ac:dyDescent="0.2">
      <c r="A296" s="196"/>
      <c r="B296" s="197"/>
      <c r="C296" s="198" t="s">
        <v>1</v>
      </c>
      <c r="D296" s="199"/>
      <c r="E296" s="198" t="s">
        <v>36</v>
      </c>
      <c r="F296" s="199"/>
      <c r="G296" s="198" t="s">
        <v>237</v>
      </c>
      <c r="H296" s="199"/>
      <c r="I296" s="198" t="s">
        <v>2</v>
      </c>
      <c r="J296" s="199"/>
      <c r="K296" s="198" t="s">
        <v>3</v>
      </c>
      <c r="L296" s="199"/>
    </row>
    <row r="297" spans="1:12" ht="22.95" customHeight="1" x14ac:dyDescent="0.2">
      <c r="A297" s="42">
        <f>A295</f>
        <v>42309</v>
      </c>
      <c r="B297" s="43">
        <f>A297</f>
        <v>42309</v>
      </c>
      <c r="C297" s="334"/>
      <c r="D297" s="335"/>
      <c r="E297" s="334" t="s">
        <v>79</v>
      </c>
      <c r="F297" s="335"/>
      <c r="G297" s="334" t="s">
        <v>79</v>
      </c>
      <c r="H297" s="335"/>
      <c r="I297" s="334" t="s">
        <v>79</v>
      </c>
      <c r="J297" s="335"/>
      <c r="K297" s="334"/>
      <c r="L297" s="335"/>
    </row>
    <row r="298" spans="1:12" ht="22.95" customHeight="1" x14ac:dyDescent="0.2">
      <c r="A298" s="42">
        <f t="shared" ref="A298:A327" si="14">A297+1</f>
        <v>42310</v>
      </c>
      <c r="B298" s="43">
        <f t="shared" ref="B298:B327" si="15">A298</f>
        <v>42310</v>
      </c>
      <c r="C298" s="334"/>
      <c r="D298" s="335"/>
      <c r="E298" s="334" t="s">
        <v>78</v>
      </c>
      <c r="F298" s="335"/>
      <c r="G298" s="334" t="s">
        <v>75</v>
      </c>
      <c r="H298" s="335"/>
      <c r="I298" s="334" t="s">
        <v>110</v>
      </c>
      <c r="J298" s="335"/>
      <c r="K298" s="334"/>
      <c r="L298" s="335"/>
    </row>
    <row r="299" spans="1:12" ht="22.95" customHeight="1" x14ac:dyDescent="0.2">
      <c r="A299" s="42">
        <f t="shared" si="14"/>
        <v>42311</v>
      </c>
      <c r="B299" s="43">
        <f t="shared" si="15"/>
        <v>42311</v>
      </c>
      <c r="C299" s="334"/>
      <c r="D299" s="335"/>
      <c r="E299" s="334" t="s">
        <v>76</v>
      </c>
      <c r="F299" s="335"/>
      <c r="G299" s="334" t="s">
        <v>73</v>
      </c>
      <c r="H299" s="335"/>
      <c r="I299" s="334" t="s">
        <v>73</v>
      </c>
      <c r="J299" s="335"/>
      <c r="K299" s="356" t="s">
        <v>179</v>
      </c>
      <c r="L299" s="357"/>
    </row>
    <row r="300" spans="1:12" ht="22.95" customHeight="1" x14ac:dyDescent="0.2">
      <c r="A300" s="42">
        <f t="shared" si="14"/>
        <v>42312</v>
      </c>
      <c r="B300" s="43">
        <f t="shared" si="15"/>
        <v>42312</v>
      </c>
      <c r="C300" s="334"/>
      <c r="D300" s="335"/>
      <c r="E300" s="334" t="s">
        <v>78</v>
      </c>
      <c r="F300" s="335"/>
      <c r="G300" s="334" t="s">
        <v>75</v>
      </c>
      <c r="H300" s="335"/>
      <c r="I300" s="334" t="s">
        <v>110</v>
      </c>
      <c r="J300" s="335"/>
      <c r="K300" s="334"/>
      <c r="L300" s="335"/>
    </row>
    <row r="301" spans="1:12" ht="22.95" customHeight="1" x14ac:dyDescent="0.2">
      <c r="A301" s="42">
        <f t="shared" si="14"/>
        <v>42313</v>
      </c>
      <c r="B301" s="43">
        <f t="shared" si="15"/>
        <v>42313</v>
      </c>
      <c r="C301" s="334"/>
      <c r="D301" s="335"/>
      <c r="E301" s="334" t="s">
        <v>76</v>
      </c>
      <c r="F301" s="335"/>
      <c r="G301" s="334" t="s">
        <v>75</v>
      </c>
      <c r="H301" s="335"/>
      <c r="I301" s="334" t="s">
        <v>73</v>
      </c>
      <c r="J301" s="335"/>
      <c r="K301" s="334"/>
      <c r="L301" s="335"/>
    </row>
    <row r="302" spans="1:12" ht="22.95" customHeight="1" x14ac:dyDescent="0.2">
      <c r="A302" s="42">
        <f t="shared" si="14"/>
        <v>42314</v>
      </c>
      <c r="B302" s="43">
        <f t="shared" si="15"/>
        <v>42314</v>
      </c>
      <c r="C302" s="334"/>
      <c r="D302" s="335"/>
      <c r="E302" s="334" t="s">
        <v>76</v>
      </c>
      <c r="F302" s="335"/>
      <c r="G302" s="334" t="s">
        <v>73</v>
      </c>
      <c r="H302" s="335"/>
      <c r="I302" s="334" t="s">
        <v>73</v>
      </c>
      <c r="J302" s="335"/>
      <c r="K302" s="334"/>
      <c r="L302" s="335"/>
    </row>
    <row r="303" spans="1:12" ht="22.95" customHeight="1" x14ac:dyDescent="0.2">
      <c r="A303" s="42">
        <f t="shared" si="14"/>
        <v>42315</v>
      </c>
      <c r="B303" s="43">
        <f t="shared" si="15"/>
        <v>42315</v>
      </c>
      <c r="C303" s="334"/>
      <c r="D303" s="335"/>
      <c r="E303" s="334" t="s">
        <v>78</v>
      </c>
      <c r="F303" s="335"/>
      <c r="G303" s="334" t="s">
        <v>75</v>
      </c>
      <c r="H303" s="335"/>
      <c r="I303" s="334" t="s">
        <v>110</v>
      </c>
      <c r="J303" s="335"/>
      <c r="K303" s="334"/>
      <c r="L303" s="335"/>
    </row>
    <row r="304" spans="1:12" ht="22.95" customHeight="1" x14ac:dyDescent="0.2">
      <c r="A304" s="42">
        <f t="shared" si="14"/>
        <v>42316</v>
      </c>
      <c r="B304" s="43">
        <f t="shared" si="15"/>
        <v>42316</v>
      </c>
      <c r="C304" s="334"/>
      <c r="D304" s="335"/>
      <c r="E304" s="334" t="s">
        <v>79</v>
      </c>
      <c r="F304" s="335"/>
      <c r="G304" s="334" t="s">
        <v>79</v>
      </c>
      <c r="H304" s="335"/>
      <c r="I304" s="334" t="s">
        <v>79</v>
      </c>
      <c r="J304" s="335"/>
      <c r="K304" s="334"/>
      <c r="L304" s="335"/>
    </row>
    <row r="305" spans="1:12" ht="22.95" customHeight="1" x14ac:dyDescent="0.2">
      <c r="A305" s="42">
        <f t="shared" si="14"/>
        <v>42317</v>
      </c>
      <c r="B305" s="43">
        <f t="shared" si="15"/>
        <v>42317</v>
      </c>
      <c r="C305" s="334"/>
      <c r="D305" s="335"/>
      <c r="E305" s="334" t="s">
        <v>78</v>
      </c>
      <c r="F305" s="335"/>
      <c r="G305" s="334" t="s">
        <v>75</v>
      </c>
      <c r="H305" s="335"/>
      <c r="I305" s="334" t="s">
        <v>110</v>
      </c>
      <c r="J305" s="335"/>
      <c r="K305" s="334"/>
      <c r="L305" s="335"/>
    </row>
    <row r="306" spans="1:12" ht="22.95" customHeight="1" x14ac:dyDescent="0.2">
      <c r="A306" s="42">
        <f t="shared" si="14"/>
        <v>42318</v>
      </c>
      <c r="B306" s="43">
        <f t="shared" si="15"/>
        <v>42318</v>
      </c>
      <c r="C306" s="334"/>
      <c r="D306" s="335"/>
      <c r="E306" s="334" t="s">
        <v>78</v>
      </c>
      <c r="F306" s="335"/>
      <c r="G306" s="334" t="s">
        <v>75</v>
      </c>
      <c r="H306" s="335"/>
      <c r="I306" s="334" t="s">
        <v>110</v>
      </c>
      <c r="J306" s="335"/>
      <c r="K306" s="334"/>
      <c r="L306" s="335"/>
    </row>
    <row r="307" spans="1:12" ht="22.95" customHeight="1" x14ac:dyDescent="0.2">
      <c r="A307" s="42">
        <f t="shared" si="14"/>
        <v>42319</v>
      </c>
      <c r="B307" s="43">
        <f t="shared" si="15"/>
        <v>42319</v>
      </c>
      <c r="C307" s="334"/>
      <c r="D307" s="335"/>
      <c r="E307" s="334" t="s">
        <v>78</v>
      </c>
      <c r="F307" s="335"/>
      <c r="G307" s="334" t="s">
        <v>75</v>
      </c>
      <c r="H307" s="335"/>
      <c r="I307" s="334" t="s">
        <v>110</v>
      </c>
      <c r="J307" s="335"/>
      <c r="K307" s="334"/>
      <c r="L307" s="335"/>
    </row>
    <row r="308" spans="1:12" ht="22.95" customHeight="1" x14ac:dyDescent="0.2">
      <c r="A308" s="42">
        <f t="shared" si="14"/>
        <v>42320</v>
      </c>
      <c r="B308" s="43">
        <f t="shared" si="15"/>
        <v>42320</v>
      </c>
      <c r="C308" s="334"/>
      <c r="D308" s="335"/>
      <c r="E308" s="334" t="s">
        <v>76</v>
      </c>
      <c r="F308" s="335"/>
      <c r="G308" s="334" t="s">
        <v>75</v>
      </c>
      <c r="H308" s="335"/>
      <c r="I308" s="334" t="s">
        <v>73</v>
      </c>
      <c r="J308" s="335"/>
      <c r="K308" s="334"/>
      <c r="L308" s="335"/>
    </row>
    <row r="309" spans="1:12" ht="22.95" customHeight="1" x14ac:dyDescent="0.2">
      <c r="A309" s="42">
        <f t="shared" si="14"/>
        <v>42321</v>
      </c>
      <c r="B309" s="43">
        <f t="shared" si="15"/>
        <v>42321</v>
      </c>
      <c r="C309" s="334"/>
      <c r="D309" s="335"/>
      <c r="E309" s="334" t="s">
        <v>76</v>
      </c>
      <c r="F309" s="335"/>
      <c r="G309" s="334" t="s">
        <v>73</v>
      </c>
      <c r="H309" s="335"/>
      <c r="I309" s="334" t="s">
        <v>73</v>
      </c>
      <c r="J309" s="335"/>
      <c r="K309" s="334"/>
      <c r="L309" s="335"/>
    </row>
    <row r="310" spans="1:12" ht="22.95" customHeight="1" x14ac:dyDescent="0.2">
      <c r="A310" s="42">
        <f t="shared" si="14"/>
        <v>42322</v>
      </c>
      <c r="B310" s="43">
        <f t="shared" si="15"/>
        <v>42322</v>
      </c>
      <c r="C310" s="334"/>
      <c r="D310" s="335"/>
      <c r="E310" s="334" t="s">
        <v>78</v>
      </c>
      <c r="F310" s="335"/>
      <c r="G310" s="334" t="s">
        <v>75</v>
      </c>
      <c r="H310" s="335"/>
      <c r="I310" s="334" t="s">
        <v>110</v>
      </c>
      <c r="J310" s="335"/>
      <c r="K310" s="334"/>
      <c r="L310" s="335"/>
    </row>
    <row r="311" spans="1:12" ht="22.95" customHeight="1" x14ac:dyDescent="0.2">
      <c r="A311" s="42">
        <f t="shared" si="14"/>
        <v>42323</v>
      </c>
      <c r="B311" s="43">
        <f t="shared" si="15"/>
        <v>42323</v>
      </c>
      <c r="C311" s="334"/>
      <c r="D311" s="335"/>
      <c r="E311" s="334" t="s">
        <v>79</v>
      </c>
      <c r="F311" s="335"/>
      <c r="G311" s="334" t="s">
        <v>79</v>
      </c>
      <c r="H311" s="335"/>
      <c r="I311" s="334" t="s">
        <v>79</v>
      </c>
      <c r="J311" s="335"/>
      <c r="K311" s="334"/>
      <c r="L311" s="335"/>
    </row>
    <row r="312" spans="1:12" ht="22.95" customHeight="1" x14ac:dyDescent="0.2">
      <c r="A312" s="42">
        <f t="shared" si="14"/>
        <v>42324</v>
      </c>
      <c r="B312" s="43">
        <f t="shared" si="15"/>
        <v>42324</v>
      </c>
      <c r="C312" s="334"/>
      <c r="D312" s="335"/>
      <c r="E312" s="334" t="s">
        <v>78</v>
      </c>
      <c r="F312" s="335"/>
      <c r="G312" s="334" t="s">
        <v>75</v>
      </c>
      <c r="H312" s="335"/>
      <c r="I312" s="334" t="s">
        <v>110</v>
      </c>
      <c r="J312" s="335"/>
      <c r="K312" s="334"/>
      <c r="L312" s="335"/>
    </row>
    <row r="313" spans="1:12" ht="22.95" customHeight="1" x14ac:dyDescent="0.2">
      <c r="A313" s="42">
        <f t="shared" si="14"/>
        <v>42325</v>
      </c>
      <c r="B313" s="43">
        <f t="shared" si="15"/>
        <v>42325</v>
      </c>
      <c r="C313" s="334"/>
      <c r="D313" s="335"/>
      <c r="E313" s="334" t="s">
        <v>78</v>
      </c>
      <c r="F313" s="335"/>
      <c r="G313" s="334" t="s">
        <v>75</v>
      </c>
      <c r="H313" s="335"/>
      <c r="I313" s="334" t="s">
        <v>110</v>
      </c>
      <c r="J313" s="335"/>
      <c r="K313" s="334"/>
      <c r="L313" s="335"/>
    </row>
    <row r="314" spans="1:12" ht="22.95" customHeight="1" x14ac:dyDescent="0.2">
      <c r="A314" s="42">
        <f t="shared" si="14"/>
        <v>42326</v>
      </c>
      <c r="B314" s="43">
        <f t="shared" si="15"/>
        <v>42326</v>
      </c>
      <c r="C314" s="334"/>
      <c r="D314" s="335"/>
      <c r="E314" s="334" t="s">
        <v>78</v>
      </c>
      <c r="F314" s="335"/>
      <c r="G314" s="334" t="s">
        <v>75</v>
      </c>
      <c r="H314" s="335"/>
      <c r="I314" s="334" t="s">
        <v>110</v>
      </c>
      <c r="J314" s="335"/>
      <c r="K314" s="334"/>
      <c r="L314" s="335"/>
    </row>
    <row r="315" spans="1:12" ht="22.95" customHeight="1" x14ac:dyDescent="0.2">
      <c r="A315" s="42">
        <f t="shared" si="14"/>
        <v>42327</v>
      </c>
      <c r="B315" s="43">
        <f t="shared" si="15"/>
        <v>42327</v>
      </c>
      <c r="C315" s="334"/>
      <c r="D315" s="335"/>
      <c r="E315" s="334" t="s">
        <v>76</v>
      </c>
      <c r="F315" s="335"/>
      <c r="G315" s="334" t="s">
        <v>75</v>
      </c>
      <c r="H315" s="335"/>
      <c r="I315" s="334" t="s">
        <v>73</v>
      </c>
      <c r="J315" s="335"/>
      <c r="K315" s="334"/>
      <c r="L315" s="335"/>
    </row>
    <row r="316" spans="1:12" ht="22.95" customHeight="1" x14ac:dyDescent="0.2">
      <c r="A316" s="42">
        <f t="shared" si="14"/>
        <v>42328</v>
      </c>
      <c r="B316" s="43">
        <f t="shared" si="15"/>
        <v>42328</v>
      </c>
      <c r="C316" s="334"/>
      <c r="D316" s="335"/>
      <c r="E316" s="334" t="s">
        <v>76</v>
      </c>
      <c r="F316" s="335"/>
      <c r="G316" s="334" t="s">
        <v>73</v>
      </c>
      <c r="H316" s="335"/>
      <c r="I316" s="334" t="s">
        <v>73</v>
      </c>
      <c r="J316" s="335"/>
      <c r="K316" s="334"/>
      <c r="L316" s="335"/>
    </row>
    <row r="317" spans="1:12" ht="22.95" customHeight="1" x14ac:dyDescent="0.2">
      <c r="A317" s="42">
        <f t="shared" si="14"/>
        <v>42329</v>
      </c>
      <c r="B317" s="43">
        <f t="shared" si="15"/>
        <v>42329</v>
      </c>
      <c r="C317" s="334"/>
      <c r="D317" s="335"/>
      <c r="E317" s="334" t="s">
        <v>78</v>
      </c>
      <c r="F317" s="335"/>
      <c r="G317" s="334" t="s">
        <v>75</v>
      </c>
      <c r="H317" s="335"/>
      <c r="I317" s="334" t="s">
        <v>110</v>
      </c>
      <c r="J317" s="335"/>
      <c r="K317" s="334"/>
      <c r="L317" s="335"/>
    </row>
    <row r="318" spans="1:12" ht="22.95" customHeight="1" x14ac:dyDescent="0.2">
      <c r="A318" s="42">
        <f t="shared" si="14"/>
        <v>42330</v>
      </c>
      <c r="B318" s="43">
        <f t="shared" si="15"/>
        <v>42330</v>
      </c>
      <c r="C318" s="334"/>
      <c r="D318" s="335"/>
      <c r="E318" s="334" t="s">
        <v>79</v>
      </c>
      <c r="F318" s="335"/>
      <c r="G318" s="334" t="s">
        <v>79</v>
      </c>
      <c r="H318" s="335"/>
      <c r="I318" s="334" t="s">
        <v>79</v>
      </c>
      <c r="J318" s="335"/>
      <c r="K318" s="334"/>
      <c r="L318" s="335"/>
    </row>
    <row r="319" spans="1:12" ht="22.95" customHeight="1" x14ac:dyDescent="0.2">
      <c r="A319" s="42">
        <f t="shared" si="14"/>
        <v>42331</v>
      </c>
      <c r="B319" s="43">
        <f t="shared" si="15"/>
        <v>42331</v>
      </c>
      <c r="C319" s="334"/>
      <c r="D319" s="335"/>
      <c r="E319" s="334" t="s">
        <v>76</v>
      </c>
      <c r="F319" s="335"/>
      <c r="G319" s="334" t="s">
        <v>73</v>
      </c>
      <c r="H319" s="335"/>
      <c r="I319" s="334" t="s">
        <v>73</v>
      </c>
      <c r="J319" s="335"/>
      <c r="K319" s="334" t="s">
        <v>180</v>
      </c>
      <c r="L319" s="335"/>
    </row>
    <row r="320" spans="1:12" ht="22.95" customHeight="1" x14ac:dyDescent="0.2">
      <c r="A320" s="42">
        <f t="shared" si="14"/>
        <v>42332</v>
      </c>
      <c r="B320" s="43">
        <f t="shared" si="15"/>
        <v>42332</v>
      </c>
      <c r="C320" s="334"/>
      <c r="D320" s="335"/>
      <c r="E320" s="334" t="s">
        <v>78</v>
      </c>
      <c r="F320" s="335"/>
      <c r="G320" s="334" t="s">
        <v>75</v>
      </c>
      <c r="H320" s="335"/>
      <c r="I320" s="334" t="s">
        <v>110</v>
      </c>
      <c r="J320" s="335"/>
      <c r="K320" s="334"/>
      <c r="L320" s="335"/>
    </row>
    <row r="321" spans="1:12" ht="22.95" customHeight="1" x14ac:dyDescent="0.2">
      <c r="A321" s="42">
        <f t="shared" si="14"/>
        <v>42333</v>
      </c>
      <c r="B321" s="43">
        <f t="shared" si="15"/>
        <v>42333</v>
      </c>
      <c r="C321" s="334"/>
      <c r="D321" s="335"/>
      <c r="E321" s="334" t="s">
        <v>78</v>
      </c>
      <c r="F321" s="335"/>
      <c r="G321" s="334" t="s">
        <v>75</v>
      </c>
      <c r="H321" s="335"/>
      <c r="I321" s="334" t="s">
        <v>110</v>
      </c>
      <c r="J321" s="335"/>
      <c r="K321" s="334"/>
      <c r="L321" s="335"/>
    </row>
    <row r="322" spans="1:12" ht="22.95" customHeight="1" x14ac:dyDescent="0.2">
      <c r="A322" s="42">
        <f t="shared" si="14"/>
        <v>42334</v>
      </c>
      <c r="B322" s="43">
        <f t="shared" si="15"/>
        <v>42334</v>
      </c>
      <c r="C322" s="334"/>
      <c r="D322" s="335"/>
      <c r="E322" s="334" t="s">
        <v>76</v>
      </c>
      <c r="F322" s="335"/>
      <c r="G322" s="334" t="s">
        <v>75</v>
      </c>
      <c r="H322" s="335"/>
      <c r="I322" s="334" t="s">
        <v>73</v>
      </c>
      <c r="J322" s="335"/>
      <c r="K322" s="334"/>
      <c r="L322" s="335"/>
    </row>
    <row r="323" spans="1:12" ht="22.95" customHeight="1" x14ac:dyDescent="0.2">
      <c r="A323" s="42">
        <f t="shared" si="14"/>
        <v>42335</v>
      </c>
      <c r="B323" s="43">
        <f t="shared" si="15"/>
        <v>42335</v>
      </c>
      <c r="C323" s="334"/>
      <c r="D323" s="335"/>
      <c r="E323" s="334" t="s">
        <v>76</v>
      </c>
      <c r="F323" s="335"/>
      <c r="G323" s="334" t="s">
        <v>73</v>
      </c>
      <c r="H323" s="335"/>
      <c r="I323" s="334" t="s">
        <v>73</v>
      </c>
      <c r="J323" s="335"/>
      <c r="K323" s="334"/>
      <c r="L323" s="335"/>
    </row>
    <row r="324" spans="1:12" ht="22.95" customHeight="1" x14ac:dyDescent="0.2">
      <c r="A324" s="42">
        <f t="shared" si="14"/>
        <v>42336</v>
      </c>
      <c r="B324" s="43">
        <f t="shared" si="15"/>
        <v>42336</v>
      </c>
      <c r="C324" s="334"/>
      <c r="D324" s="335"/>
      <c r="E324" s="334" t="s">
        <v>78</v>
      </c>
      <c r="F324" s="335"/>
      <c r="G324" s="334" t="s">
        <v>75</v>
      </c>
      <c r="H324" s="335"/>
      <c r="I324" s="334" t="s">
        <v>110</v>
      </c>
      <c r="J324" s="335"/>
      <c r="K324" s="334"/>
      <c r="L324" s="335"/>
    </row>
    <row r="325" spans="1:12" ht="22.95" customHeight="1" x14ac:dyDescent="0.2">
      <c r="A325" s="42">
        <f t="shared" si="14"/>
        <v>42337</v>
      </c>
      <c r="B325" s="43">
        <f t="shared" si="15"/>
        <v>42337</v>
      </c>
      <c r="C325" s="334"/>
      <c r="D325" s="335"/>
      <c r="E325" s="334" t="s">
        <v>79</v>
      </c>
      <c r="F325" s="335"/>
      <c r="G325" s="334" t="s">
        <v>79</v>
      </c>
      <c r="H325" s="335"/>
      <c r="I325" s="334" t="s">
        <v>79</v>
      </c>
      <c r="J325" s="335"/>
      <c r="K325" s="334"/>
      <c r="L325" s="335"/>
    </row>
    <row r="326" spans="1:12" ht="22.95" customHeight="1" x14ac:dyDescent="0.2">
      <c r="A326" s="42">
        <f t="shared" si="14"/>
        <v>42338</v>
      </c>
      <c r="B326" s="43">
        <f t="shared" si="15"/>
        <v>42338</v>
      </c>
      <c r="C326" s="334"/>
      <c r="D326" s="335"/>
      <c r="E326" s="334" t="s">
        <v>78</v>
      </c>
      <c r="F326" s="335"/>
      <c r="G326" s="334" t="s">
        <v>75</v>
      </c>
      <c r="H326" s="335"/>
      <c r="I326" s="334" t="s">
        <v>110</v>
      </c>
      <c r="J326" s="335"/>
      <c r="K326" s="334"/>
      <c r="L326" s="335"/>
    </row>
    <row r="327" spans="1:12" ht="22.95" customHeight="1" thickBot="1" x14ac:dyDescent="0.25">
      <c r="A327" s="42">
        <f t="shared" si="14"/>
        <v>42339</v>
      </c>
      <c r="B327" s="43">
        <f t="shared" si="15"/>
        <v>42339</v>
      </c>
      <c r="C327" s="334"/>
      <c r="D327" s="335"/>
      <c r="E327" s="334"/>
      <c r="F327" s="335"/>
      <c r="G327" s="334"/>
      <c r="H327" s="335"/>
      <c r="I327" s="334"/>
      <c r="J327" s="335"/>
      <c r="K327" s="354"/>
      <c r="L327" s="355"/>
    </row>
    <row r="328" spans="1:12" ht="22.95" customHeight="1" thickTop="1" x14ac:dyDescent="0.2">
      <c r="A328" s="338" t="s">
        <v>37</v>
      </c>
      <c r="B328" s="339"/>
      <c r="C328" s="227">
        <v>0</v>
      </c>
      <c r="D328" s="228"/>
      <c r="E328" s="227">
        <v>25</v>
      </c>
      <c r="F328" s="228"/>
      <c r="G328" s="227">
        <v>25</v>
      </c>
      <c r="H328" s="228"/>
      <c r="I328" s="227">
        <v>25</v>
      </c>
      <c r="J328" s="228"/>
      <c r="K328" s="198"/>
      <c r="L328" s="199"/>
    </row>
    <row r="329" spans="1:12" ht="22.95" customHeight="1" x14ac:dyDescent="0.2">
      <c r="A329" s="340"/>
      <c r="B329" s="341"/>
      <c r="C329" s="229"/>
      <c r="D329" s="230"/>
      <c r="E329" s="229"/>
      <c r="F329" s="230"/>
      <c r="G329" s="229"/>
      <c r="H329" s="230"/>
      <c r="I329" s="229"/>
      <c r="J329" s="230"/>
      <c r="K329" s="198"/>
      <c r="L329" s="199"/>
    </row>
    <row r="330" spans="1:12" ht="22.95" customHeight="1" x14ac:dyDescent="0.2">
      <c r="A330" s="217" t="s">
        <v>42</v>
      </c>
      <c r="B330" s="218"/>
      <c r="C330" s="198">
        <v>30</v>
      </c>
      <c r="D330" s="199"/>
      <c r="E330" s="198">
        <v>5</v>
      </c>
      <c r="F330" s="199"/>
      <c r="G330" s="198">
        <v>5</v>
      </c>
      <c r="H330" s="199"/>
      <c r="I330" s="198">
        <v>5</v>
      </c>
      <c r="J330" s="199"/>
      <c r="K330" s="198"/>
      <c r="L330" s="199"/>
    </row>
    <row r="331" spans="1:12" ht="22.95" customHeight="1" x14ac:dyDescent="0.2"/>
    <row r="332" spans="1:12" ht="22.95" customHeight="1" x14ac:dyDescent="0.2"/>
    <row r="333" spans="1:12" ht="22.95" customHeight="1" x14ac:dyDescent="0.2">
      <c r="A333" s="195" t="s">
        <v>13</v>
      </c>
      <c r="B333" s="195"/>
      <c r="C333" s="195"/>
      <c r="D333" s="195"/>
      <c r="E333" s="195"/>
      <c r="F333" s="195"/>
      <c r="G333" s="195"/>
      <c r="H333" s="195"/>
      <c r="I333" s="195"/>
      <c r="J333" s="195"/>
      <c r="K333" s="195"/>
      <c r="L333" s="195"/>
    </row>
    <row r="334" spans="1:12" ht="22.95" customHeight="1" x14ac:dyDescent="0.2">
      <c r="A334" s="195"/>
      <c r="B334" s="195"/>
      <c r="C334" s="195"/>
      <c r="D334" s="195"/>
      <c r="E334" s="195"/>
      <c r="F334" s="195"/>
      <c r="G334" s="195"/>
      <c r="H334" s="195"/>
      <c r="I334" s="195"/>
      <c r="J334" s="195"/>
      <c r="K334" s="195"/>
      <c r="L334" s="195"/>
    </row>
    <row r="335" spans="1:12" ht="22.9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ht="22.95" customHeight="1" x14ac:dyDescent="0.2">
      <c r="A336" s="351">
        <f>EDATE($A$4, 8)</f>
        <v>42339</v>
      </c>
      <c r="B336" s="351"/>
      <c r="C336" s="44">
        <f>A336</f>
        <v>42339</v>
      </c>
      <c r="D336" s="5"/>
    </row>
    <row r="337" spans="1:12" ht="22.95" customHeight="1" x14ac:dyDescent="0.2">
      <c r="A337" s="196"/>
      <c r="B337" s="197"/>
      <c r="C337" s="198" t="s">
        <v>1</v>
      </c>
      <c r="D337" s="199"/>
      <c r="E337" s="198" t="s">
        <v>36</v>
      </c>
      <c r="F337" s="199"/>
      <c r="G337" s="198" t="s">
        <v>237</v>
      </c>
      <c r="H337" s="199"/>
      <c r="I337" s="198" t="s">
        <v>2</v>
      </c>
      <c r="J337" s="199"/>
      <c r="K337" s="198" t="s">
        <v>3</v>
      </c>
      <c r="L337" s="199"/>
    </row>
    <row r="338" spans="1:12" ht="22.95" customHeight="1" x14ac:dyDescent="0.2">
      <c r="A338" s="42">
        <f>A336</f>
        <v>42339</v>
      </c>
      <c r="B338" s="43">
        <f>A338</f>
        <v>42339</v>
      </c>
      <c r="C338" s="334"/>
      <c r="D338" s="335"/>
      <c r="E338" s="334" t="s">
        <v>78</v>
      </c>
      <c r="F338" s="335"/>
      <c r="G338" s="334" t="s">
        <v>75</v>
      </c>
      <c r="H338" s="335"/>
      <c r="I338" s="334" t="s">
        <v>110</v>
      </c>
      <c r="J338" s="335"/>
      <c r="K338" s="198"/>
      <c r="L338" s="199"/>
    </row>
    <row r="339" spans="1:12" ht="22.95" customHeight="1" x14ac:dyDescent="0.2">
      <c r="A339" s="42">
        <f t="shared" ref="A339:A368" si="16">A338+1</f>
        <v>42340</v>
      </c>
      <c r="B339" s="43">
        <f t="shared" ref="B339:B368" si="17">A339</f>
        <v>42340</v>
      </c>
      <c r="C339" s="334"/>
      <c r="D339" s="335"/>
      <c r="E339" s="334" t="s">
        <v>78</v>
      </c>
      <c r="F339" s="335"/>
      <c r="G339" s="334" t="s">
        <v>75</v>
      </c>
      <c r="H339" s="335"/>
      <c r="I339" s="334" t="s">
        <v>110</v>
      </c>
      <c r="J339" s="335"/>
      <c r="K339" s="198"/>
      <c r="L339" s="199"/>
    </row>
    <row r="340" spans="1:12" ht="22.95" customHeight="1" x14ac:dyDescent="0.2">
      <c r="A340" s="42">
        <f t="shared" si="16"/>
        <v>42341</v>
      </c>
      <c r="B340" s="43">
        <f t="shared" si="17"/>
        <v>42341</v>
      </c>
      <c r="C340" s="334"/>
      <c r="D340" s="335"/>
      <c r="E340" s="334" t="s">
        <v>76</v>
      </c>
      <c r="F340" s="335"/>
      <c r="G340" s="334" t="s">
        <v>75</v>
      </c>
      <c r="H340" s="335"/>
      <c r="I340" s="334" t="s">
        <v>73</v>
      </c>
      <c r="J340" s="335"/>
      <c r="K340" s="198"/>
      <c r="L340" s="199"/>
    </row>
    <row r="341" spans="1:12" ht="22.95" customHeight="1" x14ac:dyDescent="0.2">
      <c r="A341" s="42">
        <f t="shared" si="16"/>
        <v>42342</v>
      </c>
      <c r="B341" s="43">
        <f t="shared" si="17"/>
        <v>42342</v>
      </c>
      <c r="C341" s="334"/>
      <c r="D341" s="335"/>
      <c r="E341" s="334" t="s">
        <v>76</v>
      </c>
      <c r="F341" s="335"/>
      <c r="G341" s="334" t="s">
        <v>73</v>
      </c>
      <c r="H341" s="335"/>
      <c r="I341" s="334" t="s">
        <v>73</v>
      </c>
      <c r="J341" s="335"/>
      <c r="K341" s="198"/>
      <c r="L341" s="199"/>
    </row>
    <row r="342" spans="1:12" ht="22.95" customHeight="1" x14ac:dyDescent="0.2">
      <c r="A342" s="42">
        <f t="shared" si="16"/>
        <v>42343</v>
      </c>
      <c r="B342" s="43">
        <f t="shared" si="17"/>
        <v>42343</v>
      </c>
      <c r="C342" s="334"/>
      <c r="D342" s="335"/>
      <c r="E342" s="334" t="s">
        <v>78</v>
      </c>
      <c r="F342" s="335"/>
      <c r="G342" s="334" t="s">
        <v>75</v>
      </c>
      <c r="H342" s="335"/>
      <c r="I342" s="334" t="s">
        <v>110</v>
      </c>
      <c r="J342" s="335"/>
      <c r="K342" s="198"/>
      <c r="L342" s="199"/>
    </row>
    <row r="343" spans="1:12" ht="22.95" customHeight="1" x14ac:dyDescent="0.2">
      <c r="A343" s="42">
        <f t="shared" si="16"/>
        <v>42344</v>
      </c>
      <c r="B343" s="43">
        <f t="shared" si="17"/>
        <v>42344</v>
      </c>
      <c r="C343" s="334"/>
      <c r="D343" s="335"/>
      <c r="E343" s="334" t="s">
        <v>79</v>
      </c>
      <c r="F343" s="335"/>
      <c r="G343" s="334" t="s">
        <v>79</v>
      </c>
      <c r="H343" s="335"/>
      <c r="I343" s="334" t="s">
        <v>79</v>
      </c>
      <c r="J343" s="335"/>
      <c r="K343" s="198"/>
      <c r="L343" s="199"/>
    </row>
    <row r="344" spans="1:12" ht="22.95" customHeight="1" x14ac:dyDescent="0.2">
      <c r="A344" s="42">
        <f t="shared" si="16"/>
        <v>42345</v>
      </c>
      <c r="B344" s="43">
        <f t="shared" si="17"/>
        <v>42345</v>
      </c>
      <c r="C344" s="334"/>
      <c r="D344" s="335"/>
      <c r="E344" s="334" t="s">
        <v>78</v>
      </c>
      <c r="F344" s="335"/>
      <c r="G344" s="334" t="s">
        <v>75</v>
      </c>
      <c r="H344" s="335"/>
      <c r="I344" s="334" t="s">
        <v>110</v>
      </c>
      <c r="J344" s="335"/>
      <c r="K344" s="198"/>
      <c r="L344" s="199"/>
    </row>
    <row r="345" spans="1:12" ht="22.95" customHeight="1" x14ac:dyDescent="0.2">
      <c r="A345" s="42">
        <f t="shared" si="16"/>
        <v>42346</v>
      </c>
      <c r="B345" s="43">
        <f t="shared" si="17"/>
        <v>42346</v>
      </c>
      <c r="C345" s="334"/>
      <c r="D345" s="335"/>
      <c r="E345" s="334" t="s">
        <v>78</v>
      </c>
      <c r="F345" s="335"/>
      <c r="G345" s="334" t="s">
        <v>75</v>
      </c>
      <c r="H345" s="335"/>
      <c r="I345" s="334" t="s">
        <v>110</v>
      </c>
      <c r="J345" s="335"/>
      <c r="K345" s="198"/>
      <c r="L345" s="199"/>
    </row>
    <row r="346" spans="1:12" ht="22.95" customHeight="1" x14ac:dyDescent="0.2">
      <c r="A346" s="42">
        <f t="shared" si="16"/>
        <v>42347</v>
      </c>
      <c r="B346" s="43">
        <f t="shared" si="17"/>
        <v>42347</v>
      </c>
      <c r="C346" s="334"/>
      <c r="D346" s="335"/>
      <c r="E346" s="334" t="s">
        <v>78</v>
      </c>
      <c r="F346" s="335"/>
      <c r="G346" s="334" t="s">
        <v>75</v>
      </c>
      <c r="H346" s="335"/>
      <c r="I346" s="334" t="s">
        <v>110</v>
      </c>
      <c r="J346" s="335"/>
      <c r="K346" s="206"/>
      <c r="L346" s="207"/>
    </row>
    <row r="347" spans="1:12" ht="22.95" customHeight="1" x14ac:dyDescent="0.2">
      <c r="A347" s="42">
        <f t="shared" si="16"/>
        <v>42348</v>
      </c>
      <c r="B347" s="43">
        <f t="shared" si="17"/>
        <v>42348</v>
      </c>
      <c r="C347" s="334"/>
      <c r="D347" s="335"/>
      <c r="E347" s="334" t="s">
        <v>76</v>
      </c>
      <c r="F347" s="335"/>
      <c r="G347" s="334" t="s">
        <v>75</v>
      </c>
      <c r="H347" s="335"/>
      <c r="I347" s="334" t="s">
        <v>73</v>
      </c>
      <c r="J347" s="335"/>
      <c r="K347" s="198"/>
      <c r="L347" s="199"/>
    </row>
    <row r="348" spans="1:12" ht="22.95" customHeight="1" x14ac:dyDescent="0.2">
      <c r="A348" s="42">
        <f t="shared" si="16"/>
        <v>42349</v>
      </c>
      <c r="B348" s="43">
        <f t="shared" si="17"/>
        <v>42349</v>
      </c>
      <c r="C348" s="334"/>
      <c r="D348" s="335"/>
      <c r="E348" s="334" t="s">
        <v>76</v>
      </c>
      <c r="F348" s="335"/>
      <c r="G348" s="334" t="s">
        <v>73</v>
      </c>
      <c r="H348" s="335"/>
      <c r="I348" s="334" t="s">
        <v>73</v>
      </c>
      <c r="J348" s="335"/>
      <c r="K348" s="198"/>
      <c r="L348" s="199"/>
    </row>
    <row r="349" spans="1:12" ht="22.95" customHeight="1" x14ac:dyDescent="0.2">
      <c r="A349" s="42">
        <f t="shared" si="16"/>
        <v>42350</v>
      </c>
      <c r="B349" s="43">
        <f t="shared" si="17"/>
        <v>42350</v>
      </c>
      <c r="C349" s="334"/>
      <c r="D349" s="335"/>
      <c r="E349" s="334" t="s">
        <v>78</v>
      </c>
      <c r="F349" s="335"/>
      <c r="G349" s="334" t="s">
        <v>75</v>
      </c>
      <c r="H349" s="335"/>
      <c r="I349" s="334" t="s">
        <v>110</v>
      </c>
      <c r="J349" s="335"/>
      <c r="K349" s="198"/>
      <c r="L349" s="199"/>
    </row>
    <row r="350" spans="1:12" ht="22.95" customHeight="1" x14ac:dyDescent="0.2">
      <c r="A350" s="42">
        <f t="shared" si="16"/>
        <v>42351</v>
      </c>
      <c r="B350" s="43">
        <f t="shared" si="17"/>
        <v>42351</v>
      </c>
      <c r="C350" s="334"/>
      <c r="D350" s="335"/>
      <c r="E350" s="334" t="s">
        <v>79</v>
      </c>
      <c r="F350" s="335"/>
      <c r="G350" s="334" t="s">
        <v>79</v>
      </c>
      <c r="H350" s="335"/>
      <c r="I350" s="334" t="s">
        <v>79</v>
      </c>
      <c r="J350" s="335"/>
      <c r="K350" s="198"/>
      <c r="L350" s="199"/>
    </row>
    <row r="351" spans="1:12" ht="22.95" customHeight="1" x14ac:dyDescent="0.2">
      <c r="A351" s="42">
        <f t="shared" si="16"/>
        <v>42352</v>
      </c>
      <c r="B351" s="43">
        <f t="shared" si="17"/>
        <v>42352</v>
      </c>
      <c r="C351" s="334"/>
      <c r="D351" s="335"/>
      <c r="E351" s="334" t="s">
        <v>78</v>
      </c>
      <c r="F351" s="335"/>
      <c r="G351" s="334" t="s">
        <v>75</v>
      </c>
      <c r="H351" s="335"/>
      <c r="I351" s="334" t="s">
        <v>110</v>
      </c>
      <c r="J351" s="335"/>
      <c r="K351" s="198"/>
      <c r="L351" s="199"/>
    </row>
    <row r="352" spans="1:12" ht="22.95" customHeight="1" x14ac:dyDescent="0.2">
      <c r="A352" s="42">
        <f t="shared" si="16"/>
        <v>42353</v>
      </c>
      <c r="B352" s="43">
        <f t="shared" si="17"/>
        <v>42353</v>
      </c>
      <c r="C352" s="334"/>
      <c r="D352" s="335"/>
      <c r="E352" s="334" t="s">
        <v>78</v>
      </c>
      <c r="F352" s="335"/>
      <c r="G352" s="334" t="s">
        <v>75</v>
      </c>
      <c r="H352" s="335"/>
      <c r="I352" s="334" t="s">
        <v>110</v>
      </c>
      <c r="J352" s="335"/>
      <c r="K352" s="198"/>
      <c r="L352" s="199"/>
    </row>
    <row r="353" spans="1:12" ht="22.95" customHeight="1" x14ac:dyDescent="0.2">
      <c r="A353" s="42">
        <f t="shared" si="16"/>
        <v>42354</v>
      </c>
      <c r="B353" s="43">
        <f t="shared" si="17"/>
        <v>42354</v>
      </c>
      <c r="C353" s="334"/>
      <c r="D353" s="335"/>
      <c r="E353" s="334" t="s">
        <v>78</v>
      </c>
      <c r="F353" s="335"/>
      <c r="G353" s="334" t="s">
        <v>75</v>
      </c>
      <c r="H353" s="335"/>
      <c r="I353" s="334" t="s">
        <v>110</v>
      </c>
      <c r="J353" s="335"/>
      <c r="K353" s="198"/>
      <c r="L353" s="199"/>
    </row>
    <row r="354" spans="1:12" ht="22.95" customHeight="1" x14ac:dyDescent="0.2">
      <c r="A354" s="42">
        <f t="shared" si="16"/>
        <v>42355</v>
      </c>
      <c r="B354" s="43">
        <f t="shared" si="17"/>
        <v>42355</v>
      </c>
      <c r="C354" s="334"/>
      <c r="D354" s="335"/>
      <c r="E354" s="334" t="s">
        <v>76</v>
      </c>
      <c r="F354" s="335"/>
      <c r="G354" s="334" t="s">
        <v>75</v>
      </c>
      <c r="H354" s="335"/>
      <c r="I354" s="334" t="s">
        <v>73</v>
      </c>
      <c r="J354" s="335"/>
      <c r="K354" s="198"/>
      <c r="L354" s="199"/>
    </row>
    <row r="355" spans="1:12" ht="22.95" customHeight="1" x14ac:dyDescent="0.2">
      <c r="A355" s="42">
        <f t="shared" si="16"/>
        <v>42356</v>
      </c>
      <c r="B355" s="43">
        <f t="shared" si="17"/>
        <v>42356</v>
      </c>
      <c r="C355" s="334"/>
      <c r="D355" s="335"/>
      <c r="E355" s="334" t="s">
        <v>76</v>
      </c>
      <c r="F355" s="335"/>
      <c r="G355" s="334" t="s">
        <v>73</v>
      </c>
      <c r="H355" s="335"/>
      <c r="I355" s="334" t="s">
        <v>73</v>
      </c>
      <c r="J355" s="335"/>
      <c r="K355" s="198"/>
      <c r="L355" s="199"/>
    </row>
    <row r="356" spans="1:12" ht="22.95" customHeight="1" x14ac:dyDescent="0.2">
      <c r="A356" s="42">
        <f t="shared" si="16"/>
        <v>42357</v>
      </c>
      <c r="B356" s="43">
        <f t="shared" si="17"/>
        <v>42357</v>
      </c>
      <c r="C356" s="334"/>
      <c r="D356" s="335"/>
      <c r="E356" s="334" t="s">
        <v>78</v>
      </c>
      <c r="F356" s="335"/>
      <c r="G356" s="334" t="s">
        <v>75</v>
      </c>
      <c r="H356" s="335"/>
      <c r="I356" s="334" t="s">
        <v>110</v>
      </c>
      <c r="J356" s="335"/>
      <c r="K356" s="198"/>
      <c r="L356" s="199"/>
    </row>
    <row r="357" spans="1:12" ht="22.95" customHeight="1" x14ac:dyDescent="0.2">
      <c r="A357" s="42">
        <f t="shared" si="16"/>
        <v>42358</v>
      </c>
      <c r="B357" s="43">
        <f t="shared" si="17"/>
        <v>42358</v>
      </c>
      <c r="C357" s="334"/>
      <c r="D357" s="335"/>
      <c r="E357" s="334" t="s">
        <v>79</v>
      </c>
      <c r="F357" s="335"/>
      <c r="G357" s="334" t="s">
        <v>79</v>
      </c>
      <c r="H357" s="335"/>
      <c r="I357" s="334" t="s">
        <v>79</v>
      </c>
      <c r="J357" s="335"/>
      <c r="K357" s="198"/>
      <c r="L357" s="199"/>
    </row>
    <row r="358" spans="1:12" ht="22.95" customHeight="1" x14ac:dyDescent="0.2">
      <c r="A358" s="42">
        <f t="shared" si="16"/>
        <v>42359</v>
      </c>
      <c r="B358" s="43">
        <f t="shared" si="17"/>
        <v>42359</v>
      </c>
      <c r="C358" s="334"/>
      <c r="D358" s="335"/>
      <c r="E358" s="334" t="s">
        <v>78</v>
      </c>
      <c r="F358" s="335"/>
      <c r="G358" s="334" t="s">
        <v>75</v>
      </c>
      <c r="H358" s="335"/>
      <c r="I358" s="334" t="s">
        <v>110</v>
      </c>
      <c r="J358" s="335"/>
      <c r="K358" s="198"/>
      <c r="L358" s="199"/>
    </row>
    <row r="359" spans="1:12" ht="22.95" customHeight="1" x14ac:dyDescent="0.2">
      <c r="A359" s="42">
        <f t="shared" si="16"/>
        <v>42360</v>
      </c>
      <c r="B359" s="43">
        <f t="shared" si="17"/>
        <v>42360</v>
      </c>
      <c r="C359" s="334"/>
      <c r="D359" s="335"/>
      <c r="E359" s="334" t="s">
        <v>78</v>
      </c>
      <c r="F359" s="335"/>
      <c r="G359" s="334" t="s">
        <v>75</v>
      </c>
      <c r="H359" s="335"/>
      <c r="I359" s="334" t="s">
        <v>110</v>
      </c>
      <c r="J359" s="335"/>
      <c r="K359" s="198"/>
      <c r="L359" s="199"/>
    </row>
    <row r="360" spans="1:12" ht="22.95" customHeight="1" x14ac:dyDescent="0.2">
      <c r="A360" s="42">
        <f t="shared" si="16"/>
        <v>42361</v>
      </c>
      <c r="B360" s="43">
        <f t="shared" si="17"/>
        <v>42361</v>
      </c>
      <c r="C360" s="334"/>
      <c r="D360" s="335"/>
      <c r="E360" s="334" t="s">
        <v>76</v>
      </c>
      <c r="F360" s="335"/>
      <c r="G360" s="334" t="s">
        <v>73</v>
      </c>
      <c r="H360" s="335"/>
      <c r="I360" s="334" t="s">
        <v>73</v>
      </c>
      <c r="J360" s="335"/>
      <c r="K360" s="198" t="s">
        <v>181</v>
      </c>
      <c r="L360" s="199"/>
    </row>
    <row r="361" spans="1:12" ht="22.95" customHeight="1" x14ac:dyDescent="0.2">
      <c r="A361" s="42">
        <f t="shared" si="16"/>
        <v>42362</v>
      </c>
      <c r="B361" s="43">
        <f t="shared" si="17"/>
        <v>42362</v>
      </c>
      <c r="C361" s="334"/>
      <c r="D361" s="335"/>
      <c r="E361" s="334" t="s">
        <v>76</v>
      </c>
      <c r="F361" s="335"/>
      <c r="G361" s="334" t="s">
        <v>75</v>
      </c>
      <c r="H361" s="335"/>
      <c r="I361" s="334" t="s">
        <v>73</v>
      </c>
      <c r="J361" s="335"/>
      <c r="K361" s="198"/>
      <c r="L361" s="199"/>
    </row>
    <row r="362" spans="1:12" ht="22.95" customHeight="1" x14ac:dyDescent="0.2">
      <c r="A362" s="42">
        <f t="shared" si="16"/>
        <v>42363</v>
      </c>
      <c r="B362" s="43">
        <f t="shared" si="17"/>
        <v>42363</v>
      </c>
      <c r="C362" s="334"/>
      <c r="D362" s="335"/>
      <c r="E362" s="334" t="s">
        <v>76</v>
      </c>
      <c r="F362" s="335"/>
      <c r="G362" s="334" t="s">
        <v>73</v>
      </c>
      <c r="H362" s="335"/>
      <c r="I362" s="334" t="s">
        <v>73</v>
      </c>
      <c r="J362" s="335"/>
      <c r="K362" s="198" t="s">
        <v>105</v>
      </c>
      <c r="L362" s="199"/>
    </row>
    <row r="363" spans="1:12" ht="22.95" customHeight="1" x14ac:dyDescent="0.2">
      <c r="A363" s="42">
        <f t="shared" si="16"/>
        <v>42364</v>
      </c>
      <c r="B363" s="43">
        <f t="shared" si="17"/>
        <v>42364</v>
      </c>
      <c r="C363" s="334"/>
      <c r="D363" s="335"/>
      <c r="E363" s="334" t="s">
        <v>76</v>
      </c>
      <c r="F363" s="335"/>
      <c r="G363" s="334" t="s">
        <v>75</v>
      </c>
      <c r="H363" s="335"/>
      <c r="I363" s="334" t="s">
        <v>73</v>
      </c>
      <c r="J363" s="335"/>
      <c r="K363" s="198"/>
      <c r="L363" s="199"/>
    </row>
    <row r="364" spans="1:12" ht="22.95" customHeight="1" x14ac:dyDescent="0.2">
      <c r="A364" s="42">
        <f t="shared" si="16"/>
        <v>42365</v>
      </c>
      <c r="B364" s="43">
        <f t="shared" si="17"/>
        <v>42365</v>
      </c>
      <c r="C364" s="334"/>
      <c r="D364" s="335"/>
      <c r="E364" s="334" t="s">
        <v>76</v>
      </c>
      <c r="F364" s="335"/>
      <c r="G364" s="334" t="s">
        <v>75</v>
      </c>
      <c r="H364" s="335"/>
      <c r="I364" s="334" t="s">
        <v>73</v>
      </c>
      <c r="J364" s="335"/>
      <c r="K364" s="198"/>
      <c r="L364" s="199"/>
    </row>
    <row r="365" spans="1:12" ht="22.95" customHeight="1" x14ac:dyDescent="0.2">
      <c r="A365" s="42">
        <f t="shared" si="16"/>
        <v>42366</v>
      </c>
      <c r="B365" s="43">
        <f t="shared" si="17"/>
        <v>42366</v>
      </c>
      <c r="C365" s="334"/>
      <c r="D365" s="335"/>
      <c r="E365" s="334" t="s">
        <v>76</v>
      </c>
      <c r="F365" s="335"/>
      <c r="G365" s="334" t="s">
        <v>75</v>
      </c>
      <c r="H365" s="335"/>
      <c r="I365" s="334" t="s">
        <v>73</v>
      </c>
      <c r="J365" s="335"/>
      <c r="K365" s="198"/>
      <c r="L365" s="199"/>
    </row>
    <row r="366" spans="1:12" ht="22.95" customHeight="1" x14ac:dyDescent="0.2">
      <c r="A366" s="42">
        <f t="shared" si="16"/>
        <v>42367</v>
      </c>
      <c r="B366" s="43">
        <f t="shared" si="17"/>
        <v>42367</v>
      </c>
      <c r="C366" s="334"/>
      <c r="D366" s="335"/>
      <c r="E366" s="334" t="s">
        <v>76</v>
      </c>
      <c r="F366" s="335"/>
      <c r="G366" s="334" t="s">
        <v>73</v>
      </c>
      <c r="H366" s="335"/>
      <c r="I366" s="334" t="s">
        <v>73</v>
      </c>
      <c r="J366" s="335"/>
      <c r="K366" s="198"/>
      <c r="L366" s="199"/>
    </row>
    <row r="367" spans="1:12" ht="22.95" customHeight="1" x14ac:dyDescent="0.2">
      <c r="A367" s="42">
        <f t="shared" si="16"/>
        <v>42368</v>
      </c>
      <c r="B367" s="43">
        <f t="shared" si="17"/>
        <v>42368</v>
      </c>
      <c r="C367" s="334"/>
      <c r="D367" s="335"/>
      <c r="E367" s="334" t="s">
        <v>76</v>
      </c>
      <c r="F367" s="335"/>
      <c r="G367" s="334" t="s">
        <v>73</v>
      </c>
      <c r="H367" s="335"/>
      <c r="I367" s="334" t="s">
        <v>73</v>
      </c>
      <c r="J367" s="335"/>
      <c r="K367" s="198"/>
      <c r="L367" s="199"/>
    </row>
    <row r="368" spans="1:12" ht="22.95" customHeight="1" thickBot="1" x14ac:dyDescent="0.25">
      <c r="A368" s="42">
        <f t="shared" si="16"/>
        <v>42369</v>
      </c>
      <c r="B368" s="43">
        <f t="shared" si="17"/>
        <v>42369</v>
      </c>
      <c r="C368" s="334"/>
      <c r="D368" s="335"/>
      <c r="E368" s="334" t="s">
        <v>79</v>
      </c>
      <c r="F368" s="335"/>
      <c r="G368" s="334" t="s">
        <v>79</v>
      </c>
      <c r="H368" s="335"/>
      <c r="I368" s="334" t="s">
        <v>79</v>
      </c>
      <c r="J368" s="335"/>
      <c r="K368" s="336" t="s">
        <v>219</v>
      </c>
      <c r="L368" s="337"/>
    </row>
    <row r="369" spans="1:12" ht="22.95" customHeight="1" thickTop="1" x14ac:dyDescent="0.2">
      <c r="A369" s="338" t="s">
        <v>37</v>
      </c>
      <c r="B369" s="339"/>
      <c r="C369" s="227">
        <v>0</v>
      </c>
      <c r="D369" s="228"/>
      <c r="E369" s="227">
        <v>27</v>
      </c>
      <c r="F369" s="228"/>
      <c r="G369" s="227">
        <v>27</v>
      </c>
      <c r="H369" s="228"/>
      <c r="I369" s="227">
        <v>27</v>
      </c>
      <c r="J369" s="228"/>
      <c r="K369" s="198"/>
      <c r="L369" s="199"/>
    </row>
    <row r="370" spans="1:12" ht="22.95" customHeight="1" x14ac:dyDescent="0.2">
      <c r="A370" s="340"/>
      <c r="B370" s="341"/>
      <c r="C370" s="229"/>
      <c r="D370" s="230"/>
      <c r="E370" s="229"/>
      <c r="F370" s="230"/>
      <c r="G370" s="229"/>
      <c r="H370" s="230"/>
      <c r="I370" s="229"/>
      <c r="J370" s="230"/>
      <c r="K370" s="198"/>
      <c r="L370" s="199"/>
    </row>
    <row r="371" spans="1:12" ht="22.95" customHeight="1" x14ac:dyDescent="0.2">
      <c r="A371" s="217" t="s">
        <v>42</v>
      </c>
      <c r="B371" s="218"/>
      <c r="C371" s="198">
        <v>31</v>
      </c>
      <c r="D371" s="199"/>
      <c r="E371" s="198">
        <v>4</v>
      </c>
      <c r="F371" s="199"/>
      <c r="G371" s="198">
        <v>4</v>
      </c>
      <c r="H371" s="199"/>
      <c r="I371" s="198">
        <v>4</v>
      </c>
      <c r="J371" s="199"/>
      <c r="K371" s="198"/>
      <c r="L371" s="199"/>
    </row>
    <row r="372" spans="1:12" ht="22.95" customHeight="1" x14ac:dyDescent="0.2"/>
    <row r="373" spans="1:12" ht="22.95" customHeight="1" x14ac:dyDescent="0.2"/>
    <row r="374" spans="1:12" ht="22.95" customHeight="1" x14ac:dyDescent="0.2">
      <c r="A374" s="195" t="s">
        <v>13</v>
      </c>
      <c r="B374" s="195"/>
      <c r="C374" s="195"/>
      <c r="D374" s="195"/>
      <c r="E374" s="195"/>
      <c r="F374" s="195"/>
      <c r="G374" s="195"/>
      <c r="H374" s="195"/>
      <c r="I374" s="195"/>
      <c r="J374" s="195"/>
      <c r="K374" s="195"/>
      <c r="L374" s="195"/>
    </row>
    <row r="375" spans="1:12" ht="22.95" customHeight="1" x14ac:dyDescent="0.2">
      <c r="A375" s="195"/>
      <c r="B375" s="195"/>
      <c r="C375" s="195"/>
      <c r="D375" s="195"/>
      <c r="E375" s="195"/>
      <c r="F375" s="195"/>
      <c r="G375" s="195"/>
      <c r="H375" s="195"/>
      <c r="I375" s="195"/>
      <c r="J375" s="195"/>
      <c r="K375" s="195"/>
      <c r="L375" s="195"/>
    </row>
    <row r="376" spans="1:12" ht="22.9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ht="22.95" customHeight="1" x14ac:dyDescent="0.2">
      <c r="A377" s="351">
        <f>EDATE($A$4, 9)</f>
        <v>42370</v>
      </c>
      <c r="B377" s="351"/>
      <c r="C377" s="44">
        <f>A377</f>
        <v>42370</v>
      </c>
      <c r="D377" s="5"/>
    </row>
    <row r="378" spans="1:12" ht="22.95" customHeight="1" x14ac:dyDescent="0.2">
      <c r="A378" s="196"/>
      <c r="B378" s="197"/>
      <c r="C378" s="198" t="s">
        <v>1</v>
      </c>
      <c r="D378" s="199"/>
      <c r="E378" s="198" t="s">
        <v>36</v>
      </c>
      <c r="F378" s="199"/>
      <c r="G378" s="198" t="s">
        <v>237</v>
      </c>
      <c r="H378" s="199"/>
      <c r="I378" s="198" t="s">
        <v>2</v>
      </c>
      <c r="J378" s="199"/>
      <c r="K378" s="198" t="s">
        <v>3</v>
      </c>
      <c r="L378" s="199"/>
    </row>
    <row r="379" spans="1:12" ht="22.95" customHeight="1" x14ac:dyDescent="0.2">
      <c r="A379" s="42">
        <f>A377</f>
        <v>42370</v>
      </c>
      <c r="B379" s="43">
        <f>A379</f>
        <v>42370</v>
      </c>
      <c r="C379" s="334"/>
      <c r="D379" s="335"/>
      <c r="E379" s="334" t="s">
        <v>79</v>
      </c>
      <c r="F379" s="335"/>
      <c r="G379" s="334" t="s">
        <v>79</v>
      </c>
      <c r="H379" s="335"/>
      <c r="I379" s="334" t="s">
        <v>79</v>
      </c>
      <c r="J379" s="335"/>
      <c r="K379" s="198" t="s">
        <v>235</v>
      </c>
      <c r="L379" s="199"/>
    </row>
    <row r="380" spans="1:12" ht="22.95" customHeight="1" x14ac:dyDescent="0.2">
      <c r="A380" s="42">
        <f t="shared" ref="A380:A409" si="18">A379+1</f>
        <v>42371</v>
      </c>
      <c r="B380" s="43">
        <f t="shared" ref="B380:B409" si="19">A380</f>
        <v>42371</v>
      </c>
      <c r="C380" s="334"/>
      <c r="D380" s="335"/>
      <c r="E380" s="334" t="s">
        <v>76</v>
      </c>
      <c r="F380" s="335"/>
      <c r="G380" s="334" t="s">
        <v>73</v>
      </c>
      <c r="H380" s="335"/>
      <c r="I380" s="334" t="s">
        <v>73</v>
      </c>
      <c r="J380" s="335"/>
      <c r="K380" s="198" t="s">
        <v>105</v>
      </c>
      <c r="L380" s="199"/>
    </row>
    <row r="381" spans="1:12" ht="22.95" customHeight="1" x14ac:dyDescent="0.2">
      <c r="A381" s="42">
        <f t="shared" si="18"/>
        <v>42372</v>
      </c>
      <c r="B381" s="43">
        <f t="shared" si="19"/>
        <v>42372</v>
      </c>
      <c r="C381" s="334"/>
      <c r="D381" s="335"/>
      <c r="E381" s="334" t="s">
        <v>76</v>
      </c>
      <c r="F381" s="335"/>
      <c r="G381" s="334" t="s">
        <v>73</v>
      </c>
      <c r="H381" s="335"/>
      <c r="I381" s="334" t="s">
        <v>73</v>
      </c>
      <c r="J381" s="335"/>
      <c r="K381" s="198"/>
      <c r="L381" s="199"/>
    </row>
    <row r="382" spans="1:12" ht="22.95" customHeight="1" x14ac:dyDescent="0.2">
      <c r="A382" s="42">
        <f t="shared" si="18"/>
        <v>42373</v>
      </c>
      <c r="B382" s="43">
        <f t="shared" si="19"/>
        <v>42373</v>
      </c>
      <c r="C382" s="334"/>
      <c r="D382" s="335"/>
      <c r="E382" s="334" t="s">
        <v>76</v>
      </c>
      <c r="F382" s="335"/>
      <c r="G382" s="334" t="s">
        <v>75</v>
      </c>
      <c r="H382" s="335"/>
      <c r="I382" s="334" t="s">
        <v>73</v>
      </c>
      <c r="J382" s="335"/>
      <c r="K382" s="198"/>
      <c r="L382" s="199"/>
    </row>
    <row r="383" spans="1:12" ht="22.95" customHeight="1" x14ac:dyDescent="0.2">
      <c r="A383" s="42">
        <f t="shared" si="18"/>
        <v>42374</v>
      </c>
      <c r="B383" s="43">
        <f t="shared" si="19"/>
        <v>42374</v>
      </c>
      <c r="C383" s="334"/>
      <c r="D383" s="335"/>
      <c r="E383" s="334" t="s">
        <v>76</v>
      </c>
      <c r="F383" s="335"/>
      <c r="G383" s="334" t="s">
        <v>75</v>
      </c>
      <c r="H383" s="335"/>
      <c r="I383" s="334" t="s">
        <v>73</v>
      </c>
      <c r="J383" s="335"/>
      <c r="K383" s="198"/>
      <c r="L383" s="199"/>
    </row>
    <row r="384" spans="1:12" ht="22.95" customHeight="1" x14ac:dyDescent="0.2">
      <c r="A384" s="42">
        <f t="shared" si="18"/>
        <v>42375</v>
      </c>
      <c r="B384" s="43">
        <f t="shared" si="19"/>
        <v>42375</v>
      </c>
      <c r="C384" s="334"/>
      <c r="D384" s="335"/>
      <c r="E384" s="334" t="s">
        <v>76</v>
      </c>
      <c r="F384" s="335"/>
      <c r="G384" s="334" t="s">
        <v>75</v>
      </c>
      <c r="H384" s="335"/>
      <c r="I384" s="334" t="s">
        <v>73</v>
      </c>
      <c r="J384" s="335"/>
      <c r="K384" s="198"/>
      <c r="L384" s="199"/>
    </row>
    <row r="385" spans="1:12" ht="22.95" customHeight="1" x14ac:dyDescent="0.2">
      <c r="A385" s="42">
        <f t="shared" si="18"/>
        <v>42376</v>
      </c>
      <c r="B385" s="43">
        <f t="shared" si="19"/>
        <v>42376</v>
      </c>
      <c r="C385" s="334"/>
      <c r="D385" s="335"/>
      <c r="E385" s="334" t="s">
        <v>76</v>
      </c>
      <c r="F385" s="335"/>
      <c r="G385" s="334" t="s">
        <v>75</v>
      </c>
      <c r="H385" s="335"/>
      <c r="I385" s="334" t="s">
        <v>73</v>
      </c>
      <c r="J385" s="335"/>
      <c r="K385" s="198"/>
      <c r="L385" s="199"/>
    </row>
    <row r="386" spans="1:12" ht="22.95" customHeight="1" x14ac:dyDescent="0.2">
      <c r="A386" s="42">
        <f t="shared" si="18"/>
        <v>42377</v>
      </c>
      <c r="B386" s="43">
        <f t="shared" si="19"/>
        <v>42377</v>
      </c>
      <c r="C386" s="334"/>
      <c r="D386" s="335"/>
      <c r="E386" s="334" t="s">
        <v>76</v>
      </c>
      <c r="F386" s="335"/>
      <c r="G386" s="334" t="s">
        <v>73</v>
      </c>
      <c r="H386" s="335"/>
      <c r="I386" s="334" t="s">
        <v>73</v>
      </c>
      <c r="J386" s="335"/>
      <c r="K386" s="198"/>
      <c r="L386" s="199"/>
    </row>
    <row r="387" spans="1:12" ht="22.95" customHeight="1" x14ac:dyDescent="0.2">
      <c r="A387" s="42">
        <f t="shared" si="18"/>
        <v>42378</v>
      </c>
      <c r="B387" s="43">
        <f t="shared" si="19"/>
        <v>42378</v>
      </c>
      <c r="C387" s="334"/>
      <c r="D387" s="335"/>
      <c r="E387" s="334" t="s">
        <v>76</v>
      </c>
      <c r="F387" s="335"/>
      <c r="G387" s="334" t="s">
        <v>73</v>
      </c>
      <c r="H387" s="335"/>
      <c r="I387" s="334" t="s">
        <v>73</v>
      </c>
      <c r="J387" s="335"/>
      <c r="K387" s="198" t="s">
        <v>183</v>
      </c>
      <c r="L387" s="199"/>
    </row>
    <row r="388" spans="1:12" ht="22.95" customHeight="1" x14ac:dyDescent="0.2">
      <c r="A388" s="42">
        <f t="shared" si="18"/>
        <v>42379</v>
      </c>
      <c r="B388" s="43">
        <f t="shared" si="19"/>
        <v>42379</v>
      </c>
      <c r="C388" s="334"/>
      <c r="D388" s="335"/>
      <c r="E388" s="352" t="s">
        <v>106</v>
      </c>
      <c r="F388" s="353"/>
      <c r="G388" s="334" t="s">
        <v>79</v>
      </c>
      <c r="H388" s="335"/>
      <c r="I388" s="334" t="s">
        <v>79</v>
      </c>
      <c r="J388" s="335"/>
      <c r="K388" s="198"/>
      <c r="L388" s="199"/>
    </row>
    <row r="389" spans="1:12" ht="22.95" customHeight="1" x14ac:dyDescent="0.2">
      <c r="A389" s="42">
        <f t="shared" si="18"/>
        <v>42380</v>
      </c>
      <c r="B389" s="43">
        <f t="shared" si="19"/>
        <v>42380</v>
      </c>
      <c r="C389" s="334"/>
      <c r="D389" s="335"/>
      <c r="E389" s="352"/>
      <c r="F389" s="353"/>
      <c r="G389" s="334" t="s">
        <v>75</v>
      </c>
      <c r="H389" s="335"/>
      <c r="I389" s="334" t="s">
        <v>110</v>
      </c>
      <c r="J389" s="335"/>
      <c r="K389" s="198"/>
      <c r="L389" s="199"/>
    </row>
    <row r="390" spans="1:12" ht="22.95" customHeight="1" x14ac:dyDescent="0.2">
      <c r="A390" s="42">
        <f t="shared" si="18"/>
        <v>42381</v>
      </c>
      <c r="B390" s="43">
        <f t="shared" si="19"/>
        <v>42381</v>
      </c>
      <c r="C390" s="334"/>
      <c r="D390" s="335"/>
      <c r="E390" s="334"/>
      <c r="F390" s="335"/>
      <c r="G390" s="334" t="s">
        <v>75</v>
      </c>
      <c r="H390" s="335"/>
      <c r="I390" s="334" t="s">
        <v>110</v>
      </c>
      <c r="J390" s="335"/>
      <c r="K390" s="198"/>
      <c r="L390" s="199"/>
    </row>
    <row r="391" spans="1:12" ht="22.95" customHeight="1" x14ac:dyDescent="0.2">
      <c r="A391" s="42">
        <f t="shared" si="18"/>
        <v>42382</v>
      </c>
      <c r="B391" s="43">
        <f t="shared" si="19"/>
        <v>42382</v>
      </c>
      <c r="C391" s="334"/>
      <c r="D391" s="335"/>
      <c r="E391" s="334"/>
      <c r="F391" s="335"/>
      <c r="G391" s="334" t="s">
        <v>75</v>
      </c>
      <c r="H391" s="335"/>
      <c r="I391" s="334" t="s">
        <v>110</v>
      </c>
      <c r="J391" s="335"/>
      <c r="K391" s="198"/>
      <c r="L391" s="199"/>
    </row>
    <row r="392" spans="1:12" ht="22.95" customHeight="1" x14ac:dyDescent="0.2">
      <c r="A392" s="42">
        <f t="shared" si="18"/>
        <v>42383</v>
      </c>
      <c r="B392" s="43">
        <f t="shared" si="19"/>
        <v>42383</v>
      </c>
      <c r="C392" s="334"/>
      <c r="D392" s="335"/>
      <c r="E392" s="334"/>
      <c r="F392" s="335"/>
      <c r="G392" s="334" t="s">
        <v>75</v>
      </c>
      <c r="H392" s="335"/>
      <c r="I392" s="334" t="s">
        <v>73</v>
      </c>
      <c r="J392" s="335"/>
      <c r="K392" s="198"/>
      <c r="L392" s="199"/>
    </row>
    <row r="393" spans="1:12" ht="22.95" customHeight="1" x14ac:dyDescent="0.2">
      <c r="A393" s="42">
        <f t="shared" si="18"/>
        <v>42384</v>
      </c>
      <c r="B393" s="43">
        <f t="shared" si="19"/>
        <v>42384</v>
      </c>
      <c r="C393" s="334"/>
      <c r="D393" s="335"/>
      <c r="E393" s="334"/>
      <c r="F393" s="335"/>
      <c r="G393" s="334" t="s">
        <v>73</v>
      </c>
      <c r="H393" s="335"/>
      <c r="I393" s="334" t="s">
        <v>73</v>
      </c>
      <c r="J393" s="335"/>
      <c r="K393" s="198"/>
      <c r="L393" s="199"/>
    </row>
    <row r="394" spans="1:12" ht="22.95" customHeight="1" x14ac:dyDescent="0.2">
      <c r="A394" s="42">
        <f t="shared" si="18"/>
        <v>42385</v>
      </c>
      <c r="B394" s="43">
        <f t="shared" si="19"/>
        <v>42385</v>
      </c>
      <c r="C394" s="334"/>
      <c r="D394" s="335"/>
      <c r="E394" s="334"/>
      <c r="F394" s="335"/>
      <c r="G394" s="334" t="s">
        <v>75</v>
      </c>
      <c r="H394" s="335"/>
      <c r="I394" s="334" t="s">
        <v>110</v>
      </c>
      <c r="J394" s="335"/>
      <c r="K394" s="198"/>
      <c r="L394" s="199"/>
    </row>
    <row r="395" spans="1:12" ht="22.95" customHeight="1" x14ac:dyDescent="0.2">
      <c r="A395" s="42">
        <f t="shared" si="18"/>
        <v>42386</v>
      </c>
      <c r="B395" s="43">
        <f t="shared" si="19"/>
        <v>42386</v>
      </c>
      <c r="C395" s="334"/>
      <c r="D395" s="335"/>
      <c r="E395" s="334"/>
      <c r="F395" s="335"/>
      <c r="G395" s="334" t="s">
        <v>79</v>
      </c>
      <c r="H395" s="335"/>
      <c r="I395" s="334" t="s">
        <v>79</v>
      </c>
      <c r="J395" s="335"/>
      <c r="K395" s="198"/>
      <c r="L395" s="199"/>
    </row>
    <row r="396" spans="1:12" ht="22.95" customHeight="1" x14ac:dyDescent="0.2">
      <c r="A396" s="42">
        <f t="shared" si="18"/>
        <v>42387</v>
      </c>
      <c r="B396" s="43">
        <f t="shared" si="19"/>
        <v>42387</v>
      </c>
      <c r="C396" s="334"/>
      <c r="D396" s="335"/>
      <c r="E396" s="334"/>
      <c r="F396" s="335"/>
      <c r="G396" s="334" t="s">
        <v>75</v>
      </c>
      <c r="H396" s="335"/>
      <c r="I396" s="334" t="s">
        <v>110</v>
      </c>
      <c r="J396" s="335"/>
      <c r="K396" s="198"/>
      <c r="L396" s="199"/>
    </row>
    <row r="397" spans="1:12" ht="22.95" customHeight="1" x14ac:dyDescent="0.2">
      <c r="A397" s="42">
        <f t="shared" si="18"/>
        <v>42388</v>
      </c>
      <c r="B397" s="43">
        <f t="shared" si="19"/>
        <v>42388</v>
      </c>
      <c r="C397" s="334"/>
      <c r="D397" s="335"/>
      <c r="E397" s="334"/>
      <c r="F397" s="335"/>
      <c r="G397" s="334" t="s">
        <v>75</v>
      </c>
      <c r="H397" s="335"/>
      <c r="I397" s="334" t="s">
        <v>110</v>
      </c>
      <c r="J397" s="335"/>
      <c r="K397" s="198"/>
      <c r="L397" s="199"/>
    </row>
    <row r="398" spans="1:12" ht="22.95" customHeight="1" x14ac:dyDescent="0.2">
      <c r="A398" s="42">
        <f t="shared" si="18"/>
        <v>42389</v>
      </c>
      <c r="B398" s="43">
        <f t="shared" si="19"/>
        <v>42389</v>
      </c>
      <c r="C398" s="334"/>
      <c r="D398" s="335"/>
      <c r="E398" s="334"/>
      <c r="F398" s="335"/>
      <c r="G398" s="334" t="s">
        <v>75</v>
      </c>
      <c r="H398" s="335"/>
      <c r="I398" s="334" t="s">
        <v>110</v>
      </c>
      <c r="J398" s="335"/>
      <c r="K398" s="198"/>
      <c r="L398" s="199"/>
    </row>
    <row r="399" spans="1:12" ht="22.95" customHeight="1" x14ac:dyDescent="0.2">
      <c r="A399" s="42">
        <f t="shared" si="18"/>
        <v>42390</v>
      </c>
      <c r="B399" s="43">
        <f t="shared" si="19"/>
        <v>42390</v>
      </c>
      <c r="C399" s="334"/>
      <c r="D399" s="335"/>
      <c r="E399" s="334"/>
      <c r="F399" s="335"/>
      <c r="G399" s="334" t="s">
        <v>75</v>
      </c>
      <c r="H399" s="335"/>
      <c r="I399" s="334" t="s">
        <v>73</v>
      </c>
      <c r="J399" s="335"/>
      <c r="K399" s="198"/>
      <c r="L399" s="199"/>
    </row>
    <row r="400" spans="1:12" ht="22.95" customHeight="1" x14ac:dyDescent="0.2">
      <c r="A400" s="42">
        <f t="shared" si="18"/>
        <v>42391</v>
      </c>
      <c r="B400" s="43">
        <f t="shared" si="19"/>
        <v>42391</v>
      </c>
      <c r="C400" s="334"/>
      <c r="D400" s="335"/>
      <c r="E400" s="334"/>
      <c r="F400" s="335"/>
      <c r="G400" s="334" t="s">
        <v>73</v>
      </c>
      <c r="H400" s="335"/>
      <c r="I400" s="334" t="s">
        <v>73</v>
      </c>
      <c r="J400" s="335"/>
      <c r="K400" s="198"/>
      <c r="L400" s="199"/>
    </row>
    <row r="401" spans="1:12" ht="22.95" customHeight="1" x14ac:dyDescent="0.2">
      <c r="A401" s="42">
        <f t="shared" si="18"/>
        <v>42392</v>
      </c>
      <c r="B401" s="43">
        <f t="shared" si="19"/>
        <v>42392</v>
      </c>
      <c r="C401" s="334"/>
      <c r="D401" s="335"/>
      <c r="E401" s="334"/>
      <c r="F401" s="335"/>
      <c r="G401" s="334" t="s">
        <v>75</v>
      </c>
      <c r="H401" s="335"/>
      <c r="I401" s="334" t="s">
        <v>110</v>
      </c>
      <c r="J401" s="335"/>
      <c r="K401" s="198"/>
      <c r="L401" s="199"/>
    </row>
    <row r="402" spans="1:12" ht="22.95" customHeight="1" x14ac:dyDescent="0.2">
      <c r="A402" s="42">
        <f t="shared" si="18"/>
        <v>42393</v>
      </c>
      <c r="B402" s="43">
        <f t="shared" si="19"/>
        <v>42393</v>
      </c>
      <c r="C402" s="334"/>
      <c r="D402" s="335"/>
      <c r="E402" s="334"/>
      <c r="F402" s="335"/>
      <c r="G402" s="334" t="s">
        <v>79</v>
      </c>
      <c r="H402" s="335"/>
      <c r="I402" s="334" t="s">
        <v>79</v>
      </c>
      <c r="J402" s="335"/>
      <c r="K402" s="198"/>
      <c r="L402" s="199"/>
    </row>
    <row r="403" spans="1:12" ht="22.95" customHeight="1" x14ac:dyDescent="0.2">
      <c r="A403" s="42">
        <f t="shared" si="18"/>
        <v>42394</v>
      </c>
      <c r="B403" s="43">
        <f t="shared" si="19"/>
        <v>42394</v>
      </c>
      <c r="C403" s="334"/>
      <c r="D403" s="335"/>
      <c r="E403" s="334"/>
      <c r="F403" s="335"/>
      <c r="G403" s="334" t="s">
        <v>75</v>
      </c>
      <c r="H403" s="335"/>
      <c r="I403" s="334" t="s">
        <v>110</v>
      </c>
      <c r="J403" s="335"/>
      <c r="K403" s="198"/>
      <c r="L403" s="199"/>
    </row>
    <row r="404" spans="1:12" ht="22.95" customHeight="1" x14ac:dyDescent="0.2">
      <c r="A404" s="42">
        <f t="shared" si="18"/>
        <v>42395</v>
      </c>
      <c r="B404" s="43">
        <f t="shared" si="19"/>
        <v>42395</v>
      </c>
      <c r="C404" s="334"/>
      <c r="D404" s="335"/>
      <c r="E404" s="334"/>
      <c r="F404" s="335"/>
      <c r="G404" s="334" t="s">
        <v>75</v>
      </c>
      <c r="H404" s="335"/>
      <c r="I404" s="334" t="s">
        <v>110</v>
      </c>
      <c r="J404" s="335"/>
      <c r="K404" s="198"/>
      <c r="L404" s="199"/>
    </row>
    <row r="405" spans="1:12" ht="22.95" customHeight="1" x14ac:dyDescent="0.2">
      <c r="A405" s="42">
        <f t="shared" si="18"/>
        <v>42396</v>
      </c>
      <c r="B405" s="43">
        <f t="shared" si="19"/>
        <v>42396</v>
      </c>
      <c r="C405" s="334"/>
      <c r="D405" s="335"/>
      <c r="E405" s="334"/>
      <c r="F405" s="335"/>
      <c r="G405" s="334" t="s">
        <v>75</v>
      </c>
      <c r="H405" s="335"/>
      <c r="I405" s="334" t="s">
        <v>110</v>
      </c>
      <c r="J405" s="335"/>
      <c r="K405" s="198"/>
      <c r="L405" s="199"/>
    </row>
    <row r="406" spans="1:12" ht="22.95" customHeight="1" x14ac:dyDescent="0.2">
      <c r="A406" s="42">
        <f t="shared" si="18"/>
        <v>42397</v>
      </c>
      <c r="B406" s="43">
        <f t="shared" si="19"/>
        <v>42397</v>
      </c>
      <c r="C406" s="334"/>
      <c r="D406" s="335"/>
      <c r="E406" s="334"/>
      <c r="F406" s="335"/>
      <c r="G406" s="334" t="s">
        <v>75</v>
      </c>
      <c r="H406" s="335"/>
      <c r="I406" s="334" t="s">
        <v>73</v>
      </c>
      <c r="J406" s="335"/>
      <c r="K406" s="198"/>
      <c r="L406" s="199"/>
    </row>
    <row r="407" spans="1:12" ht="22.95" customHeight="1" x14ac:dyDescent="0.2">
      <c r="A407" s="42">
        <f t="shared" si="18"/>
        <v>42398</v>
      </c>
      <c r="B407" s="43">
        <f t="shared" si="19"/>
        <v>42398</v>
      </c>
      <c r="C407" s="334"/>
      <c r="D407" s="335"/>
      <c r="E407" s="334"/>
      <c r="F407" s="335"/>
      <c r="G407" s="334" t="s">
        <v>73</v>
      </c>
      <c r="H407" s="335"/>
      <c r="I407" s="334" t="s">
        <v>73</v>
      </c>
      <c r="J407" s="335"/>
      <c r="K407" s="198"/>
      <c r="L407" s="199"/>
    </row>
    <row r="408" spans="1:12" ht="22.95" customHeight="1" x14ac:dyDescent="0.2">
      <c r="A408" s="42">
        <f t="shared" si="18"/>
        <v>42399</v>
      </c>
      <c r="B408" s="43">
        <f t="shared" si="19"/>
        <v>42399</v>
      </c>
      <c r="C408" s="334"/>
      <c r="D408" s="335"/>
      <c r="E408" s="334"/>
      <c r="F408" s="335"/>
      <c r="G408" s="334" t="s">
        <v>75</v>
      </c>
      <c r="H408" s="335"/>
      <c r="I408" s="334" t="s">
        <v>110</v>
      </c>
      <c r="J408" s="335"/>
      <c r="K408" s="198"/>
      <c r="L408" s="199"/>
    </row>
    <row r="409" spans="1:12" ht="22.95" customHeight="1" thickBot="1" x14ac:dyDescent="0.25">
      <c r="A409" s="42">
        <f t="shared" si="18"/>
        <v>42400</v>
      </c>
      <c r="B409" s="43">
        <f t="shared" si="19"/>
        <v>42400</v>
      </c>
      <c r="C409" s="334"/>
      <c r="D409" s="335"/>
      <c r="E409" s="334"/>
      <c r="F409" s="335"/>
      <c r="G409" s="334" t="s">
        <v>79</v>
      </c>
      <c r="H409" s="335"/>
      <c r="I409" s="334" t="s">
        <v>79</v>
      </c>
      <c r="J409" s="335"/>
      <c r="K409" s="336"/>
      <c r="L409" s="337"/>
    </row>
    <row r="410" spans="1:12" ht="22.95" customHeight="1" thickTop="1" x14ac:dyDescent="0.2">
      <c r="A410" s="338" t="s">
        <v>37</v>
      </c>
      <c r="B410" s="339"/>
      <c r="C410" s="342">
        <v>0</v>
      </c>
      <c r="D410" s="343"/>
      <c r="E410" s="342">
        <v>8</v>
      </c>
      <c r="F410" s="343"/>
      <c r="G410" s="342">
        <v>26</v>
      </c>
      <c r="H410" s="343"/>
      <c r="I410" s="342">
        <v>26</v>
      </c>
      <c r="J410" s="343"/>
      <c r="K410" s="198"/>
      <c r="L410" s="199"/>
    </row>
    <row r="411" spans="1:12" ht="22.95" customHeight="1" x14ac:dyDescent="0.2">
      <c r="A411" s="340"/>
      <c r="B411" s="341"/>
      <c r="C411" s="325"/>
      <c r="D411" s="326"/>
      <c r="E411" s="325"/>
      <c r="F411" s="326"/>
      <c r="G411" s="325"/>
      <c r="H411" s="326"/>
      <c r="I411" s="325"/>
      <c r="J411" s="326"/>
      <c r="K411" s="198"/>
      <c r="L411" s="199"/>
    </row>
    <row r="412" spans="1:12" ht="22.95" customHeight="1" x14ac:dyDescent="0.2">
      <c r="A412" s="217" t="s">
        <v>42</v>
      </c>
      <c r="B412" s="218"/>
      <c r="C412" s="334">
        <v>31</v>
      </c>
      <c r="D412" s="335"/>
      <c r="E412" s="334">
        <v>23</v>
      </c>
      <c r="F412" s="335"/>
      <c r="G412" s="334">
        <v>5</v>
      </c>
      <c r="H412" s="335"/>
      <c r="I412" s="334">
        <v>5</v>
      </c>
      <c r="J412" s="335"/>
      <c r="K412" s="198"/>
      <c r="L412" s="199"/>
    </row>
    <row r="413" spans="1:12" ht="22.95" customHeight="1" x14ac:dyDescent="0.2"/>
    <row r="414" spans="1:12" ht="22.95" customHeight="1" x14ac:dyDescent="0.2"/>
    <row r="415" spans="1:12" ht="22.95" customHeight="1" x14ac:dyDescent="0.2">
      <c r="A415" s="195" t="s">
        <v>13</v>
      </c>
      <c r="B415" s="195"/>
      <c r="C415" s="195"/>
      <c r="D415" s="195"/>
      <c r="E415" s="195"/>
      <c r="F415" s="195"/>
      <c r="G415" s="195"/>
      <c r="H415" s="195"/>
      <c r="I415" s="195"/>
      <c r="J415" s="195"/>
      <c r="K415" s="195"/>
      <c r="L415" s="195"/>
    </row>
    <row r="416" spans="1:12" ht="22.95" customHeight="1" x14ac:dyDescent="0.2">
      <c r="A416" s="195"/>
      <c r="B416" s="195"/>
      <c r="C416" s="195"/>
      <c r="D416" s="195"/>
      <c r="E416" s="195"/>
      <c r="F416" s="195"/>
      <c r="G416" s="195"/>
      <c r="H416" s="195"/>
      <c r="I416" s="195"/>
      <c r="J416" s="195"/>
      <c r="K416" s="195"/>
      <c r="L416" s="195"/>
    </row>
    <row r="417" spans="1:12" ht="22.9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ht="22.95" customHeight="1" x14ac:dyDescent="0.2">
      <c r="A418" s="351">
        <f>EDATE($A$4, 10)</f>
        <v>42401</v>
      </c>
      <c r="B418" s="351"/>
      <c r="C418" s="44">
        <f>A418</f>
        <v>42401</v>
      </c>
      <c r="D418" s="5"/>
    </row>
    <row r="419" spans="1:12" ht="22.95" customHeight="1" x14ac:dyDescent="0.2">
      <c r="A419" s="196"/>
      <c r="B419" s="197"/>
      <c r="C419" s="198" t="s">
        <v>1</v>
      </c>
      <c r="D419" s="199"/>
      <c r="E419" s="198" t="s">
        <v>36</v>
      </c>
      <c r="F419" s="199"/>
      <c r="G419" s="198" t="s">
        <v>237</v>
      </c>
      <c r="H419" s="199"/>
      <c r="I419" s="198" t="s">
        <v>2</v>
      </c>
      <c r="J419" s="199"/>
      <c r="K419" s="198" t="s">
        <v>3</v>
      </c>
      <c r="L419" s="199"/>
    </row>
    <row r="420" spans="1:12" ht="22.95" customHeight="1" x14ac:dyDescent="0.2">
      <c r="A420" s="42">
        <f>A418</f>
        <v>42401</v>
      </c>
      <c r="B420" s="43">
        <f>A420</f>
        <v>42401</v>
      </c>
      <c r="C420" s="334"/>
      <c r="D420" s="335"/>
      <c r="E420" s="334" t="s">
        <v>106</v>
      </c>
      <c r="F420" s="335"/>
      <c r="G420" s="334" t="s">
        <v>75</v>
      </c>
      <c r="H420" s="335"/>
      <c r="I420" s="334" t="s">
        <v>110</v>
      </c>
      <c r="J420" s="335"/>
      <c r="K420" s="198"/>
      <c r="L420" s="199"/>
    </row>
    <row r="421" spans="1:12" ht="22.95" customHeight="1" x14ac:dyDescent="0.2">
      <c r="A421" s="42">
        <f t="shared" ref="A421:A450" si="20">A420+1</f>
        <v>42402</v>
      </c>
      <c r="B421" s="43">
        <f t="shared" ref="B421:B450" si="21">A421</f>
        <v>42402</v>
      </c>
      <c r="C421" s="334"/>
      <c r="D421" s="335"/>
      <c r="E421" s="334"/>
      <c r="F421" s="335"/>
      <c r="G421" s="334" t="s">
        <v>75</v>
      </c>
      <c r="H421" s="335"/>
      <c r="I421" s="334" t="s">
        <v>110</v>
      </c>
      <c r="J421" s="335"/>
      <c r="K421" s="198"/>
      <c r="L421" s="199"/>
    </row>
    <row r="422" spans="1:12" ht="22.95" customHeight="1" x14ac:dyDescent="0.2">
      <c r="A422" s="42">
        <f t="shared" si="20"/>
        <v>42403</v>
      </c>
      <c r="B422" s="43">
        <f t="shared" si="21"/>
        <v>42403</v>
      </c>
      <c r="C422" s="334"/>
      <c r="D422" s="335"/>
      <c r="E422" s="334"/>
      <c r="F422" s="335"/>
      <c r="G422" s="334" t="s">
        <v>75</v>
      </c>
      <c r="H422" s="335"/>
      <c r="I422" s="334" t="s">
        <v>110</v>
      </c>
      <c r="J422" s="335"/>
      <c r="K422" s="198"/>
      <c r="L422" s="199"/>
    </row>
    <row r="423" spans="1:12" ht="22.95" customHeight="1" x14ac:dyDescent="0.2">
      <c r="A423" s="42">
        <f t="shared" si="20"/>
        <v>42404</v>
      </c>
      <c r="B423" s="43">
        <f t="shared" si="21"/>
        <v>42404</v>
      </c>
      <c r="C423" s="334"/>
      <c r="D423" s="335"/>
      <c r="E423" s="334"/>
      <c r="F423" s="335"/>
      <c r="G423" s="334" t="s">
        <v>75</v>
      </c>
      <c r="H423" s="335"/>
      <c r="I423" s="334" t="s">
        <v>73</v>
      </c>
      <c r="J423" s="335"/>
      <c r="K423" s="198"/>
      <c r="L423" s="199"/>
    </row>
    <row r="424" spans="1:12" ht="22.95" customHeight="1" x14ac:dyDescent="0.2">
      <c r="A424" s="42">
        <f t="shared" si="20"/>
        <v>42405</v>
      </c>
      <c r="B424" s="43">
        <f t="shared" si="21"/>
        <v>42405</v>
      </c>
      <c r="C424" s="334"/>
      <c r="D424" s="335"/>
      <c r="E424" s="334"/>
      <c r="F424" s="335"/>
      <c r="G424" s="334" t="s">
        <v>73</v>
      </c>
      <c r="H424" s="335"/>
      <c r="I424" s="334" t="s">
        <v>73</v>
      </c>
      <c r="J424" s="335"/>
      <c r="K424" s="198"/>
      <c r="L424" s="199"/>
    </row>
    <row r="425" spans="1:12" ht="22.95" customHeight="1" x14ac:dyDescent="0.2">
      <c r="A425" s="42">
        <f t="shared" si="20"/>
        <v>42406</v>
      </c>
      <c r="B425" s="43">
        <f t="shared" si="21"/>
        <v>42406</v>
      </c>
      <c r="C425" s="334"/>
      <c r="D425" s="335"/>
      <c r="E425" s="334"/>
      <c r="F425" s="335"/>
      <c r="G425" s="334" t="s">
        <v>75</v>
      </c>
      <c r="H425" s="335"/>
      <c r="I425" s="334" t="s">
        <v>110</v>
      </c>
      <c r="J425" s="335"/>
      <c r="K425" s="198"/>
      <c r="L425" s="199"/>
    </row>
    <row r="426" spans="1:12" ht="22.95" customHeight="1" x14ac:dyDescent="0.2">
      <c r="A426" s="42">
        <f t="shared" si="20"/>
        <v>42407</v>
      </c>
      <c r="B426" s="43">
        <f t="shared" si="21"/>
        <v>42407</v>
      </c>
      <c r="C426" s="334"/>
      <c r="D426" s="335"/>
      <c r="E426" s="334"/>
      <c r="F426" s="335"/>
      <c r="G426" s="334" t="s">
        <v>79</v>
      </c>
      <c r="H426" s="335"/>
      <c r="I426" s="334" t="s">
        <v>79</v>
      </c>
      <c r="J426" s="335"/>
      <c r="K426" s="198"/>
      <c r="L426" s="199"/>
    </row>
    <row r="427" spans="1:12" ht="22.95" customHeight="1" x14ac:dyDescent="0.2">
      <c r="A427" s="42">
        <f t="shared" si="20"/>
        <v>42408</v>
      </c>
      <c r="B427" s="43">
        <f t="shared" si="21"/>
        <v>42408</v>
      </c>
      <c r="C427" s="334"/>
      <c r="D427" s="335"/>
      <c r="E427" s="334"/>
      <c r="F427" s="335"/>
      <c r="G427" s="334" t="s">
        <v>75</v>
      </c>
      <c r="H427" s="335"/>
      <c r="I427" s="334" t="s">
        <v>110</v>
      </c>
      <c r="J427" s="335"/>
      <c r="K427" s="198"/>
      <c r="L427" s="199"/>
    </row>
    <row r="428" spans="1:12" ht="22.95" customHeight="1" x14ac:dyDescent="0.2">
      <c r="A428" s="42">
        <f t="shared" si="20"/>
        <v>42409</v>
      </c>
      <c r="B428" s="43">
        <f t="shared" si="21"/>
        <v>42409</v>
      </c>
      <c r="C428" s="334"/>
      <c r="D428" s="335"/>
      <c r="E428" s="334"/>
      <c r="F428" s="335"/>
      <c r="G428" s="334" t="s">
        <v>75</v>
      </c>
      <c r="H428" s="335"/>
      <c r="I428" s="334" t="s">
        <v>110</v>
      </c>
      <c r="J428" s="335"/>
      <c r="K428" s="198"/>
      <c r="L428" s="199"/>
    </row>
    <row r="429" spans="1:12" ht="22.95" customHeight="1" x14ac:dyDescent="0.2">
      <c r="A429" s="42">
        <f t="shared" si="20"/>
        <v>42410</v>
      </c>
      <c r="B429" s="43">
        <f t="shared" si="21"/>
        <v>42410</v>
      </c>
      <c r="C429" s="334"/>
      <c r="D429" s="335"/>
      <c r="E429" s="334"/>
      <c r="F429" s="335"/>
      <c r="G429" s="334" t="s">
        <v>75</v>
      </c>
      <c r="H429" s="335"/>
      <c r="I429" s="334" t="s">
        <v>110</v>
      </c>
      <c r="J429" s="335"/>
      <c r="K429" s="198"/>
      <c r="L429" s="199"/>
    </row>
    <row r="430" spans="1:12" ht="22.95" customHeight="1" x14ac:dyDescent="0.2">
      <c r="A430" s="42">
        <f t="shared" si="20"/>
        <v>42411</v>
      </c>
      <c r="B430" s="43">
        <f t="shared" si="21"/>
        <v>42411</v>
      </c>
      <c r="C430" s="334"/>
      <c r="D430" s="335"/>
      <c r="E430" s="334" t="s">
        <v>76</v>
      </c>
      <c r="F430" s="335"/>
      <c r="G430" s="334" t="s">
        <v>73</v>
      </c>
      <c r="H430" s="335"/>
      <c r="I430" s="334" t="s">
        <v>73</v>
      </c>
      <c r="J430" s="335"/>
      <c r="K430" s="206" t="s">
        <v>180</v>
      </c>
      <c r="L430" s="207"/>
    </row>
    <row r="431" spans="1:12" ht="22.95" customHeight="1" x14ac:dyDescent="0.2">
      <c r="A431" s="42">
        <f t="shared" si="20"/>
        <v>42412</v>
      </c>
      <c r="B431" s="43">
        <f t="shared" si="21"/>
        <v>42412</v>
      </c>
      <c r="C431" s="334"/>
      <c r="D431" s="335"/>
      <c r="E431" s="334" t="s">
        <v>76</v>
      </c>
      <c r="F431" s="335"/>
      <c r="G431" s="334" t="s">
        <v>73</v>
      </c>
      <c r="H431" s="335"/>
      <c r="I431" s="334" t="s">
        <v>73</v>
      </c>
      <c r="J431" s="335"/>
      <c r="K431" s="198"/>
      <c r="L431" s="199"/>
    </row>
    <row r="432" spans="1:12" ht="22.95" customHeight="1" x14ac:dyDescent="0.2">
      <c r="A432" s="42">
        <f t="shared" si="20"/>
        <v>42413</v>
      </c>
      <c r="B432" s="43">
        <f t="shared" si="21"/>
        <v>42413</v>
      </c>
      <c r="C432" s="334"/>
      <c r="D432" s="335"/>
      <c r="E432" s="334" t="s">
        <v>78</v>
      </c>
      <c r="F432" s="335"/>
      <c r="G432" s="334" t="s">
        <v>75</v>
      </c>
      <c r="H432" s="335"/>
      <c r="I432" s="334" t="s">
        <v>110</v>
      </c>
      <c r="J432" s="335"/>
      <c r="K432" s="198"/>
      <c r="L432" s="199"/>
    </row>
    <row r="433" spans="1:12" ht="22.95" customHeight="1" x14ac:dyDescent="0.2">
      <c r="A433" s="42">
        <f t="shared" si="20"/>
        <v>42414</v>
      </c>
      <c r="B433" s="43">
        <f t="shared" si="21"/>
        <v>42414</v>
      </c>
      <c r="C433" s="334"/>
      <c r="D433" s="335"/>
      <c r="E433" s="334" t="s">
        <v>79</v>
      </c>
      <c r="F433" s="335"/>
      <c r="G433" s="334" t="s">
        <v>79</v>
      </c>
      <c r="H433" s="335"/>
      <c r="I433" s="334" t="s">
        <v>79</v>
      </c>
      <c r="J433" s="335"/>
      <c r="K433" s="198"/>
      <c r="L433" s="199"/>
    </row>
    <row r="434" spans="1:12" ht="22.95" customHeight="1" x14ac:dyDescent="0.2">
      <c r="A434" s="42">
        <f t="shared" si="20"/>
        <v>42415</v>
      </c>
      <c r="B434" s="43">
        <f t="shared" si="21"/>
        <v>42415</v>
      </c>
      <c r="C434" s="334"/>
      <c r="D434" s="335"/>
      <c r="E434" s="334" t="s">
        <v>78</v>
      </c>
      <c r="F434" s="335"/>
      <c r="G434" s="334" t="s">
        <v>75</v>
      </c>
      <c r="H434" s="335"/>
      <c r="I434" s="334" t="s">
        <v>110</v>
      </c>
      <c r="J434" s="335"/>
      <c r="K434" s="198"/>
      <c r="L434" s="199"/>
    </row>
    <row r="435" spans="1:12" ht="22.95" customHeight="1" x14ac:dyDescent="0.2">
      <c r="A435" s="42">
        <f t="shared" si="20"/>
        <v>42416</v>
      </c>
      <c r="B435" s="43">
        <f t="shared" si="21"/>
        <v>42416</v>
      </c>
      <c r="C435" s="334"/>
      <c r="D435" s="335"/>
      <c r="E435" s="334" t="s">
        <v>78</v>
      </c>
      <c r="F435" s="335"/>
      <c r="G435" s="334" t="s">
        <v>75</v>
      </c>
      <c r="H435" s="335"/>
      <c r="I435" s="334" t="s">
        <v>110</v>
      </c>
      <c r="J435" s="335"/>
      <c r="K435" s="198"/>
      <c r="L435" s="199"/>
    </row>
    <row r="436" spans="1:12" ht="22.95" customHeight="1" x14ac:dyDescent="0.2">
      <c r="A436" s="42">
        <f t="shared" si="20"/>
        <v>42417</v>
      </c>
      <c r="B436" s="43">
        <f t="shared" si="21"/>
        <v>42417</v>
      </c>
      <c r="C436" s="334"/>
      <c r="D436" s="335"/>
      <c r="E436" s="334" t="s">
        <v>78</v>
      </c>
      <c r="F436" s="335"/>
      <c r="G436" s="334" t="s">
        <v>75</v>
      </c>
      <c r="H436" s="335"/>
      <c r="I436" s="334" t="s">
        <v>110</v>
      </c>
      <c r="J436" s="335"/>
      <c r="K436" s="198"/>
      <c r="L436" s="199"/>
    </row>
    <row r="437" spans="1:12" ht="22.95" customHeight="1" x14ac:dyDescent="0.2">
      <c r="A437" s="42">
        <f t="shared" si="20"/>
        <v>42418</v>
      </c>
      <c r="B437" s="43">
        <f t="shared" si="21"/>
        <v>42418</v>
      </c>
      <c r="C437" s="334"/>
      <c r="D437" s="335"/>
      <c r="E437" s="334" t="s">
        <v>76</v>
      </c>
      <c r="F437" s="335"/>
      <c r="G437" s="334" t="s">
        <v>75</v>
      </c>
      <c r="H437" s="335"/>
      <c r="I437" s="334" t="s">
        <v>73</v>
      </c>
      <c r="J437" s="335"/>
      <c r="K437" s="198"/>
      <c r="L437" s="199"/>
    </row>
    <row r="438" spans="1:12" ht="22.95" customHeight="1" x14ac:dyDescent="0.2">
      <c r="A438" s="42">
        <f t="shared" si="20"/>
        <v>42419</v>
      </c>
      <c r="B438" s="43">
        <f t="shared" si="21"/>
        <v>42419</v>
      </c>
      <c r="C438" s="334"/>
      <c r="D438" s="335"/>
      <c r="E438" s="334" t="s">
        <v>76</v>
      </c>
      <c r="F438" s="335"/>
      <c r="G438" s="334" t="s">
        <v>73</v>
      </c>
      <c r="H438" s="335"/>
      <c r="I438" s="334" t="s">
        <v>73</v>
      </c>
      <c r="J438" s="335"/>
      <c r="K438" s="198"/>
      <c r="L438" s="199"/>
    </row>
    <row r="439" spans="1:12" ht="22.95" customHeight="1" x14ac:dyDescent="0.2">
      <c r="A439" s="42">
        <f t="shared" si="20"/>
        <v>42420</v>
      </c>
      <c r="B439" s="43">
        <f t="shared" si="21"/>
        <v>42420</v>
      </c>
      <c r="C439" s="334"/>
      <c r="D439" s="335"/>
      <c r="E439" s="334" t="s">
        <v>78</v>
      </c>
      <c r="F439" s="335"/>
      <c r="G439" s="334" t="s">
        <v>75</v>
      </c>
      <c r="H439" s="335"/>
      <c r="I439" s="334" t="s">
        <v>110</v>
      </c>
      <c r="J439" s="335"/>
      <c r="K439" s="198"/>
      <c r="L439" s="199"/>
    </row>
    <row r="440" spans="1:12" ht="22.95" customHeight="1" x14ac:dyDescent="0.2">
      <c r="A440" s="42">
        <f t="shared" si="20"/>
        <v>42421</v>
      </c>
      <c r="B440" s="43">
        <f t="shared" si="21"/>
        <v>42421</v>
      </c>
      <c r="C440" s="334"/>
      <c r="D440" s="335"/>
      <c r="E440" s="334" t="s">
        <v>79</v>
      </c>
      <c r="F440" s="335"/>
      <c r="G440" s="334" t="s">
        <v>79</v>
      </c>
      <c r="H440" s="335"/>
      <c r="I440" s="334" t="s">
        <v>79</v>
      </c>
      <c r="J440" s="335"/>
      <c r="K440" s="198"/>
      <c r="L440" s="199"/>
    </row>
    <row r="441" spans="1:12" ht="22.95" customHeight="1" x14ac:dyDescent="0.2">
      <c r="A441" s="42">
        <f t="shared" si="20"/>
        <v>42422</v>
      </c>
      <c r="B441" s="43">
        <f t="shared" si="21"/>
        <v>42422</v>
      </c>
      <c r="C441" s="334"/>
      <c r="D441" s="335"/>
      <c r="E441" s="334" t="s">
        <v>78</v>
      </c>
      <c r="F441" s="335"/>
      <c r="G441" s="334" t="s">
        <v>75</v>
      </c>
      <c r="H441" s="335"/>
      <c r="I441" s="334" t="s">
        <v>110</v>
      </c>
      <c r="J441" s="335"/>
      <c r="K441" s="198"/>
      <c r="L441" s="199"/>
    </row>
    <row r="442" spans="1:12" ht="22.95" customHeight="1" x14ac:dyDescent="0.2">
      <c r="A442" s="42">
        <f t="shared" si="20"/>
        <v>42423</v>
      </c>
      <c r="B442" s="43">
        <f t="shared" si="21"/>
        <v>42423</v>
      </c>
      <c r="C442" s="334"/>
      <c r="D442" s="335"/>
      <c r="E442" s="334" t="s">
        <v>78</v>
      </c>
      <c r="F442" s="335"/>
      <c r="G442" s="334" t="s">
        <v>75</v>
      </c>
      <c r="H442" s="335"/>
      <c r="I442" s="334" t="s">
        <v>110</v>
      </c>
      <c r="J442" s="335"/>
      <c r="K442" s="198"/>
      <c r="L442" s="199"/>
    </row>
    <row r="443" spans="1:12" ht="22.95" customHeight="1" x14ac:dyDescent="0.2">
      <c r="A443" s="42">
        <f t="shared" si="20"/>
        <v>42424</v>
      </c>
      <c r="B443" s="43">
        <f t="shared" si="21"/>
        <v>42424</v>
      </c>
      <c r="C443" s="334"/>
      <c r="D443" s="335"/>
      <c r="E443" s="334" t="s">
        <v>78</v>
      </c>
      <c r="F443" s="335"/>
      <c r="G443" s="334" t="s">
        <v>75</v>
      </c>
      <c r="H443" s="335"/>
      <c r="I443" s="334" t="s">
        <v>110</v>
      </c>
      <c r="J443" s="335"/>
      <c r="K443" s="198"/>
      <c r="L443" s="199"/>
    </row>
    <row r="444" spans="1:12" ht="22.95" customHeight="1" x14ac:dyDescent="0.2">
      <c r="A444" s="42">
        <f t="shared" si="20"/>
        <v>42425</v>
      </c>
      <c r="B444" s="43">
        <f t="shared" si="21"/>
        <v>42425</v>
      </c>
      <c r="C444" s="334"/>
      <c r="D444" s="335"/>
      <c r="E444" s="334" t="s">
        <v>76</v>
      </c>
      <c r="F444" s="335"/>
      <c r="G444" s="334" t="s">
        <v>75</v>
      </c>
      <c r="H444" s="335"/>
      <c r="I444" s="334" t="s">
        <v>73</v>
      </c>
      <c r="J444" s="335"/>
      <c r="K444" s="198"/>
      <c r="L444" s="199"/>
    </row>
    <row r="445" spans="1:12" ht="22.95" customHeight="1" x14ac:dyDescent="0.2">
      <c r="A445" s="42">
        <f t="shared" si="20"/>
        <v>42426</v>
      </c>
      <c r="B445" s="43">
        <f t="shared" si="21"/>
        <v>42426</v>
      </c>
      <c r="C445" s="334"/>
      <c r="D445" s="335"/>
      <c r="E445" s="334" t="s">
        <v>76</v>
      </c>
      <c r="F445" s="335"/>
      <c r="G445" s="334" t="s">
        <v>73</v>
      </c>
      <c r="H445" s="335"/>
      <c r="I445" s="334" t="s">
        <v>73</v>
      </c>
      <c r="J445" s="335"/>
      <c r="K445" s="206" t="s">
        <v>224</v>
      </c>
      <c r="L445" s="207"/>
    </row>
    <row r="446" spans="1:12" ht="22.95" customHeight="1" x14ac:dyDescent="0.2">
      <c r="A446" s="42">
        <f t="shared" si="20"/>
        <v>42427</v>
      </c>
      <c r="B446" s="43">
        <f t="shared" si="21"/>
        <v>42427</v>
      </c>
      <c r="C446" s="334"/>
      <c r="D446" s="335"/>
      <c r="E446" s="334" t="s">
        <v>78</v>
      </c>
      <c r="F446" s="335"/>
      <c r="G446" s="334" t="s">
        <v>75</v>
      </c>
      <c r="H446" s="335"/>
      <c r="I446" s="345" t="s">
        <v>230</v>
      </c>
      <c r="J446" s="346"/>
      <c r="K446" s="206"/>
      <c r="L446" s="207"/>
    </row>
    <row r="447" spans="1:12" ht="22.95" customHeight="1" x14ac:dyDescent="0.2">
      <c r="A447" s="42">
        <f t="shared" si="20"/>
        <v>42428</v>
      </c>
      <c r="B447" s="43">
        <f t="shared" si="21"/>
        <v>42428</v>
      </c>
      <c r="C447" s="334"/>
      <c r="D447" s="335"/>
      <c r="E447" s="334" t="s">
        <v>79</v>
      </c>
      <c r="F447" s="335"/>
      <c r="G447" s="334" t="s">
        <v>79</v>
      </c>
      <c r="H447" s="335"/>
      <c r="I447" s="345" t="s">
        <v>231</v>
      </c>
      <c r="J447" s="346"/>
      <c r="K447" s="198"/>
      <c r="L447" s="199"/>
    </row>
    <row r="448" spans="1:12" ht="22.95" customHeight="1" x14ac:dyDescent="0.2">
      <c r="A448" s="42">
        <f t="shared" si="20"/>
        <v>42429</v>
      </c>
      <c r="B448" s="43">
        <f t="shared" si="21"/>
        <v>42429</v>
      </c>
      <c r="C448" s="334"/>
      <c r="D448" s="335"/>
      <c r="E448" s="334"/>
      <c r="F448" s="335"/>
      <c r="G448" s="334"/>
      <c r="H448" s="335"/>
      <c r="I448" s="334"/>
      <c r="J448" s="335"/>
      <c r="K448" s="198"/>
      <c r="L448" s="199"/>
    </row>
    <row r="449" spans="1:12" ht="22.95" customHeight="1" x14ac:dyDescent="0.2">
      <c r="A449" s="42">
        <f t="shared" si="20"/>
        <v>42430</v>
      </c>
      <c r="B449" s="43">
        <f t="shared" si="21"/>
        <v>42430</v>
      </c>
      <c r="C449" s="334"/>
      <c r="D449" s="335"/>
      <c r="E449" s="334"/>
      <c r="F449" s="335"/>
      <c r="G449" s="334"/>
      <c r="H449" s="335"/>
      <c r="I449" s="345"/>
      <c r="J449" s="346"/>
      <c r="K449" s="198"/>
      <c r="L449" s="199"/>
    </row>
    <row r="450" spans="1:12" ht="22.95" customHeight="1" thickBot="1" x14ac:dyDescent="0.25">
      <c r="A450" s="42">
        <f t="shared" si="20"/>
        <v>42431</v>
      </c>
      <c r="B450" s="43">
        <f t="shared" si="21"/>
        <v>42431</v>
      </c>
      <c r="C450" s="334"/>
      <c r="D450" s="335"/>
      <c r="E450" s="334"/>
      <c r="F450" s="335"/>
      <c r="G450" s="334"/>
      <c r="H450" s="335"/>
      <c r="I450" s="334"/>
      <c r="J450" s="335"/>
      <c r="K450" s="336"/>
      <c r="L450" s="337"/>
    </row>
    <row r="451" spans="1:12" ht="22.95" customHeight="1" thickTop="1" x14ac:dyDescent="0.2">
      <c r="A451" s="338" t="s">
        <v>37</v>
      </c>
      <c r="B451" s="339"/>
      <c r="C451" s="342">
        <v>0</v>
      </c>
      <c r="D451" s="343"/>
      <c r="E451" s="342">
        <v>15</v>
      </c>
      <c r="F451" s="343"/>
      <c r="G451" s="342">
        <v>24</v>
      </c>
      <c r="H451" s="343"/>
      <c r="I451" s="342">
        <v>23</v>
      </c>
      <c r="J451" s="343"/>
      <c r="K451" s="198"/>
      <c r="L451" s="199"/>
    </row>
    <row r="452" spans="1:12" ht="22.95" customHeight="1" x14ac:dyDescent="0.2">
      <c r="A452" s="340"/>
      <c r="B452" s="341"/>
      <c r="C452" s="325"/>
      <c r="D452" s="326"/>
      <c r="E452" s="325"/>
      <c r="F452" s="326"/>
      <c r="G452" s="325"/>
      <c r="H452" s="326"/>
      <c r="I452" s="325"/>
      <c r="J452" s="326"/>
      <c r="K452" s="198"/>
      <c r="L452" s="199"/>
    </row>
    <row r="453" spans="1:12" ht="22.95" customHeight="1" x14ac:dyDescent="0.2">
      <c r="A453" s="217" t="s">
        <v>42</v>
      </c>
      <c r="B453" s="218"/>
      <c r="C453" s="334">
        <v>28</v>
      </c>
      <c r="D453" s="335"/>
      <c r="E453" s="334">
        <v>13</v>
      </c>
      <c r="F453" s="335"/>
      <c r="G453" s="334">
        <v>4</v>
      </c>
      <c r="H453" s="335"/>
      <c r="I453" s="334">
        <v>5</v>
      </c>
      <c r="J453" s="335"/>
      <c r="K453" s="198"/>
      <c r="L453" s="199"/>
    </row>
    <row r="454" spans="1:12" ht="22.95" customHeight="1" x14ac:dyDescent="0.2"/>
    <row r="455" spans="1:12" ht="22.95" customHeight="1" x14ac:dyDescent="0.2"/>
    <row r="456" spans="1:12" ht="22.95" customHeight="1" x14ac:dyDescent="0.2">
      <c r="A456" s="195" t="s">
        <v>13</v>
      </c>
      <c r="B456" s="195"/>
      <c r="C456" s="195"/>
      <c r="D456" s="195"/>
      <c r="E456" s="195"/>
      <c r="F456" s="195"/>
      <c r="G456" s="195"/>
      <c r="H456" s="195"/>
      <c r="I456" s="195"/>
      <c r="J456" s="195"/>
      <c r="K456" s="195"/>
      <c r="L456" s="195"/>
    </row>
    <row r="457" spans="1:12" ht="22.95" customHeight="1" x14ac:dyDescent="0.2">
      <c r="A457" s="195"/>
      <c r="B457" s="195"/>
      <c r="C457" s="195"/>
      <c r="D457" s="195"/>
      <c r="E457" s="195"/>
      <c r="F457" s="195"/>
      <c r="G457" s="195"/>
      <c r="H457" s="195"/>
      <c r="I457" s="195"/>
      <c r="J457" s="195"/>
      <c r="K457" s="195"/>
      <c r="L457" s="195"/>
    </row>
    <row r="458" spans="1:12" ht="22.95" customHeight="1" x14ac:dyDescent="0.2">
      <c r="A458" s="351">
        <f>EDATE($A$4, 11)</f>
        <v>42430</v>
      </c>
      <c r="B458" s="351"/>
      <c r="C458" s="44">
        <f>A458</f>
        <v>42430</v>
      </c>
      <c r="D458" s="5"/>
    </row>
    <row r="459" spans="1:12" ht="22.95" customHeight="1" x14ac:dyDescent="0.2">
      <c r="A459" s="196"/>
      <c r="B459" s="197"/>
      <c r="C459" s="198" t="s">
        <v>1</v>
      </c>
      <c r="D459" s="199"/>
      <c r="E459" s="198" t="s">
        <v>36</v>
      </c>
      <c r="F459" s="199"/>
      <c r="G459" s="198" t="s">
        <v>237</v>
      </c>
      <c r="H459" s="199"/>
      <c r="I459" s="198" t="s">
        <v>2</v>
      </c>
      <c r="J459" s="199"/>
      <c r="K459" s="198" t="s">
        <v>43</v>
      </c>
      <c r="L459" s="199"/>
    </row>
    <row r="460" spans="1:12" ht="22.95" customHeight="1" x14ac:dyDescent="0.2">
      <c r="A460" s="42">
        <f>A458</f>
        <v>42430</v>
      </c>
      <c r="B460" s="43">
        <f>A460</f>
        <v>42430</v>
      </c>
      <c r="C460" s="345"/>
      <c r="D460" s="346"/>
      <c r="E460" s="334" t="s">
        <v>78</v>
      </c>
      <c r="F460" s="335"/>
      <c r="G460" s="334" t="s">
        <v>75</v>
      </c>
      <c r="H460" s="335"/>
      <c r="I460" s="345">
        <v>3</v>
      </c>
      <c r="J460" s="346"/>
      <c r="K460" s="198"/>
      <c r="L460" s="199"/>
    </row>
    <row r="461" spans="1:12" ht="22.95" customHeight="1" x14ac:dyDescent="0.2">
      <c r="A461" s="42">
        <f t="shared" ref="A461:A490" si="22">A460+1</f>
        <v>42431</v>
      </c>
      <c r="B461" s="43">
        <f t="shared" ref="B461:B490" si="23">A461</f>
        <v>42431</v>
      </c>
      <c r="C461" s="345"/>
      <c r="D461" s="346"/>
      <c r="E461" s="334" t="s">
        <v>78</v>
      </c>
      <c r="F461" s="335"/>
      <c r="G461" s="334" t="s">
        <v>75</v>
      </c>
      <c r="H461" s="335"/>
      <c r="I461" s="345">
        <v>4</v>
      </c>
      <c r="J461" s="346"/>
      <c r="K461" s="198"/>
      <c r="L461" s="199"/>
    </row>
    <row r="462" spans="1:12" ht="22.95" customHeight="1" x14ac:dyDescent="0.2">
      <c r="A462" s="42">
        <f t="shared" si="22"/>
        <v>42432</v>
      </c>
      <c r="B462" s="43">
        <f t="shared" si="23"/>
        <v>42432</v>
      </c>
      <c r="C462" s="345"/>
      <c r="D462" s="346"/>
      <c r="E462" s="334" t="s">
        <v>78</v>
      </c>
      <c r="F462" s="335"/>
      <c r="G462" s="334" t="s">
        <v>75</v>
      </c>
      <c r="H462" s="335"/>
      <c r="I462" s="345">
        <v>5</v>
      </c>
      <c r="J462" s="346"/>
      <c r="K462" s="198"/>
      <c r="L462" s="199"/>
    </row>
    <row r="463" spans="1:12" ht="22.95" customHeight="1" x14ac:dyDescent="0.2">
      <c r="A463" s="42">
        <f t="shared" si="22"/>
        <v>42433</v>
      </c>
      <c r="B463" s="43">
        <f t="shared" si="23"/>
        <v>42433</v>
      </c>
      <c r="C463" s="349"/>
      <c r="D463" s="350"/>
      <c r="E463" s="334" t="s">
        <v>76</v>
      </c>
      <c r="F463" s="335"/>
      <c r="G463" s="334" t="s">
        <v>75</v>
      </c>
      <c r="H463" s="335"/>
      <c r="I463" s="345">
        <v>6</v>
      </c>
      <c r="J463" s="346"/>
      <c r="K463" s="198"/>
      <c r="L463" s="199"/>
    </row>
    <row r="464" spans="1:12" ht="22.95" customHeight="1" x14ac:dyDescent="0.2">
      <c r="A464" s="42">
        <f t="shared" si="22"/>
        <v>42434</v>
      </c>
      <c r="B464" s="43">
        <f t="shared" si="23"/>
        <v>42434</v>
      </c>
      <c r="C464" s="345"/>
      <c r="D464" s="346"/>
      <c r="E464" s="334" t="s">
        <v>76</v>
      </c>
      <c r="F464" s="335"/>
      <c r="G464" s="334" t="s">
        <v>73</v>
      </c>
      <c r="H464" s="335"/>
      <c r="I464" s="345">
        <v>7</v>
      </c>
      <c r="J464" s="346"/>
      <c r="K464" s="198"/>
      <c r="L464" s="199"/>
    </row>
    <row r="465" spans="1:12" ht="22.95" customHeight="1" x14ac:dyDescent="0.2">
      <c r="A465" s="42">
        <f t="shared" si="22"/>
        <v>42435</v>
      </c>
      <c r="B465" s="43">
        <f t="shared" si="23"/>
        <v>42435</v>
      </c>
      <c r="C465" s="345"/>
      <c r="D465" s="346"/>
      <c r="E465" s="334" t="s">
        <v>78</v>
      </c>
      <c r="F465" s="335"/>
      <c r="G465" s="334" t="s">
        <v>75</v>
      </c>
      <c r="H465" s="335"/>
      <c r="I465" s="345">
        <v>8</v>
      </c>
      <c r="J465" s="346"/>
      <c r="K465" s="198"/>
      <c r="L465" s="199"/>
    </row>
    <row r="466" spans="1:12" ht="22.95" customHeight="1" x14ac:dyDescent="0.2">
      <c r="A466" s="42">
        <f t="shared" si="22"/>
        <v>42436</v>
      </c>
      <c r="B466" s="43">
        <f t="shared" si="23"/>
        <v>42436</v>
      </c>
      <c r="C466" s="345"/>
      <c r="D466" s="346"/>
      <c r="E466" s="334" t="s">
        <v>79</v>
      </c>
      <c r="F466" s="335"/>
      <c r="G466" s="334" t="s">
        <v>79</v>
      </c>
      <c r="H466" s="335"/>
      <c r="I466" s="345">
        <v>9</v>
      </c>
      <c r="J466" s="346"/>
      <c r="K466" s="198"/>
      <c r="L466" s="199"/>
    </row>
    <row r="467" spans="1:12" ht="22.95" customHeight="1" x14ac:dyDescent="0.2">
      <c r="A467" s="42">
        <f t="shared" si="22"/>
        <v>42437</v>
      </c>
      <c r="B467" s="43">
        <f t="shared" si="23"/>
        <v>42437</v>
      </c>
      <c r="C467" s="345"/>
      <c r="D467" s="346"/>
      <c r="E467" s="334" t="s">
        <v>78</v>
      </c>
      <c r="F467" s="335"/>
      <c r="G467" s="334" t="s">
        <v>75</v>
      </c>
      <c r="H467" s="335"/>
      <c r="I467" s="345">
        <v>10</v>
      </c>
      <c r="J467" s="346"/>
      <c r="K467" s="198"/>
      <c r="L467" s="199"/>
    </row>
    <row r="468" spans="1:12" ht="22.95" customHeight="1" x14ac:dyDescent="0.2">
      <c r="A468" s="42">
        <f t="shared" si="22"/>
        <v>42438</v>
      </c>
      <c r="B468" s="43">
        <f t="shared" si="23"/>
        <v>42438</v>
      </c>
      <c r="C468" s="345"/>
      <c r="D468" s="346"/>
      <c r="E468" s="334" t="s">
        <v>78</v>
      </c>
      <c r="F468" s="335"/>
      <c r="G468" s="334" t="s">
        <v>75</v>
      </c>
      <c r="H468" s="335"/>
      <c r="I468" s="345">
        <v>11</v>
      </c>
      <c r="J468" s="346"/>
      <c r="K468" s="198"/>
      <c r="L468" s="199"/>
    </row>
    <row r="469" spans="1:12" ht="22.95" customHeight="1" x14ac:dyDescent="0.2">
      <c r="A469" s="42">
        <f t="shared" si="22"/>
        <v>42439</v>
      </c>
      <c r="B469" s="43">
        <f t="shared" si="23"/>
        <v>42439</v>
      </c>
      <c r="C469" s="345"/>
      <c r="D469" s="346"/>
      <c r="E469" s="334" t="s">
        <v>78</v>
      </c>
      <c r="F469" s="335"/>
      <c r="G469" s="334" t="s">
        <v>75</v>
      </c>
      <c r="H469" s="335"/>
      <c r="I469" s="345">
        <v>12</v>
      </c>
      <c r="J469" s="346"/>
      <c r="K469" s="198"/>
      <c r="L469" s="199"/>
    </row>
    <row r="470" spans="1:12" ht="22.95" customHeight="1" x14ac:dyDescent="0.2">
      <c r="A470" s="42">
        <f t="shared" si="22"/>
        <v>42440</v>
      </c>
      <c r="B470" s="43">
        <f t="shared" si="23"/>
        <v>42440</v>
      </c>
      <c r="C470" s="345"/>
      <c r="D470" s="346"/>
      <c r="E470" s="334" t="s">
        <v>76</v>
      </c>
      <c r="F470" s="335"/>
      <c r="G470" s="334" t="s">
        <v>75</v>
      </c>
      <c r="H470" s="335"/>
      <c r="I470" s="345">
        <v>13</v>
      </c>
      <c r="J470" s="346"/>
      <c r="K470" s="198"/>
      <c r="L470" s="199"/>
    </row>
    <row r="471" spans="1:12" ht="22.95" customHeight="1" x14ac:dyDescent="0.2">
      <c r="A471" s="42">
        <f t="shared" si="22"/>
        <v>42441</v>
      </c>
      <c r="B471" s="43">
        <f t="shared" si="23"/>
        <v>42441</v>
      </c>
      <c r="C471" s="345"/>
      <c r="D471" s="346"/>
      <c r="E471" s="334" t="s">
        <v>76</v>
      </c>
      <c r="F471" s="335"/>
      <c r="G471" s="334" t="s">
        <v>73</v>
      </c>
      <c r="H471" s="335"/>
      <c r="I471" s="345">
        <v>14</v>
      </c>
      <c r="J471" s="346"/>
      <c r="K471" s="198"/>
      <c r="L471" s="199"/>
    </row>
    <row r="472" spans="1:12" ht="22.95" customHeight="1" x14ac:dyDescent="0.2">
      <c r="A472" s="42">
        <f t="shared" si="22"/>
        <v>42442</v>
      </c>
      <c r="B472" s="43">
        <f t="shared" si="23"/>
        <v>42442</v>
      </c>
      <c r="C472" s="345"/>
      <c r="D472" s="346"/>
      <c r="E472" s="334" t="s">
        <v>78</v>
      </c>
      <c r="F472" s="335"/>
      <c r="G472" s="334" t="s">
        <v>75</v>
      </c>
      <c r="H472" s="335"/>
      <c r="I472" s="345">
        <v>15</v>
      </c>
      <c r="J472" s="346"/>
      <c r="K472" s="198"/>
      <c r="L472" s="199"/>
    </row>
    <row r="473" spans="1:12" ht="22.95" customHeight="1" x14ac:dyDescent="0.2">
      <c r="A473" s="42">
        <f t="shared" si="22"/>
        <v>42443</v>
      </c>
      <c r="B473" s="43">
        <f t="shared" si="23"/>
        <v>42443</v>
      </c>
      <c r="C473" s="345"/>
      <c r="D473" s="346"/>
      <c r="E473" s="334" t="s">
        <v>79</v>
      </c>
      <c r="F473" s="335"/>
      <c r="G473" s="334" t="s">
        <v>79</v>
      </c>
      <c r="H473" s="335"/>
      <c r="I473" s="345">
        <v>16</v>
      </c>
      <c r="J473" s="346"/>
      <c r="K473" s="198"/>
      <c r="L473" s="199"/>
    </row>
    <row r="474" spans="1:12" ht="22.95" customHeight="1" x14ac:dyDescent="0.2">
      <c r="A474" s="42">
        <f t="shared" si="22"/>
        <v>42444</v>
      </c>
      <c r="B474" s="43">
        <f t="shared" si="23"/>
        <v>42444</v>
      </c>
      <c r="C474" s="345"/>
      <c r="D474" s="346"/>
      <c r="E474" s="334" t="s">
        <v>78</v>
      </c>
      <c r="F474" s="335"/>
      <c r="G474" s="334" t="s">
        <v>75</v>
      </c>
      <c r="H474" s="335"/>
      <c r="I474" s="345">
        <v>17</v>
      </c>
      <c r="J474" s="346"/>
      <c r="K474" s="198"/>
      <c r="L474" s="199"/>
    </row>
    <row r="475" spans="1:12" ht="22.95" customHeight="1" x14ac:dyDescent="0.2">
      <c r="A475" s="42">
        <f t="shared" si="22"/>
        <v>42445</v>
      </c>
      <c r="B475" s="43">
        <f t="shared" si="23"/>
        <v>42445</v>
      </c>
      <c r="C475" s="334" t="s">
        <v>232</v>
      </c>
      <c r="D475" s="335"/>
      <c r="E475" s="334" t="s">
        <v>78</v>
      </c>
      <c r="F475" s="335"/>
      <c r="G475" s="334" t="s">
        <v>75</v>
      </c>
      <c r="H475" s="335"/>
      <c r="I475" s="334"/>
      <c r="J475" s="335"/>
      <c r="K475" s="198"/>
      <c r="L475" s="199"/>
    </row>
    <row r="476" spans="1:12" ht="22.95" customHeight="1" x14ac:dyDescent="0.2">
      <c r="A476" s="42">
        <f t="shared" si="22"/>
        <v>42446</v>
      </c>
      <c r="B476" s="43">
        <f t="shared" si="23"/>
        <v>42446</v>
      </c>
      <c r="C476" s="347" t="s">
        <v>225</v>
      </c>
      <c r="D476" s="348"/>
      <c r="E476" s="334" t="s">
        <v>78</v>
      </c>
      <c r="F476" s="335"/>
      <c r="G476" s="334" t="s">
        <v>75</v>
      </c>
      <c r="H476" s="335"/>
      <c r="I476" s="334"/>
      <c r="J476" s="335"/>
      <c r="K476" s="198"/>
      <c r="L476" s="199"/>
    </row>
    <row r="477" spans="1:12" ht="22.95" customHeight="1" x14ac:dyDescent="0.2">
      <c r="A477" s="42">
        <f t="shared" si="22"/>
        <v>42447</v>
      </c>
      <c r="B477" s="43">
        <f t="shared" si="23"/>
        <v>42447</v>
      </c>
      <c r="C477" s="345"/>
      <c r="D477" s="346"/>
      <c r="E477" s="334" t="s">
        <v>76</v>
      </c>
      <c r="F477" s="335"/>
      <c r="G477" s="334" t="s">
        <v>75</v>
      </c>
      <c r="H477" s="335"/>
      <c r="I477" s="334"/>
      <c r="J477" s="335"/>
      <c r="K477" s="198"/>
      <c r="L477" s="199"/>
    </row>
    <row r="478" spans="1:12" ht="22.95" customHeight="1" x14ac:dyDescent="0.2">
      <c r="A478" s="42">
        <f t="shared" si="22"/>
        <v>42448</v>
      </c>
      <c r="B478" s="43">
        <f t="shared" si="23"/>
        <v>42448</v>
      </c>
      <c r="C478" s="345"/>
      <c r="D478" s="346"/>
      <c r="E478" s="334" t="s">
        <v>76</v>
      </c>
      <c r="F478" s="335"/>
      <c r="G478" s="334" t="s">
        <v>73</v>
      </c>
      <c r="H478" s="335"/>
      <c r="I478" s="334"/>
      <c r="J478" s="335"/>
      <c r="K478" s="198"/>
      <c r="L478" s="199"/>
    </row>
    <row r="479" spans="1:12" ht="22.95" customHeight="1" x14ac:dyDescent="0.2">
      <c r="A479" s="42">
        <f t="shared" si="22"/>
        <v>42449</v>
      </c>
      <c r="B479" s="43">
        <f t="shared" si="23"/>
        <v>42449</v>
      </c>
      <c r="C479" s="345"/>
      <c r="D479" s="346"/>
      <c r="E479" s="334" t="s">
        <v>76</v>
      </c>
      <c r="F479" s="335"/>
      <c r="G479" s="334" t="s">
        <v>73</v>
      </c>
      <c r="H479" s="335"/>
      <c r="I479" s="334"/>
      <c r="J479" s="335"/>
      <c r="K479" s="198" t="s">
        <v>228</v>
      </c>
      <c r="L479" s="199"/>
    </row>
    <row r="480" spans="1:12" ht="22.95" customHeight="1" x14ac:dyDescent="0.2">
      <c r="A480" s="42">
        <f t="shared" si="22"/>
        <v>42450</v>
      </c>
      <c r="B480" s="43">
        <f t="shared" si="23"/>
        <v>42450</v>
      </c>
      <c r="C480" s="334" t="s">
        <v>79</v>
      </c>
      <c r="D480" s="335"/>
      <c r="E480" s="334" t="s">
        <v>79</v>
      </c>
      <c r="F480" s="335"/>
      <c r="G480" s="334" t="s">
        <v>79</v>
      </c>
      <c r="H480" s="335"/>
      <c r="I480" s="334"/>
      <c r="J480" s="335"/>
      <c r="K480" s="198"/>
      <c r="L480" s="199"/>
    </row>
    <row r="481" spans="1:12" ht="22.95" customHeight="1" x14ac:dyDescent="0.2">
      <c r="A481" s="42">
        <f t="shared" si="22"/>
        <v>42451</v>
      </c>
      <c r="B481" s="43">
        <f t="shared" si="23"/>
        <v>42451</v>
      </c>
      <c r="C481" s="334"/>
      <c r="D481" s="335"/>
      <c r="E481" s="334" t="s">
        <v>78</v>
      </c>
      <c r="F481" s="335"/>
      <c r="G481" s="334" t="s">
        <v>75</v>
      </c>
      <c r="H481" s="335"/>
      <c r="I481" s="334"/>
      <c r="J481" s="335"/>
      <c r="K481" s="198"/>
      <c r="L481" s="199"/>
    </row>
    <row r="482" spans="1:12" ht="22.95" customHeight="1" x14ac:dyDescent="0.2">
      <c r="A482" s="42">
        <f t="shared" si="22"/>
        <v>42452</v>
      </c>
      <c r="B482" s="43">
        <f t="shared" si="23"/>
        <v>42452</v>
      </c>
      <c r="C482" s="334"/>
      <c r="D482" s="335"/>
      <c r="E482" s="334" t="s">
        <v>78</v>
      </c>
      <c r="F482" s="335"/>
      <c r="G482" s="334" t="s">
        <v>75</v>
      </c>
      <c r="H482" s="335"/>
      <c r="I482" s="334"/>
      <c r="J482" s="335"/>
      <c r="K482" s="198"/>
      <c r="L482" s="199"/>
    </row>
    <row r="483" spans="1:12" ht="22.95" customHeight="1" x14ac:dyDescent="0.2">
      <c r="A483" s="42">
        <f t="shared" si="22"/>
        <v>42453</v>
      </c>
      <c r="B483" s="43">
        <f t="shared" si="23"/>
        <v>42453</v>
      </c>
      <c r="C483" s="334"/>
      <c r="D483" s="335"/>
      <c r="E483" s="334" t="s">
        <v>78</v>
      </c>
      <c r="F483" s="335"/>
      <c r="G483" s="334" t="s">
        <v>75</v>
      </c>
      <c r="H483" s="335"/>
      <c r="I483" s="334"/>
      <c r="J483" s="335"/>
      <c r="K483" s="198"/>
      <c r="L483" s="199"/>
    </row>
    <row r="484" spans="1:12" ht="22.95" customHeight="1" x14ac:dyDescent="0.2">
      <c r="A484" s="42">
        <f t="shared" si="22"/>
        <v>42454</v>
      </c>
      <c r="B484" s="43">
        <f t="shared" si="23"/>
        <v>42454</v>
      </c>
      <c r="C484" s="334" t="s">
        <v>75</v>
      </c>
      <c r="D484" s="335"/>
      <c r="E484" s="334" t="s">
        <v>76</v>
      </c>
      <c r="F484" s="335"/>
      <c r="G484" s="334" t="s">
        <v>75</v>
      </c>
      <c r="H484" s="335"/>
      <c r="I484" s="334"/>
      <c r="J484" s="335"/>
      <c r="K484" s="198" t="s">
        <v>252</v>
      </c>
      <c r="L484" s="344"/>
    </row>
    <row r="485" spans="1:12" ht="22.95" customHeight="1" x14ac:dyDescent="0.2">
      <c r="A485" s="42">
        <f t="shared" si="22"/>
        <v>42455</v>
      </c>
      <c r="B485" s="43">
        <f t="shared" si="23"/>
        <v>42455</v>
      </c>
      <c r="C485" s="334" t="s">
        <v>73</v>
      </c>
      <c r="D485" s="335"/>
      <c r="E485" s="334" t="s">
        <v>76</v>
      </c>
      <c r="F485" s="335"/>
      <c r="G485" s="334" t="s">
        <v>73</v>
      </c>
      <c r="H485" s="335"/>
      <c r="I485" s="334"/>
      <c r="J485" s="335"/>
      <c r="K485" s="198" t="s">
        <v>103</v>
      </c>
      <c r="L485" s="199"/>
    </row>
    <row r="486" spans="1:12" ht="22.95" customHeight="1" x14ac:dyDescent="0.2">
      <c r="A486" s="42">
        <f t="shared" si="22"/>
        <v>42456</v>
      </c>
      <c r="B486" s="43">
        <f t="shared" si="23"/>
        <v>42456</v>
      </c>
      <c r="C486" s="334" t="s">
        <v>74</v>
      </c>
      <c r="D486" s="335"/>
      <c r="E486" s="334" t="s">
        <v>76</v>
      </c>
      <c r="F486" s="335"/>
      <c r="G486" s="334" t="s">
        <v>75</v>
      </c>
      <c r="H486" s="335"/>
      <c r="I486" s="334"/>
      <c r="J486" s="335"/>
      <c r="K486" s="198"/>
      <c r="L486" s="199"/>
    </row>
    <row r="487" spans="1:12" ht="22.95" customHeight="1" x14ac:dyDescent="0.2">
      <c r="A487" s="42">
        <f t="shared" si="22"/>
        <v>42457</v>
      </c>
      <c r="B487" s="43">
        <f t="shared" si="23"/>
        <v>42457</v>
      </c>
      <c r="C487" s="334" t="s">
        <v>74</v>
      </c>
      <c r="D487" s="335"/>
      <c r="E487" s="334" t="s">
        <v>76</v>
      </c>
      <c r="F487" s="335"/>
      <c r="G487" s="334" t="s">
        <v>75</v>
      </c>
      <c r="H487" s="335"/>
      <c r="I487" s="334"/>
      <c r="J487" s="335"/>
      <c r="K487" s="198"/>
      <c r="L487" s="199"/>
    </row>
    <row r="488" spans="1:12" ht="22.95" customHeight="1" x14ac:dyDescent="0.2">
      <c r="A488" s="42">
        <f t="shared" si="22"/>
        <v>42458</v>
      </c>
      <c r="B488" s="43">
        <f t="shared" si="23"/>
        <v>42458</v>
      </c>
      <c r="C488" s="334" t="s">
        <v>74</v>
      </c>
      <c r="D488" s="335"/>
      <c r="E488" s="334" t="s">
        <v>76</v>
      </c>
      <c r="F488" s="335"/>
      <c r="G488" s="334" t="s">
        <v>75</v>
      </c>
      <c r="H488" s="335"/>
      <c r="I488" s="334"/>
      <c r="J488" s="335"/>
      <c r="K488" s="198"/>
      <c r="L488" s="199"/>
    </row>
    <row r="489" spans="1:12" ht="22.95" customHeight="1" x14ac:dyDescent="0.2">
      <c r="A489" s="42">
        <f t="shared" si="22"/>
        <v>42459</v>
      </c>
      <c r="B489" s="43">
        <f t="shared" si="23"/>
        <v>42459</v>
      </c>
      <c r="C489" s="334" t="s">
        <v>74</v>
      </c>
      <c r="D489" s="335"/>
      <c r="E489" s="334" t="s">
        <v>76</v>
      </c>
      <c r="F489" s="335"/>
      <c r="G489" s="334" t="s">
        <v>75</v>
      </c>
      <c r="H489" s="335"/>
      <c r="I489" s="334"/>
      <c r="J489" s="335"/>
      <c r="K489" s="198"/>
      <c r="L489" s="199"/>
    </row>
    <row r="490" spans="1:12" ht="22.95" customHeight="1" thickBot="1" x14ac:dyDescent="0.25">
      <c r="A490" s="42">
        <f t="shared" si="22"/>
        <v>42460</v>
      </c>
      <c r="B490" s="43">
        <f t="shared" si="23"/>
        <v>42460</v>
      </c>
      <c r="C490" s="334" t="s">
        <v>74</v>
      </c>
      <c r="D490" s="335"/>
      <c r="E490" s="334" t="s">
        <v>76</v>
      </c>
      <c r="F490" s="335"/>
      <c r="G490" s="334" t="s">
        <v>75</v>
      </c>
      <c r="H490" s="335"/>
      <c r="I490" s="334"/>
      <c r="J490" s="335"/>
      <c r="K490" s="336"/>
      <c r="L490" s="337"/>
    </row>
    <row r="491" spans="1:12" ht="22.95" customHeight="1" thickTop="1" x14ac:dyDescent="0.2">
      <c r="A491" s="338" t="s">
        <v>37</v>
      </c>
      <c r="B491" s="339"/>
      <c r="C491" s="342">
        <v>7</v>
      </c>
      <c r="D491" s="343"/>
      <c r="E491" s="342">
        <v>28</v>
      </c>
      <c r="F491" s="343"/>
      <c r="G491" s="342">
        <v>28</v>
      </c>
      <c r="H491" s="343"/>
      <c r="I491" s="342">
        <v>0</v>
      </c>
      <c r="J491" s="343"/>
      <c r="K491" s="198"/>
      <c r="L491" s="199"/>
    </row>
    <row r="492" spans="1:12" ht="22.95" customHeight="1" x14ac:dyDescent="0.2">
      <c r="A492" s="340"/>
      <c r="B492" s="341"/>
      <c r="C492" s="325"/>
      <c r="D492" s="326"/>
      <c r="E492" s="325"/>
      <c r="F492" s="326"/>
      <c r="G492" s="325"/>
      <c r="H492" s="326"/>
      <c r="I492" s="325"/>
      <c r="J492" s="326"/>
      <c r="K492" s="198"/>
      <c r="L492" s="199"/>
    </row>
    <row r="493" spans="1:12" ht="22.95" customHeight="1" thickBot="1" x14ac:dyDescent="0.25">
      <c r="A493" s="330" t="s">
        <v>42</v>
      </c>
      <c r="B493" s="331"/>
      <c r="C493" s="332">
        <v>24</v>
      </c>
      <c r="D493" s="333"/>
      <c r="E493" s="332">
        <v>3</v>
      </c>
      <c r="F493" s="333"/>
      <c r="G493" s="332">
        <v>3</v>
      </c>
      <c r="H493" s="333"/>
      <c r="I493" s="332">
        <v>31</v>
      </c>
      <c r="J493" s="333"/>
      <c r="K493" s="278"/>
      <c r="L493" s="254"/>
    </row>
    <row r="494" spans="1:12" x14ac:dyDescent="0.2">
      <c r="A494" s="320" t="s">
        <v>247</v>
      </c>
      <c r="B494" s="321"/>
      <c r="C494" s="323">
        <f>C491+C451+C369+C328+C287+C246+C204+C162+C121+C80+C37</f>
        <v>172</v>
      </c>
      <c r="D494" s="324"/>
      <c r="E494" s="323">
        <f>E491+E451+E410+E369+E328+E287+E246+E204+E162+E121+E80+E37</f>
        <v>293</v>
      </c>
      <c r="F494" s="324"/>
      <c r="G494" s="323">
        <f>G491+G451+G410+G369+G328+G287+G246+G204+G162+G121+G80+G37</f>
        <v>320</v>
      </c>
      <c r="H494" s="324"/>
      <c r="I494" s="323">
        <f>I491+I451+I410+I369+I328+I287+I246+I204+I162+I121+I80+I37</f>
        <v>103</v>
      </c>
      <c r="J494" s="324"/>
      <c r="K494" s="327"/>
      <c r="L494" s="328"/>
    </row>
    <row r="495" spans="1:12" ht="15.45" customHeight="1" x14ac:dyDescent="0.2">
      <c r="A495" s="322"/>
      <c r="B495" s="292"/>
      <c r="C495" s="325"/>
      <c r="D495" s="326"/>
      <c r="E495" s="325"/>
      <c r="F495" s="326"/>
      <c r="G495" s="325"/>
      <c r="H495" s="326"/>
      <c r="I495" s="325"/>
      <c r="J495" s="326"/>
      <c r="K495" s="229"/>
      <c r="L495" s="329"/>
    </row>
    <row r="496" spans="1:12" ht="22.5" customHeight="1" thickBot="1" x14ac:dyDescent="0.25">
      <c r="A496" s="314" t="s">
        <v>248</v>
      </c>
      <c r="B496" s="315"/>
      <c r="C496" s="316">
        <f>C493+C453+C412+C371+C330+C289+C248+C206+C166+C123+C82+C39</f>
        <v>193</v>
      </c>
      <c r="D496" s="317"/>
      <c r="E496" s="316">
        <f>E493+E453+E412+E371+E330+E289+E248+E206+E166+E123+E82+E39</f>
        <v>72</v>
      </c>
      <c r="F496" s="317"/>
      <c r="G496" s="316">
        <f>G493+G453+G412+G371+G330+G289+G248+G206+G166+G123+G82+G39</f>
        <v>45</v>
      </c>
      <c r="H496" s="317"/>
      <c r="I496" s="316">
        <f>I493+I453+I412+I371+I330+I289+I248+I206+I166+I123+I82+I39</f>
        <v>231</v>
      </c>
      <c r="J496" s="317"/>
      <c r="K496" s="318"/>
      <c r="L496" s="319"/>
    </row>
  </sheetData>
  <mergeCells count="2132"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A1:L2"/>
    <mergeCell ref="A4:B4"/>
    <mergeCell ref="A5:B5"/>
    <mergeCell ref="C5:D5"/>
    <mergeCell ref="E5:F5"/>
    <mergeCell ref="G5:H5"/>
    <mergeCell ref="I5:J5"/>
    <mergeCell ref="K5:L5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K37:L37"/>
    <mergeCell ref="K38:L38"/>
    <mergeCell ref="A39:B39"/>
    <mergeCell ref="C39:D39"/>
    <mergeCell ref="E39:F39"/>
    <mergeCell ref="G39:H39"/>
    <mergeCell ref="I39:J39"/>
    <mergeCell ref="K39:L39"/>
    <mergeCell ref="C36:D36"/>
    <mergeCell ref="E36:F36"/>
    <mergeCell ref="G36:H36"/>
    <mergeCell ref="I36:J36"/>
    <mergeCell ref="K36:L36"/>
    <mergeCell ref="A37:B38"/>
    <mergeCell ref="C37:D38"/>
    <mergeCell ref="E37:F38"/>
    <mergeCell ref="G37:H38"/>
    <mergeCell ref="I37:J38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A44:L45"/>
    <mergeCell ref="A47:B47"/>
    <mergeCell ref="A48:B48"/>
    <mergeCell ref="C48:D48"/>
    <mergeCell ref="E48:F48"/>
    <mergeCell ref="G48:H48"/>
    <mergeCell ref="I48:J48"/>
    <mergeCell ref="K48:L48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65:D65"/>
    <mergeCell ref="E65:F65"/>
    <mergeCell ref="G65:H65"/>
    <mergeCell ref="I65:J65"/>
    <mergeCell ref="K65:L65"/>
    <mergeCell ref="C66:D66"/>
    <mergeCell ref="E66:F66"/>
    <mergeCell ref="G66:H66"/>
    <mergeCell ref="I66:J66"/>
    <mergeCell ref="K66:L66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K76:L76"/>
    <mergeCell ref="K80:L80"/>
    <mergeCell ref="K81:L81"/>
    <mergeCell ref="A82:B82"/>
    <mergeCell ref="C82:D82"/>
    <mergeCell ref="E82:F82"/>
    <mergeCell ref="G82:H82"/>
    <mergeCell ref="I82:J82"/>
    <mergeCell ref="K82:L82"/>
    <mergeCell ref="C79:D79"/>
    <mergeCell ref="E79:F79"/>
    <mergeCell ref="G79:H79"/>
    <mergeCell ref="I79:J79"/>
    <mergeCell ref="K79:L79"/>
    <mergeCell ref="A80:B81"/>
    <mergeCell ref="C80:D81"/>
    <mergeCell ref="E80:F81"/>
    <mergeCell ref="G80:H81"/>
    <mergeCell ref="I80:J81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A85:L86"/>
    <mergeCell ref="A89:B89"/>
    <mergeCell ref="C89:D89"/>
    <mergeCell ref="E89:F89"/>
    <mergeCell ref="G89:H89"/>
    <mergeCell ref="I89:J89"/>
    <mergeCell ref="K89:L89"/>
    <mergeCell ref="A88:B88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5"/>
    <mergeCell ref="C100:D100"/>
    <mergeCell ref="E100:F100"/>
    <mergeCell ref="G100:H100"/>
    <mergeCell ref="I100:J100"/>
    <mergeCell ref="K100:L100"/>
    <mergeCell ref="C101:D101"/>
    <mergeCell ref="E101:F101"/>
    <mergeCell ref="G101:H101"/>
    <mergeCell ref="I101:J101"/>
    <mergeCell ref="K101:L101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7:L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0:D110"/>
    <mergeCell ref="E110:F110"/>
    <mergeCell ref="G110:H110"/>
    <mergeCell ref="I110:J110"/>
    <mergeCell ref="K110:L110"/>
    <mergeCell ref="C111:D111"/>
    <mergeCell ref="E111:F111"/>
    <mergeCell ref="G111:H111"/>
    <mergeCell ref="I111:J111"/>
    <mergeCell ref="K111:L111"/>
    <mergeCell ref="C108:D108"/>
    <mergeCell ref="E108:F108"/>
    <mergeCell ref="G108:H108"/>
    <mergeCell ref="I108:J108"/>
    <mergeCell ref="K108:L108"/>
    <mergeCell ref="C109:D109"/>
    <mergeCell ref="E109:F109"/>
    <mergeCell ref="G109:H109"/>
    <mergeCell ref="I109:J109"/>
    <mergeCell ref="K109:L109"/>
    <mergeCell ref="C114:D114"/>
    <mergeCell ref="E114:F114"/>
    <mergeCell ref="G114:H114"/>
    <mergeCell ref="I114:J114"/>
    <mergeCell ref="K114:L114"/>
    <mergeCell ref="C115:D115"/>
    <mergeCell ref="E115:F115"/>
    <mergeCell ref="G115:H115"/>
    <mergeCell ref="I115:J115"/>
    <mergeCell ref="K115:L115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C118:D118"/>
    <mergeCell ref="E118:F118"/>
    <mergeCell ref="G118:H118"/>
    <mergeCell ref="I118:J118"/>
    <mergeCell ref="K118:L118"/>
    <mergeCell ref="C119:D119"/>
    <mergeCell ref="E119:F119"/>
    <mergeCell ref="G119:H119"/>
    <mergeCell ref="I119:J119"/>
    <mergeCell ref="K119:L119"/>
    <mergeCell ref="C116:D116"/>
    <mergeCell ref="E116:F116"/>
    <mergeCell ref="G116:H116"/>
    <mergeCell ref="I116:J116"/>
    <mergeCell ref="K116:L116"/>
    <mergeCell ref="C117:D117"/>
    <mergeCell ref="E117:F117"/>
    <mergeCell ref="G117:H117"/>
    <mergeCell ref="I117:J117"/>
    <mergeCell ref="K117:L117"/>
    <mergeCell ref="A126:L127"/>
    <mergeCell ref="A130:B130"/>
    <mergeCell ref="C130:D130"/>
    <mergeCell ref="E130:F130"/>
    <mergeCell ref="G130:H130"/>
    <mergeCell ref="I130:J130"/>
    <mergeCell ref="K130:L130"/>
    <mergeCell ref="A129:B129"/>
    <mergeCell ref="K121:L121"/>
    <mergeCell ref="K122:L122"/>
    <mergeCell ref="A123:B123"/>
    <mergeCell ref="C123:D123"/>
    <mergeCell ref="E123:F123"/>
    <mergeCell ref="G123:H123"/>
    <mergeCell ref="I123:J123"/>
    <mergeCell ref="K123:L123"/>
    <mergeCell ref="C120:D120"/>
    <mergeCell ref="E120:F120"/>
    <mergeCell ref="G120:H120"/>
    <mergeCell ref="I120:J120"/>
    <mergeCell ref="K120:L120"/>
    <mergeCell ref="A121:B122"/>
    <mergeCell ref="C121:D122"/>
    <mergeCell ref="E121:F122"/>
    <mergeCell ref="G121:H122"/>
    <mergeCell ref="I121:J122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37:D137"/>
    <mergeCell ref="E137:F137"/>
    <mergeCell ref="G137:H137"/>
    <mergeCell ref="I137:J137"/>
    <mergeCell ref="K137:L137"/>
    <mergeCell ref="C138:D138"/>
    <mergeCell ref="E138:F138"/>
    <mergeCell ref="G138:H138"/>
    <mergeCell ref="I138:J138"/>
    <mergeCell ref="K138:L138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45:D145"/>
    <mergeCell ref="E145:F145"/>
    <mergeCell ref="G145:H145"/>
    <mergeCell ref="I145:J145"/>
    <mergeCell ref="K145:L145"/>
    <mergeCell ref="C146:D146"/>
    <mergeCell ref="E146:F146"/>
    <mergeCell ref="G146:H146"/>
    <mergeCell ref="I146:J146"/>
    <mergeCell ref="K146:L146"/>
    <mergeCell ref="C143:D143"/>
    <mergeCell ref="E143:F143"/>
    <mergeCell ref="G143:H143"/>
    <mergeCell ref="I143:J143"/>
    <mergeCell ref="K143:L143"/>
    <mergeCell ref="C144:D144"/>
    <mergeCell ref="E144:F144"/>
    <mergeCell ref="G144:H144"/>
    <mergeCell ref="I144:J144"/>
    <mergeCell ref="K144:L144"/>
    <mergeCell ref="C149:D149"/>
    <mergeCell ref="E149:F149"/>
    <mergeCell ref="G149:H149"/>
    <mergeCell ref="I149:J149"/>
    <mergeCell ref="K149:L149"/>
    <mergeCell ref="C150:D150"/>
    <mergeCell ref="E150:F150"/>
    <mergeCell ref="G150:H150"/>
    <mergeCell ref="I150:J150"/>
    <mergeCell ref="K150:L150"/>
    <mergeCell ref="C147:D147"/>
    <mergeCell ref="E147:F147"/>
    <mergeCell ref="G147:H147"/>
    <mergeCell ref="I147:J147"/>
    <mergeCell ref="K147:L147"/>
    <mergeCell ref="C148:D148"/>
    <mergeCell ref="E148:F148"/>
    <mergeCell ref="G148:H148"/>
    <mergeCell ref="I148:J148"/>
    <mergeCell ref="K148:L148"/>
    <mergeCell ref="C153:D153"/>
    <mergeCell ref="E153:F153"/>
    <mergeCell ref="G153:H153"/>
    <mergeCell ref="I153:J153"/>
    <mergeCell ref="K153:L153"/>
    <mergeCell ref="C154:D154"/>
    <mergeCell ref="E154:F154"/>
    <mergeCell ref="G154:H154"/>
    <mergeCell ref="I154:J154"/>
    <mergeCell ref="K154:L154"/>
    <mergeCell ref="C151:D151"/>
    <mergeCell ref="E151:F151"/>
    <mergeCell ref="G151:H151"/>
    <mergeCell ref="I151:J151"/>
    <mergeCell ref="K151:L151"/>
    <mergeCell ref="C152:D152"/>
    <mergeCell ref="E152:F152"/>
    <mergeCell ref="G152:H152"/>
    <mergeCell ref="I152:J152"/>
    <mergeCell ref="K152:L152"/>
    <mergeCell ref="C157:D157"/>
    <mergeCell ref="E157:F157"/>
    <mergeCell ref="G157:H157"/>
    <mergeCell ref="I157:J157"/>
    <mergeCell ref="K157:L157"/>
    <mergeCell ref="C158:D158"/>
    <mergeCell ref="E158:F158"/>
    <mergeCell ref="G158:H158"/>
    <mergeCell ref="I158:J158"/>
    <mergeCell ref="K158:L158"/>
    <mergeCell ref="C155:D155"/>
    <mergeCell ref="E155:F155"/>
    <mergeCell ref="G155:H155"/>
    <mergeCell ref="I155:J155"/>
    <mergeCell ref="K155:L156"/>
    <mergeCell ref="C156:D156"/>
    <mergeCell ref="E156:F156"/>
    <mergeCell ref="G156:H156"/>
    <mergeCell ref="I156:J156"/>
    <mergeCell ref="C159:D159"/>
    <mergeCell ref="E159:F159"/>
    <mergeCell ref="G159:H159"/>
    <mergeCell ref="I159:J159"/>
    <mergeCell ref="K159:L159"/>
    <mergeCell ref="C160:D160"/>
    <mergeCell ref="E160:F160"/>
    <mergeCell ref="G160:H160"/>
    <mergeCell ref="I160:J160"/>
    <mergeCell ref="K160:L160"/>
    <mergeCell ref="C165:D165"/>
    <mergeCell ref="E165:F165"/>
    <mergeCell ref="G165:H165"/>
    <mergeCell ref="I165:J165"/>
    <mergeCell ref="K165:L165"/>
    <mergeCell ref="I162:J163"/>
    <mergeCell ref="K162:L162"/>
    <mergeCell ref="K163:L163"/>
    <mergeCell ref="C164:D164"/>
    <mergeCell ref="E164:F164"/>
    <mergeCell ref="G164:H164"/>
    <mergeCell ref="I164:J164"/>
    <mergeCell ref="K164:L164"/>
    <mergeCell ref="C161:D161"/>
    <mergeCell ref="E161:F161"/>
    <mergeCell ref="G161:H161"/>
    <mergeCell ref="I161:J161"/>
    <mergeCell ref="K161:L161"/>
    <mergeCell ref="G174:H174"/>
    <mergeCell ref="I174:J174"/>
    <mergeCell ref="K174:L174"/>
    <mergeCell ref="K166:L166"/>
    <mergeCell ref="A168:L169"/>
    <mergeCell ref="A172:B172"/>
    <mergeCell ref="C172:D172"/>
    <mergeCell ref="E172:F172"/>
    <mergeCell ref="G172:H172"/>
    <mergeCell ref="I172:J172"/>
    <mergeCell ref="K172:L172"/>
    <mergeCell ref="A171:B171"/>
    <mergeCell ref="A162:A165"/>
    <mergeCell ref="B162:B163"/>
    <mergeCell ref="C162:D163"/>
    <mergeCell ref="E162:F163"/>
    <mergeCell ref="G162:H163"/>
    <mergeCell ref="C177:D177"/>
    <mergeCell ref="E177:F177"/>
    <mergeCell ref="G177:H177"/>
    <mergeCell ref="I177:J177"/>
    <mergeCell ref="K177:L177"/>
    <mergeCell ref="A166:B166"/>
    <mergeCell ref="C166:D166"/>
    <mergeCell ref="E166:F166"/>
    <mergeCell ref="G166:H166"/>
    <mergeCell ref="I166:J166"/>
    <mergeCell ref="C178:D178"/>
    <mergeCell ref="E178:F178"/>
    <mergeCell ref="G178:H178"/>
    <mergeCell ref="I178:J178"/>
    <mergeCell ref="K178:L178"/>
    <mergeCell ref="C175:D175"/>
    <mergeCell ref="E175:F175"/>
    <mergeCell ref="G175:H175"/>
    <mergeCell ref="I175:J175"/>
    <mergeCell ref="K175:L175"/>
    <mergeCell ref="C176:D176"/>
    <mergeCell ref="E176:F176"/>
    <mergeCell ref="G176:H176"/>
    <mergeCell ref="I176:J176"/>
    <mergeCell ref="K176:L176"/>
    <mergeCell ref="C173:D173"/>
    <mergeCell ref="E173:F173"/>
    <mergeCell ref="G173:H173"/>
    <mergeCell ref="I173:J173"/>
    <mergeCell ref="K173:L173"/>
    <mergeCell ref="C174:D174"/>
    <mergeCell ref="E174:F174"/>
    <mergeCell ref="C181:D181"/>
    <mergeCell ref="E181:F181"/>
    <mergeCell ref="G181:H181"/>
    <mergeCell ref="I181:J181"/>
    <mergeCell ref="K181:L181"/>
    <mergeCell ref="C182:D182"/>
    <mergeCell ref="E182:F182"/>
    <mergeCell ref="G182:H182"/>
    <mergeCell ref="I182:J182"/>
    <mergeCell ref="K182:L182"/>
    <mergeCell ref="C179:D179"/>
    <mergeCell ref="E179:F179"/>
    <mergeCell ref="G179:H179"/>
    <mergeCell ref="I179:J179"/>
    <mergeCell ref="K179:L179"/>
    <mergeCell ref="C180:D180"/>
    <mergeCell ref="E180:F180"/>
    <mergeCell ref="G180:H180"/>
    <mergeCell ref="I180:J180"/>
    <mergeCell ref="K180:L180"/>
    <mergeCell ref="C185:D185"/>
    <mergeCell ref="E185:F185"/>
    <mergeCell ref="G185:H185"/>
    <mergeCell ref="I185:J185"/>
    <mergeCell ref="K185:L185"/>
    <mergeCell ref="C186:D186"/>
    <mergeCell ref="E186:F186"/>
    <mergeCell ref="G186:H186"/>
    <mergeCell ref="I186:J186"/>
    <mergeCell ref="K186:L186"/>
    <mergeCell ref="C183:D183"/>
    <mergeCell ref="E183:F183"/>
    <mergeCell ref="G183:H183"/>
    <mergeCell ref="I183:J183"/>
    <mergeCell ref="K183:L183"/>
    <mergeCell ref="C184:D184"/>
    <mergeCell ref="E184:F184"/>
    <mergeCell ref="G184:H184"/>
    <mergeCell ref="I184:J184"/>
    <mergeCell ref="K184:L184"/>
    <mergeCell ref="C189:D189"/>
    <mergeCell ref="E189:F189"/>
    <mergeCell ref="G189:H189"/>
    <mergeCell ref="I189:J189"/>
    <mergeCell ref="K189:L189"/>
    <mergeCell ref="C190:D190"/>
    <mergeCell ref="E190:F190"/>
    <mergeCell ref="G190:H190"/>
    <mergeCell ref="I190:J190"/>
    <mergeCell ref="K190:L190"/>
    <mergeCell ref="C187:D187"/>
    <mergeCell ref="E187:F187"/>
    <mergeCell ref="G187:H187"/>
    <mergeCell ref="I187:J187"/>
    <mergeCell ref="K187:L187"/>
    <mergeCell ref="C188:D188"/>
    <mergeCell ref="E188:F188"/>
    <mergeCell ref="G188:H188"/>
    <mergeCell ref="I188:J188"/>
    <mergeCell ref="K188:L188"/>
    <mergeCell ref="C193:D193"/>
    <mergeCell ref="E193:F193"/>
    <mergeCell ref="G193:H193"/>
    <mergeCell ref="I193:J193"/>
    <mergeCell ref="K193:L193"/>
    <mergeCell ref="C194:D194"/>
    <mergeCell ref="E194:F194"/>
    <mergeCell ref="G194:H194"/>
    <mergeCell ref="I194:J194"/>
    <mergeCell ref="K194:L194"/>
    <mergeCell ref="C191:D191"/>
    <mergeCell ref="E191:F191"/>
    <mergeCell ref="G191:H191"/>
    <mergeCell ref="I191:J191"/>
    <mergeCell ref="K191:L191"/>
    <mergeCell ref="C192:D192"/>
    <mergeCell ref="E192:F192"/>
    <mergeCell ref="G192:H192"/>
    <mergeCell ref="I192:J192"/>
    <mergeCell ref="K192:L192"/>
    <mergeCell ref="C197:D197"/>
    <mergeCell ref="E197:F197"/>
    <mergeCell ref="G197:H197"/>
    <mergeCell ref="I197:J197"/>
    <mergeCell ref="K197:L197"/>
    <mergeCell ref="C198:D198"/>
    <mergeCell ref="E198:F198"/>
    <mergeCell ref="G198:H198"/>
    <mergeCell ref="I198:J198"/>
    <mergeCell ref="K198:L198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K196:L196"/>
    <mergeCell ref="C201:D201"/>
    <mergeCell ref="E201:F201"/>
    <mergeCell ref="G201:H201"/>
    <mergeCell ref="I201:J201"/>
    <mergeCell ref="K201:L201"/>
    <mergeCell ref="C202:D202"/>
    <mergeCell ref="E202:F202"/>
    <mergeCell ref="G202:H202"/>
    <mergeCell ref="I202:J202"/>
    <mergeCell ref="K202:L202"/>
    <mergeCell ref="C199:D199"/>
    <mergeCell ref="E199:F199"/>
    <mergeCell ref="G199:H199"/>
    <mergeCell ref="I199:J199"/>
    <mergeCell ref="K199:L199"/>
    <mergeCell ref="C200:D200"/>
    <mergeCell ref="E200:F200"/>
    <mergeCell ref="G200:H200"/>
    <mergeCell ref="I200:J200"/>
    <mergeCell ref="K200:L200"/>
    <mergeCell ref="K204:L204"/>
    <mergeCell ref="K205:L205"/>
    <mergeCell ref="A206:B206"/>
    <mergeCell ref="C206:D206"/>
    <mergeCell ref="E206:F206"/>
    <mergeCell ref="G206:H206"/>
    <mergeCell ref="I206:J206"/>
    <mergeCell ref="K206:L206"/>
    <mergeCell ref="C203:D203"/>
    <mergeCell ref="E203:F203"/>
    <mergeCell ref="G203:H203"/>
    <mergeCell ref="I203:J203"/>
    <mergeCell ref="K203:L203"/>
    <mergeCell ref="A204:B205"/>
    <mergeCell ref="C204:D205"/>
    <mergeCell ref="E204:F205"/>
    <mergeCell ref="G204:H205"/>
    <mergeCell ref="I204:J205"/>
    <mergeCell ref="C215:D215"/>
    <mergeCell ref="E215:F215"/>
    <mergeCell ref="G215:H215"/>
    <mergeCell ref="I215:J215"/>
    <mergeCell ref="K215:L215"/>
    <mergeCell ref="C216:D216"/>
    <mergeCell ref="E216:F216"/>
    <mergeCell ref="G216:H216"/>
    <mergeCell ref="I216:J216"/>
    <mergeCell ref="K216:L216"/>
    <mergeCell ref="A210:L211"/>
    <mergeCell ref="A214:B214"/>
    <mergeCell ref="C214:D214"/>
    <mergeCell ref="E214:F214"/>
    <mergeCell ref="G214:H214"/>
    <mergeCell ref="I214:J214"/>
    <mergeCell ref="K214:L214"/>
    <mergeCell ref="A213:B213"/>
    <mergeCell ref="C219:D219"/>
    <mergeCell ref="E219:F219"/>
    <mergeCell ref="G219:H219"/>
    <mergeCell ref="I219:J219"/>
    <mergeCell ref="K219:L219"/>
    <mergeCell ref="C220:D220"/>
    <mergeCell ref="E220:F220"/>
    <mergeCell ref="G220:H220"/>
    <mergeCell ref="I220:J220"/>
    <mergeCell ref="K220:L220"/>
    <mergeCell ref="C217:D217"/>
    <mergeCell ref="E217:F217"/>
    <mergeCell ref="G217:H217"/>
    <mergeCell ref="I217:J217"/>
    <mergeCell ref="K217:L217"/>
    <mergeCell ref="C218:D218"/>
    <mergeCell ref="E218:F218"/>
    <mergeCell ref="G218:H218"/>
    <mergeCell ref="I218:J218"/>
    <mergeCell ref="K218:L218"/>
    <mergeCell ref="C223:D223"/>
    <mergeCell ref="E223:F223"/>
    <mergeCell ref="G223:H223"/>
    <mergeCell ref="I223:J223"/>
    <mergeCell ref="K223:L223"/>
    <mergeCell ref="C224:D224"/>
    <mergeCell ref="E224:F224"/>
    <mergeCell ref="G224:H224"/>
    <mergeCell ref="I224:J224"/>
    <mergeCell ref="K224:L224"/>
    <mergeCell ref="C221:D221"/>
    <mergeCell ref="E221:F221"/>
    <mergeCell ref="G221:H221"/>
    <mergeCell ref="I221:J221"/>
    <mergeCell ref="K221:L221"/>
    <mergeCell ref="C222:D222"/>
    <mergeCell ref="E222:F222"/>
    <mergeCell ref="G222:H222"/>
    <mergeCell ref="I222:J222"/>
    <mergeCell ref="K222:L222"/>
    <mergeCell ref="C227:D227"/>
    <mergeCell ref="E227:F227"/>
    <mergeCell ref="G227:H227"/>
    <mergeCell ref="I227:J227"/>
    <mergeCell ref="K227:L227"/>
    <mergeCell ref="C228:D228"/>
    <mergeCell ref="E228:F228"/>
    <mergeCell ref="G228:H228"/>
    <mergeCell ref="I228:J228"/>
    <mergeCell ref="K228:L228"/>
    <mergeCell ref="C225:D225"/>
    <mergeCell ref="E225:F225"/>
    <mergeCell ref="G225:H225"/>
    <mergeCell ref="I225:J225"/>
    <mergeCell ref="K225:L225"/>
    <mergeCell ref="C226:D226"/>
    <mergeCell ref="E226:F226"/>
    <mergeCell ref="G226:H226"/>
    <mergeCell ref="I226:J226"/>
    <mergeCell ref="K226:L226"/>
    <mergeCell ref="C231:D231"/>
    <mergeCell ref="E231:F231"/>
    <mergeCell ref="G231:H231"/>
    <mergeCell ref="I231:J231"/>
    <mergeCell ref="K231:L231"/>
    <mergeCell ref="C232:D232"/>
    <mergeCell ref="E232:F232"/>
    <mergeCell ref="G232:H232"/>
    <mergeCell ref="I232:J232"/>
    <mergeCell ref="K232:L232"/>
    <mergeCell ref="C229:D229"/>
    <mergeCell ref="E229:F229"/>
    <mergeCell ref="G229:H229"/>
    <mergeCell ref="I229:J229"/>
    <mergeCell ref="K229:L229"/>
    <mergeCell ref="C230:D230"/>
    <mergeCell ref="E230:F230"/>
    <mergeCell ref="G230:H230"/>
    <mergeCell ref="I230:J230"/>
    <mergeCell ref="K230:L230"/>
    <mergeCell ref="C235:D235"/>
    <mergeCell ref="E235:F235"/>
    <mergeCell ref="G235:H235"/>
    <mergeCell ref="I235:J235"/>
    <mergeCell ref="K235:L235"/>
    <mergeCell ref="C236:D236"/>
    <mergeCell ref="E236:F236"/>
    <mergeCell ref="G236:H236"/>
    <mergeCell ref="I236:J236"/>
    <mergeCell ref="K236:L236"/>
    <mergeCell ref="C233:D233"/>
    <mergeCell ref="E233:F233"/>
    <mergeCell ref="G233:H233"/>
    <mergeCell ref="I233:J233"/>
    <mergeCell ref="K233:L233"/>
    <mergeCell ref="C234:D234"/>
    <mergeCell ref="E234:F234"/>
    <mergeCell ref="G234:H234"/>
    <mergeCell ref="I234:J234"/>
    <mergeCell ref="K234:L234"/>
    <mergeCell ref="C239:D239"/>
    <mergeCell ref="E239:F239"/>
    <mergeCell ref="G239:H239"/>
    <mergeCell ref="I239:J239"/>
    <mergeCell ref="K239:L239"/>
    <mergeCell ref="C240:D240"/>
    <mergeCell ref="E240:F240"/>
    <mergeCell ref="G240:H240"/>
    <mergeCell ref="I240:J240"/>
    <mergeCell ref="K240:L240"/>
    <mergeCell ref="C237:D237"/>
    <mergeCell ref="E237:F237"/>
    <mergeCell ref="G237:H237"/>
    <mergeCell ref="I237:J237"/>
    <mergeCell ref="K237:L237"/>
    <mergeCell ref="C238:D238"/>
    <mergeCell ref="E238:F238"/>
    <mergeCell ref="G238:H238"/>
    <mergeCell ref="I238:J238"/>
    <mergeCell ref="K238:L238"/>
    <mergeCell ref="C243:D243"/>
    <mergeCell ref="E243:F243"/>
    <mergeCell ref="G243:H243"/>
    <mergeCell ref="I243:J243"/>
    <mergeCell ref="K243:L243"/>
    <mergeCell ref="C244:D244"/>
    <mergeCell ref="E244:F244"/>
    <mergeCell ref="G244:H244"/>
    <mergeCell ref="I244:J244"/>
    <mergeCell ref="K244:L244"/>
    <mergeCell ref="C241:D241"/>
    <mergeCell ref="E241:F241"/>
    <mergeCell ref="G241:H241"/>
    <mergeCell ref="I241:J241"/>
    <mergeCell ref="K241:L241"/>
    <mergeCell ref="C242:D242"/>
    <mergeCell ref="E242:F242"/>
    <mergeCell ref="G242:H242"/>
    <mergeCell ref="I242:J242"/>
    <mergeCell ref="K242:L242"/>
    <mergeCell ref="K246:L246"/>
    <mergeCell ref="K247:L247"/>
    <mergeCell ref="A248:B248"/>
    <mergeCell ref="C248:D248"/>
    <mergeCell ref="E248:F248"/>
    <mergeCell ref="G248:H248"/>
    <mergeCell ref="I248:J248"/>
    <mergeCell ref="K248:L248"/>
    <mergeCell ref="C245:D245"/>
    <mergeCell ref="E245:F245"/>
    <mergeCell ref="G245:H245"/>
    <mergeCell ref="I245:J245"/>
    <mergeCell ref="K245:L245"/>
    <mergeCell ref="A246:B247"/>
    <mergeCell ref="C246:D247"/>
    <mergeCell ref="E246:F247"/>
    <mergeCell ref="G246:H247"/>
    <mergeCell ref="I246:J247"/>
    <mergeCell ref="C256:D256"/>
    <mergeCell ref="E256:F256"/>
    <mergeCell ref="G256:H256"/>
    <mergeCell ref="I256:J256"/>
    <mergeCell ref="K256:L256"/>
    <mergeCell ref="C257:D257"/>
    <mergeCell ref="E257:F257"/>
    <mergeCell ref="G257:H257"/>
    <mergeCell ref="I257:J257"/>
    <mergeCell ref="K257:L257"/>
    <mergeCell ref="A251:L252"/>
    <mergeCell ref="A255:B255"/>
    <mergeCell ref="C255:D255"/>
    <mergeCell ref="E255:F255"/>
    <mergeCell ref="G255:H255"/>
    <mergeCell ref="I255:J255"/>
    <mergeCell ref="K255:L255"/>
    <mergeCell ref="A254:B254"/>
    <mergeCell ref="C260:D260"/>
    <mergeCell ref="E260:F260"/>
    <mergeCell ref="G260:H260"/>
    <mergeCell ref="I260:J260"/>
    <mergeCell ref="K260:L260"/>
    <mergeCell ref="C261:D261"/>
    <mergeCell ref="E261:F261"/>
    <mergeCell ref="G261:H261"/>
    <mergeCell ref="I261:J261"/>
    <mergeCell ref="K261:L261"/>
    <mergeCell ref="C258:D258"/>
    <mergeCell ref="E258:F258"/>
    <mergeCell ref="G258:H258"/>
    <mergeCell ref="I258:J258"/>
    <mergeCell ref="K258:L258"/>
    <mergeCell ref="C259:D259"/>
    <mergeCell ref="E259:F259"/>
    <mergeCell ref="G259:H259"/>
    <mergeCell ref="I259:J259"/>
    <mergeCell ref="K259:L259"/>
    <mergeCell ref="C264:D264"/>
    <mergeCell ref="E264:F264"/>
    <mergeCell ref="G264:H264"/>
    <mergeCell ref="I264:J264"/>
    <mergeCell ref="K264:L264"/>
    <mergeCell ref="C265:D265"/>
    <mergeCell ref="E265:F265"/>
    <mergeCell ref="G265:H265"/>
    <mergeCell ref="I265:J265"/>
    <mergeCell ref="K265:L265"/>
    <mergeCell ref="C262:D262"/>
    <mergeCell ref="E262:F262"/>
    <mergeCell ref="G262:H262"/>
    <mergeCell ref="I262:J262"/>
    <mergeCell ref="K262:L262"/>
    <mergeCell ref="C263:D263"/>
    <mergeCell ref="E263:F263"/>
    <mergeCell ref="G263:H263"/>
    <mergeCell ref="I263:J263"/>
    <mergeCell ref="K263:L263"/>
    <mergeCell ref="C268:D268"/>
    <mergeCell ref="E268:F268"/>
    <mergeCell ref="G268:H268"/>
    <mergeCell ref="I268:J268"/>
    <mergeCell ref="K268:L268"/>
    <mergeCell ref="C269:D269"/>
    <mergeCell ref="E269:F269"/>
    <mergeCell ref="G269:H269"/>
    <mergeCell ref="I269:J269"/>
    <mergeCell ref="K269:L269"/>
    <mergeCell ref="C266:D266"/>
    <mergeCell ref="E266:F266"/>
    <mergeCell ref="G266:H266"/>
    <mergeCell ref="I266:J266"/>
    <mergeCell ref="K266:L266"/>
    <mergeCell ref="C267:D267"/>
    <mergeCell ref="E267:F267"/>
    <mergeCell ref="G267:H267"/>
    <mergeCell ref="I267:J267"/>
    <mergeCell ref="K267:L267"/>
    <mergeCell ref="C272:D272"/>
    <mergeCell ref="E272:F272"/>
    <mergeCell ref="G272:H272"/>
    <mergeCell ref="I272:J272"/>
    <mergeCell ref="K272:L272"/>
    <mergeCell ref="C273:D273"/>
    <mergeCell ref="E273:F273"/>
    <mergeCell ref="G273:H273"/>
    <mergeCell ref="I273:J273"/>
    <mergeCell ref="K273:L273"/>
    <mergeCell ref="C270:D270"/>
    <mergeCell ref="E270:F270"/>
    <mergeCell ref="G270:H270"/>
    <mergeCell ref="I270:J270"/>
    <mergeCell ref="K270:L270"/>
    <mergeCell ref="C271:D271"/>
    <mergeCell ref="E271:F271"/>
    <mergeCell ref="G271:H271"/>
    <mergeCell ref="I271:J271"/>
    <mergeCell ref="K271:L271"/>
    <mergeCell ref="C276:D276"/>
    <mergeCell ref="E276:F276"/>
    <mergeCell ref="G276:H276"/>
    <mergeCell ref="I276:J276"/>
    <mergeCell ref="K276:L276"/>
    <mergeCell ref="C277:D277"/>
    <mergeCell ref="E277:F277"/>
    <mergeCell ref="G277:H277"/>
    <mergeCell ref="I277:J277"/>
    <mergeCell ref="K277:L277"/>
    <mergeCell ref="C274:D274"/>
    <mergeCell ref="E274:F274"/>
    <mergeCell ref="G274:H274"/>
    <mergeCell ref="I274:J274"/>
    <mergeCell ref="K274:L274"/>
    <mergeCell ref="C275:D275"/>
    <mergeCell ref="E275:F275"/>
    <mergeCell ref="G275:H275"/>
    <mergeCell ref="I275:J275"/>
    <mergeCell ref="K275:L275"/>
    <mergeCell ref="C280:D280"/>
    <mergeCell ref="E280:F280"/>
    <mergeCell ref="G280:H280"/>
    <mergeCell ref="I280:J280"/>
    <mergeCell ref="K280:L280"/>
    <mergeCell ref="C281:D281"/>
    <mergeCell ref="E281:F281"/>
    <mergeCell ref="G281:H281"/>
    <mergeCell ref="I281:J281"/>
    <mergeCell ref="K281:L281"/>
    <mergeCell ref="C278:D278"/>
    <mergeCell ref="E278:F278"/>
    <mergeCell ref="G278:H278"/>
    <mergeCell ref="I278:J278"/>
    <mergeCell ref="K278:L278"/>
    <mergeCell ref="C279:D279"/>
    <mergeCell ref="E279:F279"/>
    <mergeCell ref="G279:H279"/>
    <mergeCell ref="I279:J279"/>
    <mergeCell ref="K279:L279"/>
    <mergeCell ref="C284:D284"/>
    <mergeCell ref="E284:F284"/>
    <mergeCell ref="G284:H284"/>
    <mergeCell ref="I284:J284"/>
    <mergeCell ref="K284:L284"/>
    <mergeCell ref="C285:D285"/>
    <mergeCell ref="E285:F285"/>
    <mergeCell ref="G285:H285"/>
    <mergeCell ref="I285:J285"/>
    <mergeCell ref="K285:L285"/>
    <mergeCell ref="C282:D282"/>
    <mergeCell ref="E282:F282"/>
    <mergeCell ref="G282:H282"/>
    <mergeCell ref="I282:J282"/>
    <mergeCell ref="K282:L282"/>
    <mergeCell ref="C283:D283"/>
    <mergeCell ref="E283:F283"/>
    <mergeCell ref="G283:H283"/>
    <mergeCell ref="I283:J283"/>
    <mergeCell ref="K283:L283"/>
    <mergeCell ref="K287:L287"/>
    <mergeCell ref="K288:L288"/>
    <mergeCell ref="A289:B289"/>
    <mergeCell ref="C289:D289"/>
    <mergeCell ref="E289:F289"/>
    <mergeCell ref="G289:H289"/>
    <mergeCell ref="I289:J289"/>
    <mergeCell ref="K289:L289"/>
    <mergeCell ref="C286:D286"/>
    <mergeCell ref="E286:F286"/>
    <mergeCell ref="G286:H286"/>
    <mergeCell ref="I286:J286"/>
    <mergeCell ref="K286:L286"/>
    <mergeCell ref="A287:B288"/>
    <mergeCell ref="C287:D288"/>
    <mergeCell ref="E287:F288"/>
    <mergeCell ref="G287:H288"/>
    <mergeCell ref="I287:J288"/>
    <mergeCell ref="C297:D297"/>
    <mergeCell ref="E297:F297"/>
    <mergeCell ref="G297:H297"/>
    <mergeCell ref="I297:J297"/>
    <mergeCell ref="K297:L297"/>
    <mergeCell ref="C298:D298"/>
    <mergeCell ref="E298:F298"/>
    <mergeCell ref="G298:H298"/>
    <mergeCell ref="I298:J298"/>
    <mergeCell ref="K298:L298"/>
    <mergeCell ref="A292:L293"/>
    <mergeCell ref="A296:B296"/>
    <mergeCell ref="C296:D296"/>
    <mergeCell ref="E296:F296"/>
    <mergeCell ref="G296:H296"/>
    <mergeCell ref="I296:J296"/>
    <mergeCell ref="K296:L296"/>
    <mergeCell ref="A295:B295"/>
    <mergeCell ref="C301:D301"/>
    <mergeCell ref="E301:F301"/>
    <mergeCell ref="G301:H301"/>
    <mergeCell ref="I301:J301"/>
    <mergeCell ref="K301:L301"/>
    <mergeCell ref="C302:D302"/>
    <mergeCell ref="E302:F302"/>
    <mergeCell ref="G302:H302"/>
    <mergeCell ref="I302:J302"/>
    <mergeCell ref="K302:L302"/>
    <mergeCell ref="C299:D299"/>
    <mergeCell ref="E299:F299"/>
    <mergeCell ref="G299:H299"/>
    <mergeCell ref="I299:J299"/>
    <mergeCell ref="K299:L299"/>
    <mergeCell ref="C300:D300"/>
    <mergeCell ref="E300:F300"/>
    <mergeCell ref="G300:H300"/>
    <mergeCell ref="I300:J300"/>
    <mergeCell ref="K300:L300"/>
    <mergeCell ref="C305:D305"/>
    <mergeCell ref="E305:F305"/>
    <mergeCell ref="G305:H305"/>
    <mergeCell ref="I305:J305"/>
    <mergeCell ref="K305:L305"/>
    <mergeCell ref="C306:D306"/>
    <mergeCell ref="E306:F306"/>
    <mergeCell ref="G306:H306"/>
    <mergeCell ref="I306:J306"/>
    <mergeCell ref="K306:L306"/>
    <mergeCell ref="C303:D303"/>
    <mergeCell ref="E303:F303"/>
    <mergeCell ref="G303:H303"/>
    <mergeCell ref="I303:J303"/>
    <mergeCell ref="K303:L303"/>
    <mergeCell ref="C304:D304"/>
    <mergeCell ref="E304:F304"/>
    <mergeCell ref="G304:H304"/>
    <mergeCell ref="I304:J304"/>
    <mergeCell ref="K304:L304"/>
    <mergeCell ref="C309:D309"/>
    <mergeCell ref="E309:F309"/>
    <mergeCell ref="G309:H309"/>
    <mergeCell ref="I309:J309"/>
    <mergeCell ref="K309:L309"/>
    <mergeCell ref="C310:D310"/>
    <mergeCell ref="E310:F310"/>
    <mergeCell ref="G310:H310"/>
    <mergeCell ref="I310:J310"/>
    <mergeCell ref="K310:L310"/>
    <mergeCell ref="C307:D307"/>
    <mergeCell ref="E307:F307"/>
    <mergeCell ref="G307:H307"/>
    <mergeCell ref="I307:J307"/>
    <mergeCell ref="K307:L307"/>
    <mergeCell ref="C308:D308"/>
    <mergeCell ref="E308:F308"/>
    <mergeCell ref="G308:H308"/>
    <mergeCell ref="I308:J308"/>
    <mergeCell ref="K308:L308"/>
    <mergeCell ref="C313:D313"/>
    <mergeCell ref="E313:F313"/>
    <mergeCell ref="G313:H313"/>
    <mergeCell ref="I313:J313"/>
    <mergeCell ref="K313:L313"/>
    <mergeCell ref="C314:D314"/>
    <mergeCell ref="E314:F314"/>
    <mergeCell ref="G314:H314"/>
    <mergeCell ref="I314:J314"/>
    <mergeCell ref="K314:L314"/>
    <mergeCell ref="C311:D311"/>
    <mergeCell ref="E311:F311"/>
    <mergeCell ref="G311:H311"/>
    <mergeCell ref="I311:J311"/>
    <mergeCell ref="K311:L311"/>
    <mergeCell ref="C312:D312"/>
    <mergeCell ref="E312:F312"/>
    <mergeCell ref="G312:H312"/>
    <mergeCell ref="I312:J312"/>
    <mergeCell ref="K312:L312"/>
    <mergeCell ref="C317:D317"/>
    <mergeCell ref="E317:F317"/>
    <mergeCell ref="G317:H317"/>
    <mergeCell ref="I317:J317"/>
    <mergeCell ref="K317:L317"/>
    <mergeCell ref="C318:D318"/>
    <mergeCell ref="E318:F318"/>
    <mergeCell ref="G318:H318"/>
    <mergeCell ref="I318:J318"/>
    <mergeCell ref="K318:L318"/>
    <mergeCell ref="C315:D315"/>
    <mergeCell ref="E315:F315"/>
    <mergeCell ref="G315:H315"/>
    <mergeCell ref="I315:J315"/>
    <mergeCell ref="K315:L315"/>
    <mergeCell ref="C316:D316"/>
    <mergeCell ref="E316:F316"/>
    <mergeCell ref="G316:H316"/>
    <mergeCell ref="I316:J316"/>
    <mergeCell ref="K316:L316"/>
    <mergeCell ref="C321:D321"/>
    <mergeCell ref="E321:F321"/>
    <mergeCell ref="G321:H321"/>
    <mergeCell ref="I321:J321"/>
    <mergeCell ref="K321:L321"/>
    <mergeCell ref="C322:D322"/>
    <mergeCell ref="E322:F322"/>
    <mergeCell ref="G322:H322"/>
    <mergeCell ref="I322:J322"/>
    <mergeCell ref="K322:L322"/>
    <mergeCell ref="C319:D319"/>
    <mergeCell ref="E319:F319"/>
    <mergeCell ref="G319:H319"/>
    <mergeCell ref="I319:J319"/>
    <mergeCell ref="K319:L319"/>
    <mergeCell ref="C320:D320"/>
    <mergeCell ref="E320:F320"/>
    <mergeCell ref="G320:H320"/>
    <mergeCell ref="I320:J320"/>
    <mergeCell ref="K320:L320"/>
    <mergeCell ref="C325:D325"/>
    <mergeCell ref="E325:F325"/>
    <mergeCell ref="G325:H325"/>
    <mergeCell ref="I325:J325"/>
    <mergeCell ref="K325:L325"/>
    <mergeCell ref="C326:D326"/>
    <mergeCell ref="E326:F326"/>
    <mergeCell ref="G326:H326"/>
    <mergeCell ref="I326:J326"/>
    <mergeCell ref="K326:L326"/>
    <mergeCell ref="C323:D323"/>
    <mergeCell ref="E323:F323"/>
    <mergeCell ref="G323:H323"/>
    <mergeCell ref="I323:J323"/>
    <mergeCell ref="K323:L323"/>
    <mergeCell ref="C324:D324"/>
    <mergeCell ref="E324:F324"/>
    <mergeCell ref="G324:H324"/>
    <mergeCell ref="I324:J324"/>
    <mergeCell ref="K324:L324"/>
    <mergeCell ref="K328:L328"/>
    <mergeCell ref="K329:L329"/>
    <mergeCell ref="A330:B330"/>
    <mergeCell ref="C330:D330"/>
    <mergeCell ref="E330:F330"/>
    <mergeCell ref="G330:H330"/>
    <mergeCell ref="I330:J330"/>
    <mergeCell ref="K330:L330"/>
    <mergeCell ref="C327:D327"/>
    <mergeCell ref="E327:F327"/>
    <mergeCell ref="G327:H327"/>
    <mergeCell ref="I327:J327"/>
    <mergeCell ref="K327:L327"/>
    <mergeCell ref="A328:B329"/>
    <mergeCell ref="C328:D329"/>
    <mergeCell ref="E328:F329"/>
    <mergeCell ref="G328:H329"/>
    <mergeCell ref="I328:J329"/>
    <mergeCell ref="C338:D338"/>
    <mergeCell ref="E338:F338"/>
    <mergeCell ref="G338:H338"/>
    <mergeCell ref="I338:J338"/>
    <mergeCell ref="K338:L338"/>
    <mergeCell ref="C339:D339"/>
    <mergeCell ref="E339:F339"/>
    <mergeCell ref="G339:H339"/>
    <mergeCell ref="I339:J339"/>
    <mergeCell ref="K339:L339"/>
    <mergeCell ref="A333:L334"/>
    <mergeCell ref="A337:B337"/>
    <mergeCell ref="C337:D337"/>
    <mergeCell ref="E337:F337"/>
    <mergeCell ref="G337:H337"/>
    <mergeCell ref="I337:J337"/>
    <mergeCell ref="K337:L337"/>
    <mergeCell ref="A336:B336"/>
    <mergeCell ref="C342:D342"/>
    <mergeCell ref="E342:F342"/>
    <mergeCell ref="G342:H342"/>
    <mergeCell ref="I342:J342"/>
    <mergeCell ref="K342:L342"/>
    <mergeCell ref="C343:D343"/>
    <mergeCell ref="E343:F343"/>
    <mergeCell ref="G343:H343"/>
    <mergeCell ref="I343:J343"/>
    <mergeCell ref="K343:L343"/>
    <mergeCell ref="C340:D340"/>
    <mergeCell ref="E340:F340"/>
    <mergeCell ref="G340:H340"/>
    <mergeCell ref="I340:J340"/>
    <mergeCell ref="K340:L340"/>
    <mergeCell ref="C341:D341"/>
    <mergeCell ref="E341:F341"/>
    <mergeCell ref="G341:H341"/>
    <mergeCell ref="I341:J341"/>
    <mergeCell ref="K341:L341"/>
    <mergeCell ref="C346:D346"/>
    <mergeCell ref="E346:F346"/>
    <mergeCell ref="G346:H346"/>
    <mergeCell ref="I346:J346"/>
    <mergeCell ref="K346:L346"/>
    <mergeCell ref="C347:D347"/>
    <mergeCell ref="E347:F347"/>
    <mergeCell ref="G347:H347"/>
    <mergeCell ref="I347:J347"/>
    <mergeCell ref="K347:L347"/>
    <mergeCell ref="C344:D344"/>
    <mergeCell ref="E344:F344"/>
    <mergeCell ref="G344:H344"/>
    <mergeCell ref="I344:J344"/>
    <mergeCell ref="K344:L344"/>
    <mergeCell ref="C345:D345"/>
    <mergeCell ref="E345:F345"/>
    <mergeCell ref="G345:H345"/>
    <mergeCell ref="I345:J345"/>
    <mergeCell ref="K345:L345"/>
    <mergeCell ref="C350:D350"/>
    <mergeCell ref="E350:F350"/>
    <mergeCell ref="G350:H350"/>
    <mergeCell ref="I350:J350"/>
    <mergeCell ref="K350:L350"/>
    <mergeCell ref="C351:D351"/>
    <mergeCell ref="E351:F351"/>
    <mergeCell ref="G351:H351"/>
    <mergeCell ref="I351:J351"/>
    <mergeCell ref="K351:L351"/>
    <mergeCell ref="C348:D348"/>
    <mergeCell ref="E348:F348"/>
    <mergeCell ref="G348:H348"/>
    <mergeCell ref="I348:J348"/>
    <mergeCell ref="K348:L348"/>
    <mergeCell ref="C349:D349"/>
    <mergeCell ref="E349:F349"/>
    <mergeCell ref="G349:H349"/>
    <mergeCell ref="I349:J349"/>
    <mergeCell ref="K349:L349"/>
    <mergeCell ref="C354:D354"/>
    <mergeCell ref="E354:F354"/>
    <mergeCell ref="G354:H354"/>
    <mergeCell ref="I354:J354"/>
    <mergeCell ref="K354:L354"/>
    <mergeCell ref="C355:D355"/>
    <mergeCell ref="E355:F355"/>
    <mergeCell ref="G355:H355"/>
    <mergeCell ref="I355:J355"/>
    <mergeCell ref="K355:L355"/>
    <mergeCell ref="C352:D352"/>
    <mergeCell ref="E352:F352"/>
    <mergeCell ref="G352:H352"/>
    <mergeCell ref="I352:J352"/>
    <mergeCell ref="K352:L352"/>
    <mergeCell ref="C353:D353"/>
    <mergeCell ref="E353:F353"/>
    <mergeCell ref="G353:H353"/>
    <mergeCell ref="I353:J353"/>
    <mergeCell ref="K353:L353"/>
    <mergeCell ref="C358:D358"/>
    <mergeCell ref="E358:F358"/>
    <mergeCell ref="G358:H358"/>
    <mergeCell ref="I358:J358"/>
    <mergeCell ref="K358:L358"/>
    <mergeCell ref="C359:D359"/>
    <mergeCell ref="E359:F359"/>
    <mergeCell ref="G359:H359"/>
    <mergeCell ref="I359:J359"/>
    <mergeCell ref="K359:L359"/>
    <mergeCell ref="C356:D356"/>
    <mergeCell ref="E356:F356"/>
    <mergeCell ref="G356:H356"/>
    <mergeCell ref="I356:J356"/>
    <mergeCell ref="K356:L356"/>
    <mergeCell ref="C357:D357"/>
    <mergeCell ref="E357:F357"/>
    <mergeCell ref="G357:H357"/>
    <mergeCell ref="I357:J357"/>
    <mergeCell ref="K357:L357"/>
    <mergeCell ref="C362:D362"/>
    <mergeCell ref="E362:F362"/>
    <mergeCell ref="G362:H362"/>
    <mergeCell ref="I362:J362"/>
    <mergeCell ref="K362:L362"/>
    <mergeCell ref="C363:D363"/>
    <mergeCell ref="E363:F363"/>
    <mergeCell ref="G363:H363"/>
    <mergeCell ref="I363:J363"/>
    <mergeCell ref="K363:L363"/>
    <mergeCell ref="C360:D360"/>
    <mergeCell ref="E360:F360"/>
    <mergeCell ref="G360:H360"/>
    <mergeCell ref="I360:J360"/>
    <mergeCell ref="K360:L360"/>
    <mergeCell ref="C361:D361"/>
    <mergeCell ref="E361:F361"/>
    <mergeCell ref="G361:H361"/>
    <mergeCell ref="I361:J361"/>
    <mergeCell ref="K361:L361"/>
    <mergeCell ref="C366:D366"/>
    <mergeCell ref="E366:F366"/>
    <mergeCell ref="G366:H366"/>
    <mergeCell ref="I366:J366"/>
    <mergeCell ref="K366:L366"/>
    <mergeCell ref="C367:D367"/>
    <mergeCell ref="E367:F367"/>
    <mergeCell ref="G367:H367"/>
    <mergeCell ref="I367:J367"/>
    <mergeCell ref="K367:L367"/>
    <mergeCell ref="C364:D364"/>
    <mergeCell ref="E364:F364"/>
    <mergeCell ref="G364:H364"/>
    <mergeCell ref="I364:J364"/>
    <mergeCell ref="K364:L364"/>
    <mergeCell ref="C365:D365"/>
    <mergeCell ref="E365:F365"/>
    <mergeCell ref="G365:H365"/>
    <mergeCell ref="I365:J365"/>
    <mergeCell ref="K365:L365"/>
    <mergeCell ref="K369:L369"/>
    <mergeCell ref="K370:L370"/>
    <mergeCell ref="A371:B371"/>
    <mergeCell ref="C371:D371"/>
    <mergeCell ref="E371:F371"/>
    <mergeCell ref="G371:H371"/>
    <mergeCell ref="I371:J371"/>
    <mergeCell ref="K371:L371"/>
    <mergeCell ref="C368:D368"/>
    <mergeCell ref="E368:F368"/>
    <mergeCell ref="G368:H368"/>
    <mergeCell ref="I368:J368"/>
    <mergeCell ref="K368:L368"/>
    <mergeCell ref="A369:B370"/>
    <mergeCell ref="C369:D370"/>
    <mergeCell ref="E369:F370"/>
    <mergeCell ref="G369:H370"/>
    <mergeCell ref="I369:J370"/>
    <mergeCell ref="C379:D379"/>
    <mergeCell ref="E379:F379"/>
    <mergeCell ref="G379:H379"/>
    <mergeCell ref="I379:J379"/>
    <mergeCell ref="K379:L379"/>
    <mergeCell ref="C380:D380"/>
    <mergeCell ref="E380:F380"/>
    <mergeCell ref="G380:H380"/>
    <mergeCell ref="I380:J380"/>
    <mergeCell ref="K380:L380"/>
    <mergeCell ref="A374:L375"/>
    <mergeCell ref="A378:B378"/>
    <mergeCell ref="C378:D378"/>
    <mergeCell ref="E378:F378"/>
    <mergeCell ref="G378:H378"/>
    <mergeCell ref="I378:J378"/>
    <mergeCell ref="K378:L378"/>
    <mergeCell ref="A377:B377"/>
    <mergeCell ref="C383:D383"/>
    <mergeCell ref="E383:F383"/>
    <mergeCell ref="G383:H383"/>
    <mergeCell ref="I383:J383"/>
    <mergeCell ref="K383:L383"/>
    <mergeCell ref="C384:D384"/>
    <mergeCell ref="E384:F384"/>
    <mergeCell ref="G384:H384"/>
    <mergeCell ref="I384:J384"/>
    <mergeCell ref="K384:L384"/>
    <mergeCell ref="C381:D381"/>
    <mergeCell ref="E381:F381"/>
    <mergeCell ref="G381:H381"/>
    <mergeCell ref="I381:J381"/>
    <mergeCell ref="K381:L381"/>
    <mergeCell ref="C382:D382"/>
    <mergeCell ref="E382:F382"/>
    <mergeCell ref="G382:H382"/>
    <mergeCell ref="I382:J382"/>
    <mergeCell ref="K382:L382"/>
    <mergeCell ref="C387:D387"/>
    <mergeCell ref="E387:F387"/>
    <mergeCell ref="G387:H387"/>
    <mergeCell ref="I387:J387"/>
    <mergeCell ref="K387:L387"/>
    <mergeCell ref="C388:D388"/>
    <mergeCell ref="E388:F388"/>
    <mergeCell ref="G388:H388"/>
    <mergeCell ref="I388:J388"/>
    <mergeCell ref="K388:L388"/>
    <mergeCell ref="C385:D385"/>
    <mergeCell ref="E385:F385"/>
    <mergeCell ref="G385:H385"/>
    <mergeCell ref="I385:J385"/>
    <mergeCell ref="K385:L385"/>
    <mergeCell ref="C386:D386"/>
    <mergeCell ref="E386:F386"/>
    <mergeCell ref="G386:H386"/>
    <mergeCell ref="I386:J386"/>
    <mergeCell ref="K386:L386"/>
    <mergeCell ref="C391:D391"/>
    <mergeCell ref="E391:F391"/>
    <mergeCell ref="G391:H391"/>
    <mergeCell ref="I391:J391"/>
    <mergeCell ref="K391:L391"/>
    <mergeCell ref="C392:D392"/>
    <mergeCell ref="E392:F392"/>
    <mergeCell ref="G392:H392"/>
    <mergeCell ref="I392:J392"/>
    <mergeCell ref="K392:L392"/>
    <mergeCell ref="C389:D389"/>
    <mergeCell ref="E389:F389"/>
    <mergeCell ref="G389:H389"/>
    <mergeCell ref="I389:J389"/>
    <mergeCell ref="K389:L389"/>
    <mergeCell ref="C390:D390"/>
    <mergeCell ref="E390:F390"/>
    <mergeCell ref="G390:H390"/>
    <mergeCell ref="I390:J390"/>
    <mergeCell ref="K390:L390"/>
    <mergeCell ref="C395:D395"/>
    <mergeCell ref="E395:F395"/>
    <mergeCell ref="G395:H395"/>
    <mergeCell ref="I395:J395"/>
    <mergeCell ref="K395:L395"/>
    <mergeCell ref="C396:D396"/>
    <mergeCell ref="E396:F396"/>
    <mergeCell ref="G396:H396"/>
    <mergeCell ref="I396:J396"/>
    <mergeCell ref="K396:L396"/>
    <mergeCell ref="C393:D393"/>
    <mergeCell ref="E393:F393"/>
    <mergeCell ref="G393:H393"/>
    <mergeCell ref="I393:J393"/>
    <mergeCell ref="K393:L393"/>
    <mergeCell ref="C394:D394"/>
    <mergeCell ref="E394:F394"/>
    <mergeCell ref="G394:H394"/>
    <mergeCell ref="I394:J394"/>
    <mergeCell ref="K394:L394"/>
    <mergeCell ref="C399:D399"/>
    <mergeCell ref="E399:F399"/>
    <mergeCell ref="G399:H399"/>
    <mergeCell ref="I399:J399"/>
    <mergeCell ref="K399:L399"/>
    <mergeCell ref="C400:D400"/>
    <mergeCell ref="E400:F400"/>
    <mergeCell ref="G400:H400"/>
    <mergeCell ref="I400:J400"/>
    <mergeCell ref="K400:L400"/>
    <mergeCell ref="C397:D397"/>
    <mergeCell ref="E397:F397"/>
    <mergeCell ref="G397:H397"/>
    <mergeCell ref="I397:J397"/>
    <mergeCell ref="K397:L397"/>
    <mergeCell ref="C398:D398"/>
    <mergeCell ref="E398:F398"/>
    <mergeCell ref="G398:H398"/>
    <mergeCell ref="I398:J398"/>
    <mergeCell ref="K398:L398"/>
    <mergeCell ref="C403:D403"/>
    <mergeCell ref="E403:F403"/>
    <mergeCell ref="G403:H403"/>
    <mergeCell ref="I403:J403"/>
    <mergeCell ref="K403:L403"/>
    <mergeCell ref="C404:D404"/>
    <mergeCell ref="E404:F404"/>
    <mergeCell ref="G404:H404"/>
    <mergeCell ref="I404:J404"/>
    <mergeCell ref="K404:L404"/>
    <mergeCell ref="C401:D401"/>
    <mergeCell ref="E401:F401"/>
    <mergeCell ref="G401:H401"/>
    <mergeCell ref="I401:J401"/>
    <mergeCell ref="K401:L401"/>
    <mergeCell ref="C402:D402"/>
    <mergeCell ref="E402:F402"/>
    <mergeCell ref="G402:H402"/>
    <mergeCell ref="I402:J402"/>
    <mergeCell ref="K402:L402"/>
    <mergeCell ref="C407:D407"/>
    <mergeCell ref="E407:F407"/>
    <mergeCell ref="G407:H407"/>
    <mergeCell ref="I407:J407"/>
    <mergeCell ref="K407:L407"/>
    <mergeCell ref="C408:D408"/>
    <mergeCell ref="E408:F408"/>
    <mergeCell ref="G408:H408"/>
    <mergeCell ref="I408:J408"/>
    <mergeCell ref="K408:L408"/>
    <mergeCell ref="C405:D405"/>
    <mergeCell ref="E405:F405"/>
    <mergeCell ref="G405:H405"/>
    <mergeCell ref="I405:J405"/>
    <mergeCell ref="K405:L405"/>
    <mergeCell ref="C406:D406"/>
    <mergeCell ref="E406:F406"/>
    <mergeCell ref="G406:H406"/>
    <mergeCell ref="I406:J406"/>
    <mergeCell ref="K406:L406"/>
    <mergeCell ref="K410:L410"/>
    <mergeCell ref="K411:L411"/>
    <mergeCell ref="A412:B412"/>
    <mergeCell ref="C412:D412"/>
    <mergeCell ref="E412:F412"/>
    <mergeCell ref="G412:H412"/>
    <mergeCell ref="I412:J412"/>
    <mergeCell ref="K412:L412"/>
    <mergeCell ref="C409:D409"/>
    <mergeCell ref="E409:F409"/>
    <mergeCell ref="G409:H409"/>
    <mergeCell ref="I409:J409"/>
    <mergeCell ref="K409:L409"/>
    <mergeCell ref="A410:B411"/>
    <mergeCell ref="C410:D411"/>
    <mergeCell ref="E410:F411"/>
    <mergeCell ref="G410:H411"/>
    <mergeCell ref="I410:J411"/>
    <mergeCell ref="C420:D420"/>
    <mergeCell ref="E420:F420"/>
    <mergeCell ref="G420:H420"/>
    <mergeCell ref="I420:J420"/>
    <mergeCell ref="K420:L420"/>
    <mergeCell ref="C421:D421"/>
    <mergeCell ref="E421:F421"/>
    <mergeCell ref="G421:H421"/>
    <mergeCell ref="I421:J421"/>
    <mergeCell ref="K421:L421"/>
    <mergeCell ref="A415:L416"/>
    <mergeCell ref="A419:B419"/>
    <mergeCell ref="C419:D419"/>
    <mergeCell ref="E419:F419"/>
    <mergeCell ref="G419:H419"/>
    <mergeCell ref="I419:J419"/>
    <mergeCell ref="K419:L419"/>
    <mergeCell ref="A418:B418"/>
    <mergeCell ref="C424:D424"/>
    <mergeCell ref="E424:F424"/>
    <mergeCell ref="G424:H424"/>
    <mergeCell ref="I424:J424"/>
    <mergeCell ref="K424:L424"/>
    <mergeCell ref="C425:D425"/>
    <mergeCell ref="E425:F425"/>
    <mergeCell ref="G425:H425"/>
    <mergeCell ref="I425:J425"/>
    <mergeCell ref="K425:L425"/>
    <mergeCell ref="C422:D422"/>
    <mergeCell ref="E422:F422"/>
    <mergeCell ref="G422:H422"/>
    <mergeCell ref="I422:J422"/>
    <mergeCell ref="K422:L422"/>
    <mergeCell ref="C423:D423"/>
    <mergeCell ref="E423:F423"/>
    <mergeCell ref="G423:H423"/>
    <mergeCell ref="I423:J423"/>
    <mergeCell ref="K423:L423"/>
    <mergeCell ref="C428:D428"/>
    <mergeCell ref="E428:F428"/>
    <mergeCell ref="G428:H428"/>
    <mergeCell ref="I428:J428"/>
    <mergeCell ref="K428:L428"/>
    <mergeCell ref="C429:D429"/>
    <mergeCell ref="E429:F429"/>
    <mergeCell ref="G429:H429"/>
    <mergeCell ref="I429:J429"/>
    <mergeCell ref="K429:L429"/>
    <mergeCell ref="C426:D426"/>
    <mergeCell ref="E426:F426"/>
    <mergeCell ref="G426:H426"/>
    <mergeCell ref="I426:J426"/>
    <mergeCell ref="K426:L426"/>
    <mergeCell ref="C427:D427"/>
    <mergeCell ref="E427:F427"/>
    <mergeCell ref="G427:H427"/>
    <mergeCell ref="I427:J427"/>
    <mergeCell ref="K427:L427"/>
    <mergeCell ref="C432:D432"/>
    <mergeCell ref="E432:F432"/>
    <mergeCell ref="G432:H432"/>
    <mergeCell ref="I432:J432"/>
    <mergeCell ref="K432:L432"/>
    <mergeCell ref="C433:D433"/>
    <mergeCell ref="E433:F433"/>
    <mergeCell ref="G433:H433"/>
    <mergeCell ref="I433:J433"/>
    <mergeCell ref="K433:L433"/>
    <mergeCell ref="C430:D430"/>
    <mergeCell ref="E430:F430"/>
    <mergeCell ref="G430:H430"/>
    <mergeCell ref="I430:J430"/>
    <mergeCell ref="K430:L430"/>
    <mergeCell ref="C431:D431"/>
    <mergeCell ref="E431:F431"/>
    <mergeCell ref="G431:H431"/>
    <mergeCell ref="I431:J431"/>
    <mergeCell ref="K431:L431"/>
    <mergeCell ref="C436:D436"/>
    <mergeCell ref="E436:F436"/>
    <mergeCell ref="G436:H436"/>
    <mergeCell ref="I436:J436"/>
    <mergeCell ref="K436:L436"/>
    <mergeCell ref="C437:D437"/>
    <mergeCell ref="E437:F437"/>
    <mergeCell ref="G437:H437"/>
    <mergeCell ref="I437:J437"/>
    <mergeCell ref="K437:L437"/>
    <mergeCell ref="C434:D434"/>
    <mergeCell ref="E434:F434"/>
    <mergeCell ref="G434:H434"/>
    <mergeCell ref="I434:J434"/>
    <mergeCell ref="K434:L434"/>
    <mergeCell ref="C435:D435"/>
    <mergeCell ref="E435:F435"/>
    <mergeCell ref="G435:H435"/>
    <mergeCell ref="I435:J435"/>
    <mergeCell ref="K435:L435"/>
    <mergeCell ref="C440:D440"/>
    <mergeCell ref="E440:F440"/>
    <mergeCell ref="G440:H440"/>
    <mergeCell ref="I440:J440"/>
    <mergeCell ref="K440:L440"/>
    <mergeCell ref="C441:D441"/>
    <mergeCell ref="E441:F441"/>
    <mergeCell ref="G441:H441"/>
    <mergeCell ref="I441:J441"/>
    <mergeCell ref="K441:L441"/>
    <mergeCell ref="C438:D438"/>
    <mergeCell ref="E438:F438"/>
    <mergeCell ref="G438:H438"/>
    <mergeCell ref="I438:J438"/>
    <mergeCell ref="K438:L438"/>
    <mergeCell ref="C439:D439"/>
    <mergeCell ref="E439:F439"/>
    <mergeCell ref="G439:H439"/>
    <mergeCell ref="I439:J439"/>
    <mergeCell ref="K439:L439"/>
    <mergeCell ref="C444:D444"/>
    <mergeCell ref="E444:F444"/>
    <mergeCell ref="G444:H444"/>
    <mergeCell ref="I444:J444"/>
    <mergeCell ref="K444:L444"/>
    <mergeCell ref="C445:D445"/>
    <mergeCell ref="E445:F445"/>
    <mergeCell ref="G445:H445"/>
    <mergeCell ref="I445:J445"/>
    <mergeCell ref="K445:L445"/>
    <mergeCell ref="C442:D442"/>
    <mergeCell ref="E442:F442"/>
    <mergeCell ref="G442:H442"/>
    <mergeCell ref="I442:J442"/>
    <mergeCell ref="K442:L442"/>
    <mergeCell ref="C443:D443"/>
    <mergeCell ref="E443:F443"/>
    <mergeCell ref="G443:H443"/>
    <mergeCell ref="I443:J443"/>
    <mergeCell ref="K443:L443"/>
    <mergeCell ref="C448:D448"/>
    <mergeCell ref="E448:F448"/>
    <mergeCell ref="G448:H448"/>
    <mergeCell ref="I448:J448"/>
    <mergeCell ref="K448:L448"/>
    <mergeCell ref="C449:D449"/>
    <mergeCell ref="E449:F449"/>
    <mergeCell ref="G449:H449"/>
    <mergeCell ref="I449:J449"/>
    <mergeCell ref="K449:L449"/>
    <mergeCell ref="C446:D446"/>
    <mergeCell ref="E446:F446"/>
    <mergeCell ref="G446:H446"/>
    <mergeCell ref="I446:J446"/>
    <mergeCell ref="K446:L446"/>
    <mergeCell ref="C447:D447"/>
    <mergeCell ref="E447:F447"/>
    <mergeCell ref="G447:H447"/>
    <mergeCell ref="I447:J447"/>
    <mergeCell ref="K447:L447"/>
    <mergeCell ref="A456:L457"/>
    <mergeCell ref="A459:B459"/>
    <mergeCell ref="C459:D459"/>
    <mergeCell ref="E459:F459"/>
    <mergeCell ref="G459:H459"/>
    <mergeCell ref="I459:J459"/>
    <mergeCell ref="K459:L459"/>
    <mergeCell ref="A458:B458"/>
    <mergeCell ref="K451:L451"/>
    <mergeCell ref="K452:L452"/>
    <mergeCell ref="A453:B453"/>
    <mergeCell ref="C453:D453"/>
    <mergeCell ref="E453:F453"/>
    <mergeCell ref="G453:H453"/>
    <mergeCell ref="I453:J453"/>
    <mergeCell ref="K453:L453"/>
    <mergeCell ref="C450:D450"/>
    <mergeCell ref="E450:F450"/>
    <mergeCell ref="G450:H450"/>
    <mergeCell ref="I450:J450"/>
    <mergeCell ref="K450:L450"/>
    <mergeCell ref="A451:B452"/>
    <mergeCell ref="C451:D452"/>
    <mergeCell ref="E451:F452"/>
    <mergeCell ref="G451:H452"/>
    <mergeCell ref="I451:J452"/>
    <mergeCell ref="C462:D462"/>
    <mergeCell ref="E462:F462"/>
    <mergeCell ref="G462:H462"/>
    <mergeCell ref="I462:J462"/>
    <mergeCell ref="K462:L462"/>
    <mergeCell ref="C463:D463"/>
    <mergeCell ref="E463:F463"/>
    <mergeCell ref="G463:H463"/>
    <mergeCell ref="I463:J463"/>
    <mergeCell ref="K463:L463"/>
    <mergeCell ref="C460:D460"/>
    <mergeCell ref="E460:F460"/>
    <mergeCell ref="G460:H460"/>
    <mergeCell ref="I460:J460"/>
    <mergeCell ref="K460:L460"/>
    <mergeCell ref="C461:D461"/>
    <mergeCell ref="E461:F461"/>
    <mergeCell ref="G461:H461"/>
    <mergeCell ref="I461:J461"/>
    <mergeCell ref="K461:L461"/>
    <mergeCell ref="C466:D466"/>
    <mergeCell ref="E466:F466"/>
    <mergeCell ref="G466:H466"/>
    <mergeCell ref="I466:J466"/>
    <mergeCell ref="K466:L466"/>
    <mergeCell ref="C467:D467"/>
    <mergeCell ref="E467:F467"/>
    <mergeCell ref="G467:H467"/>
    <mergeCell ref="I467:J467"/>
    <mergeCell ref="K467:L467"/>
    <mergeCell ref="C464:D464"/>
    <mergeCell ref="E464:F464"/>
    <mergeCell ref="G464:H464"/>
    <mergeCell ref="I464:J464"/>
    <mergeCell ref="K464:L464"/>
    <mergeCell ref="C465:D465"/>
    <mergeCell ref="E465:F465"/>
    <mergeCell ref="G465:H465"/>
    <mergeCell ref="I465:J465"/>
    <mergeCell ref="K465:L465"/>
    <mergeCell ref="C470:D470"/>
    <mergeCell ref="E470:F470"/>
    <mergeCell ref="G470:H470"/>
    <mergeCell ref="I470:J470"/>
    <mergeCell ref="K470:L470"/>
    <mergeCell ref="C471:D471"/>
    <mergeCell ref="E471:F471"/>
    <mergeCell ref="G471:H471"/>
    <mergeCell ref="I471:J471"/>
    <mergeCell ref="K471:L471"/>
    <mergeCell ref="C468:D468"/>
    <mergeCell ref="E468:F468"/>
    <mergeCell ref="G468:H468"/>
    <mergeCell ref="I468:J468"/>
    <mergeCell ref="K468:L468"/>
    <mergeCell ref="C469:D469"/>
    <mergeCell ref="E469:F469"/>
    <mergeCell ref="G469:H469"/>
    <mergeCell ref="I469:J469"/>
    <mergeCell ref="K469:L469"/>
    <mergeCell ref="C474:D474"/>
    <mergeCell ref="E474:F474"/>
    <mergeCell ref="G474:H474"/>
    <mergeCell ref="I474:J474"/>
    <mergeCell ref="K474:L474"/>
    <mergeCell ref="C475:D475"/>
    <mergeCell ref="E475:F475"/>
    <mergeCell ref="G475:H475"/>
    <mergeCell ref="I475:J475"/>
    <mergeCell ref="K475:L475"/>
    <mergeCell ref="C472:D472"/>
    <mergeCell ref="E472:F472"/>
    <mergeCell ref="G472:H472"/>
    <mergeCell ref="I472:J472"/>
    <mergeCell ref="K472:L472"/>
    <mergeCell ref="C473:D473"/>
    <mergeCell ref="E473:F473"/>
    <mergeCell ref="G473:H473"/>
    <mergeCell ref="I473:J473"/>
    <mergeCell ref="K473:L473"/>
    <mergeCell ref="C478:D478"/>
    <mergeCell ref="E478:F478"/>
    <mergeCell ref="G478:H478"/>
    <mergeCell ref="I478:J478"/>
    <mergeCell ref="K478:L478"/>
    <mergeCell ref="C479:D479"/>
    <mergeCell ref="E479:F479"/>
    <mergeCell ref="G479:H479"/>
    <mergeCell ref="I479:J479"/>
    <mergeCell ref="K479:L479"/>
    <mergeCell ref="C476:D476"/>
    <mergeCell ref="E476:F476"/>
    <mergeCell ref="G476:H476"/>
    <mergeCell ref="I476:J476"/>
    <mergeCell ref="K476:L476"/>
    <mergeCell ref="C477:D477"/>
    <mergeCell ref="E477:F477"/>
    <mergeCell ref="G477:H477"/>
    <mergeCell ref="I477:J477"/>
    <mergeCell ref="K477:L477"/>
    <mergeCell ref="C482:D482"/>
    <mergeCell ref="E482:F482"/>
    <mergeCell ref="G482:H482"/>
    <mergeCell ref="I482:J482"/>
    <mergeCell ref="K482:L482"/>
    <mergeCell ref="C483:D483"/>
    <mergeCell ref="E483:F483"/>
    <mergeCell ref="G483:H483"/>
    <mergeCell ref="I483:J483"/>
    <mergeCell ref="K483:L483"/>
    <mergeCell ref="C480:D480"/>
    <mergeCell ref="E480:F480"/>
    <mergeCell ref="G480:H480"/>
    <mergeCell ref="I480:J480"/>
    <mergeCell ref="K480:L480"/>
    <mergeCell ref="C481:D481"/>
    <mergeCell ref="E481:F481"/>
    <mergeCell ref="G481:H481"/>
    <mergeCell ref="I481:J481"/>
    <mergeCell ref="K481:L481"/>
    <mergeCell ref="C486:D486"/>
    <mergeCell ref="E486:F486"/>
    <mergeCell ref="G486:H486"/>
    <mergeCell ref="I486:J486"/>
    <mergeCell ref="K486:L486"/>
    <mergeCell ref="C487:D487"/>
    <mergeCell ref="E487:F487"/>
    <mergeCell ref="G487:H487"/>
    <mergeCell ref="I487:J487"/>
    <mergeCell ref="K487:L487"/>
    <mergeCell ref="C484:D484"/>
    <mergeCell ref="E484:F484"/>
    <mergeCell ref="G484:H484"/>
    <mergeCell ref="I484:J484"/>
    <mergeCell ref="K484:L484"/>
    <mergeCell ref="C485:D485"/>
    <mergeCell ref="E485:F485"/>
    <mergeCell ref="G485:H485"/>
    <mergeCell ref="I485:J485"/>
    <mergeCell ref="K485:L485"/>
    <mergeCell ref="C490:D490"/>
    <mergeCell ref="E490:F490"/>
    <mergeCell ref="G490:H490"/>
    <mergeCell ref="I490:J490"/>
    <mergeCell ref="K490:L490"/>
    <mergeCell ref="A491:B492"/>
    <mergeCell ref="C491:D492"/>
    <mergeCell ref="E491:F492"/>
    <mergeCell ref="G491:H492"/>
    <mergeCell ref="I491:J492"/>
    <mergeCell ref="C488:D488"/>
    <mergeCell ref="E488:F488"/>
    <mergeCell ref="G488:H488"/>
    <mergeCell ref="I488:J488"/>
    <mergeCell ref="K488:L488"/>
    <mergeCell ref="C489:D489"/>
    <mergeCell ref="E489:F489"/>
    <mergeCell ref="G489:H489"/>
    <mergeCell ref="I489:J489"/>
    <mergeCell ref="K489:L489"/>
    <mergeCell ref="A496:B496"/>
    <mergeCell ref="C496:D496"/>
    <mergeCell ref="E496:F496"/>
    <mergeCell ref="G496:H496"/>
    <mergeCell ref="I496:J496"/>
    <mergeCell ref="K496:L496"/>
    <mergeCell ref="A494:B495"/>
    <mergeCell ref="C494:D495"/>
    <mergeCell ref="E494:F495"/>
    <mergeCell ref="G494:H495"/>
    <mergeCell ref="I494:J495"/>
    <mergeCell ref="K494:L495"/>
    <mergeCell ref="K491:L491"/>
    <mergeCell ref="K492:L492"/>
    <mergeCell ref="A493:B493"/>
    <mergeCell ref="C493:D493"/>
    <mergeCell ref="E493:F493"/>
    <mergeCell ref="G493:H493"/>
    <mergeCell ref="I493:J493"/>
    <mergeCell ref="K493:L493"/>
  </mergeCells>
  <phoneticPr fontId="2"/>
  <conditionalFormatting sqref="A6:B36">
    <cfRule type="expression" dxfId="47" priority="157">
      <formula>WEEKDAY(A6)=7</formula>
    </cfRule>
    <cfRule type="expression" dxfId="46" priority="158">
      <formula>WEEKDAY(A6)=1</formula>
    </cfRule>
  </conditionalFormatting>
  <conditionalFormatting sqref="A49:B79">
    <cfRule type="expression" dxfId="45" priority="131">
      <formula>WEEKDAY(A49)=7</formula>
    </cfRule>
    <cfRule type="expression" dxfId="44" priority="132">
      <formula>WEEKDAY(A49)=1</formula>
    </cfRule>
  </conditionalFormatting>
  <conditionalFormatting sqref="A90:B120">
    <cfRule type="expression" dxfId="43" priority="118">
      <formula>WEEKDAY(A90)=7</formula>
    </cfRule>
    <cfRule type="expression" dxfId="42" priority="119">
      <formula>WEEKDAY(A90)=1</formula>
    </cfRule>
  </conditionalFormatting>
  <conditionalFormatting sqref="A131:B161">
    <cfRule type="expression" dxfId="41" priority="105">
      <formula>WEEKDAY(A131)=7</formula>
    </cfRule>
    <cfRule type="expression" dxfId="40" priority="106">
      <formula>WEEKDAY(A131)=1</formula>
    </cfRule>
  </conditionalFormatting>
  <conditionalFormatting sqref="A173:B203">
    <cfRule type="expression" dxfId="39" priority="92">
      <formula>WEEKDAY(A173)=7</formula>
    </cfRule>
    <cfRule type="expression" dxfId="38" priority="93">
      <formula>WEEKDAY(A173)=1</formula>
    </cfRule>
  </conditionalFormatting>
  <conditionalFormatting sqref="A215:B245">
    <cfRule type="expression" dxfId="37" priority="79">
      <formula>WEEKDAY(A215)=7</formula>
    </cfRule>
    <cfRule type="expression" dxfId="36" priority="80">
      <formula>WEEKDAY(A215)=1</formula>
    </cfRule>
  </conditionalFormatting>
  <conditionalFormatting sqref="A256:B286">
    <cfRule type="expression" dxfId="35" priority="66">
      <formula>WEEKDAY(A256)=7</formula>
    </cfRule>
    <cfRule type="expression" dxfId="34" priority="67">
      <formula>WEEKDAY(A256)=1</formula>
    </cfRule>
  </conditionalFormatting>
  <conditionalFormatting sqref="A297:B327">
    <cfRule type="expression" dxfId="33" priority="53">
      <formula>WEEKDAY(A297)=7</formula>
    </cfRule>
    <cfRule type="expression" dxfId="32" priority="54">
      <formula>WEEKDAY(A297)=1</formula>
    </cfRule>
  </conditionalFormatting>
  <conditionalFormatting sqref="A338:B368">
    <cfRule type="expression" dxfId="31" priority="40">
      <formula>WEEKDAY(A338)=7</formula>
    </cfRule>
    <cfRule type="expression" dxfId="30" priority="41">
      <formula>WEEKDAY(A338)=1</formula>
    </cfRule>
  </conditionalFormatting>
  <conditionalFormatting sqref="A379:B409">
    <cfRule type="expression" dxfId="29" priority="27">
      <formula>WEEKDAY(A379)=7</formula>
    </cfRule>
    <cfRule type="expression" dxfId="28" priority="28">
      <formula>WEEKDAY(A379)=1</formula>
    </cfRule>
  </conditionalFormatting>
  <conditionalFormatting sqref="A420:B450">
    <cfRule type="expression" dxfId="27" priority="14">
      <formula>WEEKDAY(A420)=7</formula>
    </cfRule>
    <cfRule type="expression" dxfId="26" priority="15">
      <formula>WEEKDAY(A420)=1</formula>
    </cfRule>
  </conditionalFormatting>
  <conditionalFormatting sqref="A460:B490">
    <cfRule type="expression" dxfId="25" priority="1">
      <formula>WEEKDAY(A460)=7</formula>
    </cfRule>
    <cfRule type="expression" dxfId="24" priority="2">
      <formula>WEEKDAY(A460)=1</formula>
    </cfRule>
  </conditionalFormatting>
  <pageMargins left="0.78740157480314965" right="0.59055118110236227" top="0.78740157480314965" bottom="0.78740157480314965" header="0.51181102362204722" footer="0.51181102362204722"/>
  <pageSetup paperSize="9" scale="84" orientation="portrait" r:id="rId1"/>
  <headerFooter alignWithMargins="0"/>
  <rowBreaks count="10" manualBreakCount="10">
    <brk id="84" max="11" man="1"/>
    <brk id="125" max="11" man="1"/>
    <brk id="167" max="11" man="1"/>
    <brk id="209" max="11" man="1"/>
    <brk id="250" max="11" man="1"/>
    <brk id="291" max="11" man="1"/>
    <brk id="332" max="11" man="1"/>
    <brk id="373" max="11" man="1"/>
    <brk id="414" max="11" man="1"/>
    <brk id="455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96"/>
  <sheetViews>
    <sheetView view="pageBreakPreview" topLeftCell="A439" zoomScaleNormal="100" zoomScaleSheetLayoutView="100" workbookViewId="0">
      <selection activeCell="M168" sqref="A168:IV170"/>
    </sheetView>
  </sheetViews>
  <sheetFormatPr defaultColWidth="9.109375" defaultRowHeight="13.2" x14ac:dyDescent="0.2"/>
  <cols>
    <col min="1" max="1" width="7.21875" style="15" customWidth="1"/>
    <col min="2" max="2" width="7.109375" style="16" customWidth="1"/>
    <col min="3" max="10" width="9.109375" style="1" customWidth="1"/>
    <col min="11" max="12" width="6.88671875" style="1" customWidth="1"/>
    <col min="13" max="13" width="8.88671875" style="1" customWidth="1"/>
    <col min="14" max="16384" width="9.109375" style="1"/>
  </cols>
  <sheetData>
    <row r="1" spans="1:12" ht="22.95" customHeight="1" x14ac:dyDescent="0.2">
      <c r="A1" s="195" t="s">
        <v>13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22.9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ht="22.95" customHeight="1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2.95" customHeight="1" x14ac:dyDescent="0.2">
      <c r="A4" s="267" t="s">
        <v>195</v>
      </c>
      <c r="B4" s="267"/>
      <c r="C4" s="9" t="s">
        <v>55</v>
      </c>
      <c r="D4" s="10"/>
    </row>
    <row r="5" spans="1:12" ht="22.95" customHeight="1" x14ac:dyDescent="0.2">
      <c r="A5" s="196"/>
      <c r="B5" s="197"/>
      <c r="C5" s="198" t="s">
        <v>1</v>
      </c>
      <c r="D5" s="199"/>
      <c r="E5" s="198" t="s">
        <v>36</v>
      </c>
      <c r="F5" s="199"/>
      <c r="G5" s="198" t="s">
        <v>237</v>
      </c>
      <c r="H5" s="199"/>
      <c r="I5" s="198" t="s">
        <v>2</v>
      </c>
      <c r="J5" s="199"/>
      <c r="K5" s="198" t="s">
        <v>3</v>
      </c>
      <c r="L5" s="199"/>
    </row>
    <row r="6" spans="1:12" ht="22.95" customHeight="1" x14ac:dyDescent="0.2">
      <c r="A6" s="11" t="s">
        <v>4</v>
      </c>
      <c r="B6" s="13" t="s">
        <v>197</v>
      </c>
      <c r="C6" s="198" t="s">
        <v>74</v>
      </c>
      <c r="D6" s="199"/>
      <c r="E6" s="198" t="s">
        <v>76</v>
      </c>
      <c r="F6" s="199"/>
      <c r="G6" s="198" t="s">
        <v>198</v>
      </c>
      <c r="H6" s="199"/>
      <c r="I6" s="198"/>
      <c r="J6" s="199"/>
      <c r="K6" s="198" t="s">
        <v>84</v>
      </c>
      <c r="L6" s="199"/>
    </row>
    <row r="7" spans="1:12" ht="22.95" customHeight="1" x14ac:dyDescent="0.2">
      <c r="A7" s="11" t="s">
        <v>5</v>
      </c>
      <c r="B7" s="28" t="s">
        <v>137</v>
      </c>
      <c r="C7" s="198" t="s">
        <v>198</v>
      </c>
      <c r="D7" s="199"/>
      <c r="E7" s="198" t="s">
        <v>76</v>
      </c>
      <c r="F7" s="199"/>
      <c r="G7" s="198" t="s">
        <v>75</v>
      </c>
      <c r="H7" s="199"/>
      <c r="I7" s="198"/>
      <c r="J7" s="199"/>
      <c r="K7" s="198"/>
      <c r="L7" s="199"/>
    </row>
    <row r="8" spans="1:12" ht="22.95" customHeight="1" x14ac:dyDescent="0.2">
      <c r="A8" s="11" t="s">
        <v>6</v>
      </c>
      <c r="B8" s="29" t="s">
        <v>196</v>
      </c>
      <c r="C8" s="204" t="s">
        <v>200</v>
      </c>
      <c r="D8" s="205"/>
      <c r="E8" s="198" t="s">
        <v>76</v>
      </c>
      <c r="F8" s="199"/>
      <c r="G8" s="198" t="s">
        <v>199</v>
      </c>
      <c r="H8" s="199"/>
      <c r="I8" s="198"/>
      <c r="J8" s="199"/>
      <c r="K8" s="198"/>
      <c r="L8" s="199"/>
    </row>
    <row r="9" spans="1:12" ht="22.95" customHeight="1" x14ac:dyDescent="0.2">
      <c r="A9" s="11" t="s">
        <v>7</v>
      </c>
      <c r="B9" s="13" t="s">
        <v>50</v>
      </c>
      <c r="C9" s="198" t="s">
        <v>74</v>
      </c>
      <c r="D9" s="199"/>
      <c r="E9" s="198" t="s">
        <v>76</v>
      </c>
      <c r="F9" s="199"/>
      <c r="G9" s="198" t="s">
        <v>75</v>
      </c>
      <c r="H9" s="199"/>
      <c r="I9" s="198"/>
      <c r="J9" s="199"/>
      <c r="K9" s="198"/>
      <c r="L9" s="199"/>
    </row>
    <row r="10" spans="1:12" ht="22.95" customHeight="1" x14ac:dyDescent="0.2">
      <c r="A10" s="11" t="s">
        <v>8</v>
      </c>
      <c r="B10" s="13" t="s">
        <v>51</v>
      </c>
      <c r="C10" s="198" t="s">
        <v>74</v>
      </c>
      <c r="D10" s="199"/>
      <c r="E10" s="198" t="s">
        <v>76</v>
      </c>
      <c r="F10" s="199"/>
      <c r="G10" s="198" t="s">
        <v>75</v>
      </c>
      <c r="H10" s="199"/>
      <c r="I10" s="198"/>
      <c r="J10" s="199"/>
      <c r="K10" s="198"/>
      <c r="L10" s="199"/>
    </row>
    <row r="11" spans="1:12" ht="22.95" customHeight="1" x14ac:dyDescent="0.2">
      <c r="A11" s="11" t="s">
        <v>9</v>
      </c>
      <c r="B11" s="13" t="s">
        <v>52</v>
      </c>
      <c r="C11" s="198" t="s">
        <v>74</v>
      </c>
      <c r="D11" s="199"/>
      <c r="E11" s="198" t="s">
        <v>76</v>
      </c>
      <c r="F11" s="199"/>
      <c r="G11" s="198" t="s">
        <v>75</v>
      </c>
      <c r="H11" s="199"/>
      <c r="I11" s="198"/>
      <c r="J11" s="199"/>
      <c r="K11" s="198"/>
      <c r="L11" s="199"/>
    </row>
    <row r="12" spans="1:12" ht="22.95" customHeight="1" x14ac:dyDescent="0.2">
      <c r="A12" s="11" t="s">
        <v>10</v>
      </c>
      <c r="B12" s="13" t="s">
        <v>46</v>
      </c>
      <c r="C12" s="198" t="s">
        <v>74</v>
      </c>
      <c r="D12" s="199"/>
      <c r="E12" s="198" t="s">
        <v>201</v>
      </c>
      <c r="F12" s="199"/>
      <c r="G12" s="198" t="s">
        <v>75</v>
      </c>
      <c r="H12" s="199"/>
      <c r="I12" s="198"/>
      <c r="J12" s="199"/>
      <c r="K12" s="198"/>
      <c r="L12" s="199"/>
    </row>
    <row r="13" spans="1:12" ht="22.95" customHeight="1" x14ac:dyDescent="0.2">
      <c r="A13" s="11" t="s">
        <v>11</v>
      </c>
      <c r="B13" s="13" t="s">
        <v>47</v>
      </c>
      <c r="C13" s="198" t="s">
        <v>74</v>
      </c>
      <c r="D13" s="199"/>
      <c r="E13" s="198" t="s">
        <v>201</v>
      </c>
      <c r="F13" s="199"/>
      <c r="G13" s="198" t="s">
        <v>233</v>
      </c>
      <c r="H13" s="199"/>
      <c r="I13" s="198"/>
      <c r="J13" s="199"/>
      <c r="K13" s="202"/>
      <c r="L13" s="203"/>
    </row>
    <row r="14" spans="1:12" ht="22.95" customHeight="1" x14ac:dyDescent="0.2">
      <c r="A14" s="11" t="s">
        <v>12</v>
      </c>
      <c r="B14" s="28" t="s">
        <v>137</v>
      </c>
      <c r="C14" s="198" t="s">
        <v>202</v>
      </c>
      <c r="D14" s="199"/>
      <c r="E14" s="198" t="s">
        <v>203</v>
      </c>
      <c r="F14" s="199"/>
      <c r="G14" s="198" t="s">
        <v>75</v>
      </c>
      <c r="H14" s="199"/>
      <c r="I14" s="198"/>
      <c r="J14" s="199"/>
      <c r="K14" s="198"/>
      <c r="L14" s="199"/>
    </row>
    <row r="15" spans="1:12" ht="22.95" customHeight="1" x14ac:dyDescent="0.2">
      <c r="A15" s="11" t="s">
        <v>14</v>
      </c>
      <c r="B15" s="29" t="s">
        <v>196</v>
      </c>
      <c r="C15" s="198" t="s">
        <v>73</v>
      </c>
      <c r="D15" s="199"/>
      <c r="E15" s="198" t="s">
        <v>203</v>
      </c>
      <c r="F15" s="199"/>
      <c r="G15" s="198" t="s">
        <v>199</v>
      </c>
      <c r="H15" s="199"/>
      <c r="I15" s="198"/>
      <c r="J15" s="199"/>
      <c r="K15" s="198"/>
      <c r="L15" s="199"/>
    </row>
    <row r="16" spans="1:12" ht="22.95" customHeight="1" x14ac:dyDescent="0.2">
      <c r="A16" s="11" t="s">
        <v>15</v>
      </c>
      <c r="B16" s="13" t="s">
        <v>50</v>
      </c>
      <c r="C16" s="198" t="s">
        <v>74</v>
      </c>
      <c r="D16" s="199"/>
      <c r="E16" s="198" t="s">
        <v>78</v>
      </c>
      <c r="F16" s="199"/>
      <c r="G16" s="198" t="s">
        <v>75</v>
      </c>
      <c r="H16" s="199"/>
      <c r="I16" s="198"/>
      <c r="J16" s="199"/>
      <c r="K16" s="198"/>
      <c r="L16" s="199"/>
    </row>
    <row r="17" spans="1:12" ht="22.95" customHeight="1" x14ac:dyDescent="0.2">
      <c r="A17" s="11" t="s">
        <v>16</v>
      </c>
      <c r="B17" s="13" t="s">
        <v>51</v>
      </c>
      <c r="C17" s="198" t="s">
        <v>79</v>
      </c>
      <c r="D17" s="199"/>
      <c r="E17" s="198" t="s">
        <v>79</v>
      </c>
      <c r="F17" s="199"/>
      <c r="G17" s="198" t="s">
        <v>79</v>
      </c>
      <c r="H17" s="199"/>
      <c r="I17" s="198"/>
      <c r="J17" s="199"/>
      <c r="K17" s="198"/>
      <c r="L17" s="199"/>
    </row>
    <row r="18" spans="1:12" ht="22.95" customHeight="1" x14ac:dyDescent="0.2">
      <c r="A18" s="11" t="s">
        <v>17</v>
      </c>
      <c r="B18" s="13" t="s">
        <v>52</v>
      </c>
      <c r="C18" s="198" t="s">
        <v>74</v>
      </c>
      <c r="D18" s="199"/>
      <c r="E18" s="198" t="s">
        <v>78</v>
      </c>
      <c r="F18" s="199"/>
      <c r="G18" s="198" t="s">
        <v>75</v>
      </c>
      <c r="H18" s="199"/>
      <c r="I18" s="198"/>
      <c r="J18" s="199"/>
      <c r="K18" s="198"/>
      <c r="L18" s="199"/>
    </row>
    <row r="19" spans="1:12" ht="22.95" customHeight="1" x14ac:dyDescent="0.2">
      <c r="A19" s="11" t="s">
        <v>18</v>
      </c>
      <c r="B19" s="13" t="s">
        <v>46</v>
      </c>
      <c r="C19" s="198" t="s">
        <v>74</v>
      </c>
      <c r="D19" s="199"/>
      <c r="E19" s="198" t="s">
        <v>201</v>
      </c>
      <c r="F19" s="199"/>
      <c r="G19" s="198" t="s">
        <v>75</v>
      </c>
      <c r="H19" s="199"/>
      <c r="I19" s="198"/>
      <c r="J19" s="199"/>
      <c r="K19" s="206"/>
      <c r="L19" s="207"/>
    </row>
    <row r="20" spans="1:12" ht="22.95" customHeight="1" x14ac:dyDescent="0.2">
      <c r="A20" s="11" t="s">
        <v>19</v>
      </c>
      <c r="B20" s="13" t="s">
        <v>47</v>
      </c>
      <c r="C20" s="198" t="s">
        <v>74</v>
      </c>
      <c r="D20" s="199"/>
      <c r="E20" s="198" t="s">
        <v>201</v>
      </c>
      <c r="F20" s="199"/>
      <c r="G20" s="198" t="s">
        <v>198</v>
      </c>
      <c r="H20" s="199"/>
      <c r="I20" s="198"/>
      <c r="J20" s="199"/>
      <c r="K20" s="206"/>
      <c r="L20" s="207"/>
    </row>
    <row r="21" spans="1:12" ht="22.95" customHeight="1" x14ac:dyDescent="0.2">
      <c r="A21" s="11" t="s">
        <v>20</v>
      </c>
      <c r="B21" s="28" t="s">
        <v>137</v>
      </c>
      <c r="C21" s="198" t="s">
        <v>202</v>
      </c>
      <c r="D21" s="199"/>
      <c r="E21" s="198" t="s">
        <v>203</v>
      </c>
      <c r="F21" s="199"/>
      <c r="G21" s="198" t="s">
        <v>75</v>
      </c>
      <c r="H21" s="199"/>
      <c r="I21" s="198"/>
      <c r="J21" s="199"/>
      <c r="K21" s="198"/>
      <c r="L21" s="199"/>
    </row>
    <row r="22" spans="1:12" ht="22.95" customHeight="1" x14ac:dyDescent="0.2">
      <c r="A22" s="11" t="s">
        <v>21</v>
      </c>
      <c r="B22" s="29" t="s">
        <v>196</v>
      </c>
      <c r="C22" s="198" t="s">
        <v>73</v>
      </c>
      <c r="D22" s="199"/>
      <c r="E22" s="198" t="s">
        <v>203</v>
      </c>
      <c r="F22" s="199"/>
      <c r="G22" s="198" t="s">
        <v>199</v>
      </c>
      <c r="H22" s="199"/>
      <c r="I22" s="198"/>
      <c r="J22" s="199"/>
      <c r="K22" s="198"/>
      <c r="L22" s="199"/>
    </row>
    <row r="23" spans="1:12" ht="22.95" customHeight="1" x14ac:dyDescent="0.2">
      <c r="A23" s="11" t="s">
        <v>22</v>
      </c>
      <c r="B23" s="13" t="s">
        <v>50</v>
      </c>
      <c r="C23" s="198" t="s">
        <v>74</v>
      </c>
      <c r="D23" s="199"/>
      <c r="E23" s="198" t="s">
        <v>78</v>
      </c>
      <c r="F23" s="199"/>
      <c r="G23" s="198" t="s">
        <v>75</v>
      </c>
      <c r="H23" s="199"/>
      <c r="I23" s="198"/>
      <c r="J23" s="199"/>
      <c r="K23" s="198"/>
      <c r="L23" s="199"/>
    </row>
    <row r="24" spans="1:12" ht="22.95" customHeight="1" x14ac:dyDescent="0.2">
      <c r="A24" s="11" t="s">
        <v>23</v>
      </c>
      <c r="B24" s="13" t="s">
        <v>51</v>
      </c>
      <c r="C24" s="198" t="s">
        <v>79</v>
      </c>
      <c r="D24" s="199"/>
      <c r="E24" s="198" t="s">
        <v>79</v>
      </c>
      <c r="F24" s="199"/>
      <c r="G24" s="198" t="s">
        <v>79</v>
      </c>
      <c r="H24" s="199"/>
      <c r="I24" s="198"/>
      <c r="J24" s="199"/>
      <c r="K24" s="198"/>
      <c r="L24" s="199"/>
    </row>
    <row r="25" spans="1:12" ht="22.95" customHeight="1" x14ac:dyDescent="0.2">
      <c r="A25" s="11" t="s">
        <v>24</v>
      </c>
      <c r="B25" s="13" t="s">
        <v>52</v>
      </c>
      <c r="C25" s="198" t="s">
        <v>74</v>
      </c>
      <c r="D25" s="199"/>
      <c r="E25" s="198" t="s">
        <v>78</v>
      </c>
      <c r="F25" s="199"/>
      <c r="G25" s="198" t="s">
        <v>75</v>
      </c>
      <c r="H25" s="199"/>
      <c r="I25" s="198"/>
      <c r="J25" s="199"/>
      <c r="K25" s="198"/>
      <c r="L25" s="199"/>
    </row>
    <row r="26" spans="1:12" ht="22.95" customHeight="1" x14ac:dyDescent="0.2">
      <c r="A26" s="11" t="s">
        <v>25</v>
      </c>
      <c r="B26" s="13" t="s">
        <v>46</v>
      </c>
      <c r="C26" s="198" t="s">
        <v>74</v>
      </c>
      <c r="D26" s="199"/>
      <c r="E26" s="198" t="s">
        <v>205</v>
      </c>
      <c r="F26" s="199"/>
      <c r="G26" s="198" t="s">
        <v>75</v>
      </c>
      <c r="H26" s="199"/>
      <c r="I26" s="198"/>
      <c r="J26" s="199"/>
      <c r="K26" s="198"/>
      <c r="L26" s="199"/>
    </row>
    <row r="27" spans="1:12" ht="22.95" customHeight="1" x14ac:dyDescent="0.2">
      <c r="A27" s="11" t="s">
        <v>26</v>
      </c>
      <c r="B27" s="13" t="s">
        <v>47</v>
      </c>
      <c r="C27" s="198" t="s">
        <v>74</v>
      </c>
      <c r="D27" s="199"/>
      <c r="E27" s="198" t="s">
        <v>201</v>
      </c>
      <c r="F27" s="199"/>
      <c r="G27" s="198" t="s">
        <v>204</v>
      </c>
      <c r="H27" s="199"/>
      <c r="I27" s="198"/>
      <c r="J27" s="199"/>
      <c r="K27" s="198"/>
      <c r="L27" s="199"/>
    </row>
    <row r="28" spans="1:12" ht="22.95" customHeight="1" x14ac:dyDescent="0.2">
      <c r="A28" s="11" t="s">
        <v>27</v>
      </c>
      <c r="B28" s="28" t="s">
        <v>137</v>
      </c>
      <c r="C28" s="198" t="s">
        <v>202</v>
      </c>
      <c r="D28" s="199"/>
      <c r="E28" s="198" t="s">
        <v>203</v>
      </c>
      <c r="F28" s="199"/>
      <c r="G28" s="198" t="s">
        <v>75</v>
      </c>
      <c r="H28" s="199"/>
      <c r="I28" s="198"/>
      <c r="J28" s="199"/>
      <c r="K28" s="198"/>
      <c r="L28" s="199"/>
    </row>
    <row r="29" spans="1:12" ht="22.95" customHeight="1" x14ac:dyDescent="0.2">
      <c r="A29" s="11" t="s">
        <v>28</v>
      </c>
      <c r="B29" s="29" t="s">
        <v>196</v>
      </c>
      <c r="C29" s="198" t="s">
        <v>73</v>
      </c>
      <c r="D29" s="199"/>
      <c r="E29" s="198" t="s">
        <v>203</v>
      </c>
      <c r="F29" s="199"/>
      <c r="G29" s="198" t="s">
        <v>199</v>
      </c>
      <c r="H29" s="199"/>
      <c r="I29" s="198"/>
      <c r="J29" s="199"/>
      <c r="K29" s="198"/>
      <c r="L29" s="199"/>
    </row>
    <row r="30" spans="1:12" ht="22.95" customHeight="1" x14ac:dyDescent="0.2">
      <c r="A30" s="11" t="s">
        <v>29</v>
      </c>
      <c r="B30" s="13" t="s">
        <v>50</v>
      </c>
      <c r="C30" s="198" t="s">
        <v>74</v>
      </c>
      <c r="D30" s="199"/>
      <c r="E30" s="198" t="s">
        <v>78</v>
      </c>
      <c r="F30" s="199"/>
      <c r="G30" s="198" t="s">
        <v>75</v>
      </c>
      <c r="H30" s="199"/>
      <c r="I30" s="198"/>
      <c r="J30" s="199"/>
      <c r="K30" s="198"/>
      <c r="L30" s="199"/>
    </row>
    <row r="31" spans="1:12" ht="22.95" customHeight="1" x14ac:dyDescent="0.2">
      <c r="A31" s="11" t="s">
        <v>30</v>
      </c>
      <c r="B31" s="13" t="s">
        <v>51</v>
      </c>
      <c r="C31" s="198" t="s">
        <v>79</v>
      </c>
      <c r="D31" s="199"/>
      <c r="E31" s="198" t="s">
        <v>79</v>
      </c>
      <c r="F31" s="199"/>
      <c r="G31" s="198" t="s">
        <v>79</v>
      </c>
      <c r="H31" s="199"/>
      <c r="I31" s="198"/>
      <c r="J31" s="199"/>
      <c r="K31" s="198"/>
      <c r="L31" s="199"/>
    </row>
    <row r="32" spans="1:12" ht="22.95" customHeight="1" x14ac:dyDescent="0.2">
      <c r="A32" s="11" t="s">
        <v>31</v>
      </c>
      <c r="B32" s="13" t="s">
        <v>52</v>
      </c>
      <c r="C32" s="198" t="s">
        <v>74</v>
      </c>
      <c r="D32" s="199"/>
      <c r="E32" s="198" t="s">
        <v>78</v>
      </c>
      <c r="F32" s="199"/>
      <c r="G32" s="198" t="s">
        <v>75</v>
      </c>
      <c r="H32" s="199"/>
      <c r="I32" s="198"/>
      <c r="J32" s="199"/>
      <c r="K32" s="198"/>
      <c r="L32" s="199"/>
    </row>
    <row r="33" spans="1:12" ht="22.95" customHeight="1" x14ac:dyDescent="0.2">
      <c r="A33" s="11" t="s">
        <v>32</v>
      </c>
      <c r="B33" s="13" t="s">
        <v>46</v>
      </c>
      <c r="C33" s="198" t="s">
        <v>74</v>
      </c>
      <c r="D33" s="199"/>
      <c r="E33" s="198" t="s">
        <v>205</v>
      </c>
      <c r="F33" s="199"/>
      <c r="G33" s="198" t="s">
        <v>75</v>
      </c>
      <c r="H33" s="199"/>
      <c r="I33" s="198"/>
      <c r="J33" s="199"/>
      <c r="K33" s="198"/>
      <c r="L33" s="199"/>
    </row>
    <row r="34" spans="1:12" ht="22.95" customHeight="1" x14ac:dyDescent="0.2">
      <c r="A34" s="11" t="s">
        <v>33</v>
      </c>
      <c r="B34" s="30" t="s">
        <v>47</v>
      </c>
      <c r="C34" s="198" t="s">
        <v>73</v>
      </c>
      <c r="D34" s="199"/>
      <c r="E34" s="198" t="s">
        <v>203</v>
      </c>
      <c r="F34" s="199"/>
      <c r="G34" s="198" t="s">
        <v>203</v>
      </c>
      <c r="H34" s="199"/>
      <c r="I34" s="198"/>
      <c r="J34" s="199"/>
      <c r="K34" s="198" t="s">
        <v>172</v>
      </c>
      <c r="L34" s="199"/>
    </row>
    <row r="35" spans="1:12" ht="22.95" customHeight="1" x14ac:dyDescent="0.2">
      <c r="A35" s="11" t="s">
        <v>34</v>
      </c>
      <c r="B35" s="28" t="s">
        <v>137</v>
      </c>
      <c r="C35" s="198" t="s">
        <v>202</v>
      </c>
      <c r="D35" s="199"/>
      <c r="E35" s="198" t="s">
        <v>203</v>
      </c>
      <c r="F35" s="199"/>
      <c r="G35" s="198" t="s">
        <v>75</v>
      </c>
      <c r="H35" s="199"/>
      <c r="I35" s="198"/>
      <c r="J35" s="199"/>
      <c r="K35" s="198"/>
      <c r="L35" s="199"/>
    </row>
    <row r="36" spans="1:12" ht="22.95" customHeight="1" thickBot="1" x14ac:dyDescent="0.25">
      <c r="A36" s="11"/>
      <c r="B36" s="13"/>
      <c r="C36" s="198"/>
      <c r="D36" s="199"/>
      <c r="E36" s="198"/>
      <c r="F36" s="199"/>
      <c r="G36" s="198"/>
      <c r="H36" s="199"/>
      <c r="I36" s="198"/>
      <c r="J36" s="199"/>
      <c r="K36" s="336"/>
      <c r="L36" s="337"/>
    </row>
    <row r="37" spans="1:12" ht="22.95" customHeight="1" thickTop="1" x14ac:dyDescent="0.2">
      <c r="A37" s="338" t="s">
        <v>37</v>
      </c>
      <c r="B37" s="339"/>
      <c r="C37" s="227">
        <v>27</v>
      </c>
      <c r="D37" s="228"/>
      <c r="E37" s="227">
        <v>27</v>
      </c>
      <c r="F37" s="228"/>
      <c r="G37" s="227">
        <v>27</v>
      </c>
      <c r="H37" s="228"/>
      <c r="I37" s="227">
        <v>0</v>
      </c>
      <c r="J37" s="228"/>
      <c r="K37" s="198"/>
      <c r="L37" s="199"/>
    </row>
    <row r="38" spans="1:12" ht="22.95" customHeight="1" x14ac:dyDescent="0.2">
      <c r="A38" s="340"/>
      <c r="B38" s="341"/>
      <c r="C38" s="229"/>
      <c r="D38" s="230"/>
      <c r="E38" s="229"/>
      <c r="F38" s="230"/>
      <c r="G38" s="229"/>
      <c r="H38" s="230"/>
      <c r="I38" s="229"/>
      <c r="J38" s="230"/>
      <c r="K38" s="198"/>
      <c r="L38" s="199"/>
    </row>
    <row r="39" spans="1:12" ht="22.95" customHeight="1" x14ac:dyDescent="0.2">
      <c r="A39" s="217" t="s">
        <v>42</v>
      </c>
      <c r="B39" s="218"/>
      <c r="C39" s="198">
        <v>3</v>
      </c>
      <c r="D39" s="199"/>
      <c r="E39" s="198">
        <v>3</v>
      </c>
      <c r="F39" s="199"/>
      <c r="G39" s="198">
        <v>3</v>
      </c>
      <c r="H39" s="199"/>
      <c r="I39" s="198">
        <v>30</v>
      </c>
      <c r="J39" s="199"/>
      <c r="K39" s="198"/>
      <c r="L39" s="199"/>
    </row>
    <row r="44" spans="1:12" ht="22.95" customHeight="1" x14ac:dyDescent="0.2">
      <c r="A44" s="195" t="s">
        <v>13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</row>
    <row r="45" spans="1:12" ht="22.95" customHeight="1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</row>
    <row r="46" spans="1:12" ht="22.95" customHeight="1" x14ac:dyDescent="0.2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2.95" customHeight="1" x14ac:dyDescent="0.2">
      <c r="A47" s="267" t="str">
        <f>A4</f>
        <v>平成　２８年</v>
      </c>
      <c r="B47" s="267"/>
      <c r="C47" s="6" t="s">
        <v>57</v>
      </c>
      <c r="D47" s="5"/>
    </row>
    <row r="48" spans="1:12" ht="22.95" customHeight="1" x14ac:dyDescent="0.2">
      <c r="A48" s="196"/>
      <c r="B48" s="197"/>
      <c r="C48" s="198" t="s">
        <v>1</v>
      </c>
      <c r="D48" s="199"/>
      <c r="E48" s="198" t="s">
        <v>36</v>
      </c>
      <c r="F48" s="199"/>
      <c r="G48" s="198" t="s">
        <v>237</v>
      </c>
      <c r="H48" s="199"/>
      <c r="I48" s="198" t="s">
        <v>2</v>
      </c>
      <c r="J48" s="199"/>
      <c r="K48" s="198" t="s">
        <v>3</v>
      </c>
      <c r="L48" s="199"/>
    </row>
    <row r="49" spans="1:12" ht="22.95" customHeight="1" x14ac:dyDescent="0.2">
      <c r="A49" s="11" t="s">
        <v>4</v>
      </c>
      <c r="B49" s="29" t="s">
        <v>196</v>
      </c>
      <c r="C49" s="198" t="s">
        <v>73</v>
      </c>
      <c r="D49" s="199"/>
      <c r="E49" s="198" t="s">
        <v>206</v>
      </c>
      <c r="F49" s="199"/>
      <c r="G49" s="198" t="s">
        <v>206</v>
      </c>
      <c r="H49" s="199"/>
      <c r="I49" s="198"/>
      <c r="J49" s="199"/>
      <c r="K49" s="198"/>
      <c r="L49" s="199"/>
    </row>
    <row r="50" spans="1:12" ht="22.95" customHeight="1" x14ac:dyDescent="0.2">
      <c r="A50" s="11" t="s">
        <v>5</v>
      </c>
      <c r="B50" s="13" t="s">
        <v>50</v>
      </c>
      <c r="C50" s="198" t="s">
        <v>74</v>
      </c>
      <c r="D50" s="199"/>
      <c r="E50" s="198" t="s">
        <v>78</v>
      </c>
      <c r="F50" s="199"/>
      <c r="G50" s="198" t="s">
        <v>75</v>
      </c>
      <c r="H50" s="199"/>
      <c r="I50" s="198"/>
      <c r="J50" s="199"/>
      <c r="K50" s="198"/>
      <c r="L50" s="199"/>
    </row>
    <row r="51" spans="1:12" ht="22.95" customHeight="1" x14ac:dyDescent="0.2">
      <c r="A51" s="11" t="s">
        <v>6</v>
      </c>
      <c r="B51" s="30" t="s">
        <v>51</v>
      </c>
      <c r="C51" s="198" t="s">
        <v>73</v>
      </c>
      <c r="D51" s="199"/>
      <c r="E51" s="198" t="s">
        <v>206</v>
      </c>
      <c r="F51" s="199"/>
      <c r="G51" s="198" t="s">
        <v>206</v>
      </c>
      <c r="H51" s="199"/>
      <c r="I51" s="198"/>
      <c r="J51" s="199"/>
      <c r="K51" s="198" t="s">
        <v>207</v>
      </c>
      <c r="L51" s="199"/>
    </row>
    <row r="52" spans="1:12" ht="22.95" customHeight="1" x14ac:dyDescent="0.2">
      <c r="A52" s="11" t="s">
        <v>7</v>
      </c>
      <c r="B52" s="30" t="s">
        <v>52</v>
      </c>
      <c r="C52" s="198" t="s">
        <v>73</v>
      </c>
      <c r="D52" s="199"/>
      <c r="E52" s="198" t="s">
        <v>206</v>
      </c>
      <c r="F52" s="199"/>
      <c r="G52" s="198" t="s">
        <v>206</v>
      </c>
      <c r="H52" s="199"/>
      <c r="I52" s="198"/>
      <c r="J52" s="199"/>
      <c r="K52" s="198"/>
      <c r="L52" s="199"/>
    </row>
    <row r="53" spans="1:12" ht="22.95" customHeight="1" x14ac:dyDescent="0.2">
      <c r="A53" s="11" t="s">
        <v>8</v>
      </c>
      <c r="B53" s="30" t="s">
        <v>46</v>
      </c>
      <c r="C53" s="198" t="s">
        <v>73</v>
      </c>
      <c r="D53" s="199"/>
      <c r="E53" s="198" t="s">
        <v>206</v>
      </c>
      <c r="F53" s="199"/>
      <c r="G53" s="198" t="s">
        <v>206</v>
      </c>
      <c r="H53" s="199"/>
      <c r="I53" s="198"/>
      <c r="J53" s="199"/>
      <c r="K53" s="198"/>
      <c r="L53" s="199"/>
    </row>
    <row r="54" spans="1:12" ht="22.95" customHeight="1" x14ac:dyDescent="0.2">
      <c r="A54" s="11" t="s">
        <v>9</v>
      </c>
      <c r="B54" s="13" t="s">
        <v>47</v>
      </c>
      <c r="C54" s="198" t="s">
        <v>79</v>
      </c>
      <c r="D54" s="199"/>
      <c r="E54" s="198" t="s">
        <v>79</v>
      </c>
      <c r="F54" s="199"/>
      <c r="G54" s="198" t="s">
        <v>79</v>
      </c>
      <c r="H54" s="199"/>
      <c r="I54" s="198"/>
      <c r="J54" s="199"/>
      <c r="K54" s="198"/>
      <c r="L54" s="199"/>
    </row>
    <row r="55" spans="1:12" ht="22.95" customHeight="1" x14ac:dyDescent="0.2">
      <c r="A55" s="11" t="s">
        <v>10</v>
      </c>
      <c r="B55" s="28" t="s">
        <v>137</v>
      </c>
      <c r="C55" s="198" t="s">
        <v>202</v>
      </c>
      <c r="D55" s="199"/>
      <c r="E55" s="198" t="s">
        <v>203</v>
      </c>
      <c r="F55" s="199"/>
      <c r="G55" s="198" t="s">
        <v>75</v>
      </c>
      <c r="H55" s="199"/>
      <c r="I55" s="198"/>
      <c r="J55" s="199"/>
      <c r="K55" s="198"/>
      <c r="L55" s="199"/>
    </row>
    <row r="56" spans="1:12" ht="22.95" customHeight="1" x14ac:dyDescent="0.2">
      <c r="A56" s="11" t="s">
        <v>11</v>
      </c>
      <c r="B56" s="29" t="s">
        <v>196</v>
      </c>
      <c r="C56" s="198" t="s">
        <v>73</v>
      </c>
      <c r="D56" s="199"/>
      <c r="E56" s="198" t="s">
        <v>203</v>
      </c>
      <c r="F56" s="199"/>
      <c r="G56" s="198" t="s">
        <v>199</v>
      </c>
      <c r="H56" s="199"/>
      <c r="I56" s="198"/>
      <c r="J56" s="199"/>
      <c r="K56" s="198"/>
      <c r="L56" s="199"/>
    </row>
    <row r="57" spans="1:12" ht="22.95" customHeight="1" x14ac:dyDescent="0.2">
      <c r="A57" s="11" t="s">
        <v>12</v>
      </c>
      <c r="B57" s="13" t="s">
        <v>50</v>
      </c>
      <c r="C57" s="198" t="s">
        <v>74</v>
      </c>
      <c r="D57" s="199"/>
      <c r="E57" s="198" t="s">
        <v>78</v>
      </c>
      <c r="F57" s="199"/>
      <c r="G57" s="198" t="s">
        <v>75</v>
      </c>
      <c r="H57" s="199"/>
      <c r="I57" s="198"/>
      <c r="J57" s="199"/>
      <c r="K57" s="198"/>
      <c r="L57" s="199"/>
    </row>
    <row r="58" spans="1:12" ht="22.95" customHeight="1" x14ac:dyDescent="0.2">
      <c r="A58" s="11" t="s">
        <v>14</v>
      </c>
      <c r="B58" s="13" t="s">
        <v>51</v>
      </c>
      <c r="C58" s="198" t="s">
        <v>79</v>
      </c>
      <c r="D58" s="199"/>
      <c r="E58" s="198" t="s">
        <v>79</v>
      </c>
      <c r="F58" s="199"/>
      <c r="G58" s="198" t="s">
        <v>79</v>
      </c>
      <c r="H58" s="199"/>
      <c r="I58" s="198"/>
      <c r="J58" s="199"/>
      <c r="K58" s="198"/>
      <c r="L58" s="199"/>
    </row>
    <row r="59" spans="1:12" ht="22.95" customHeight="1" x14ac:dyDescent="0.2">
      <c r="A59" s="11" t="s">
        <v>15</v>
      </c>
      <c r="B59" s="13" t="s">
        <v>52</v>
      </c>
      <c r="C59" s="198" t="s">
        <v>74</v>
      </c>
      <c r="D59" s="199"/>
      <c r="E59" s="198" t="s">
        <v>78</v>
      </c>
      <c r="F59" s="199"/>
      <c r="G59" s="198" t="s">
        <v>75</v>
      </c>
      <c r="H59" s="199"/>
      <c r="I59" s="198"/>
      <c r="J59" s="199"/>
      <c r="K59" s="198"/>
      <c r="L59" s="199"/>
    </row>
    <row r="60" spans="1:12" ht="22.95" customHeight="1" x14ac:dyDescent="0.2">
      <c r="A60" s="11" t="s">
        <v>16</v>
      </c>
      <c r="B60" s="13" t="s">
        <v>46</v>
      </c>
      <c r="C60" s="198" t="s">
        <v>74</v>
      </c>
      <c r="D60" s="199"/>
      <c r="E60" s="198" t="s">
        <v>205</v>
      </c>
      <c r="F60" s="199"/>
      <c r="G60" s="198" t="s">
        <v>75</v>
      </c>
      <c r="H60" s="199"/>
      <c r="I60" s="198"/>
      <c r="J60" s="199"/>
      <c r="K60" s="198"/>
      <c r="L60" s="199"/>
    </row>
    <row r="61" spans="1:12" ht="22.95" customHeight="1" x14ac:dyDescent="0.2">
      <c r="A61" s="11" t="s">
        <v>17</v>
      </c>
      <c r="B61" s="13" t="s">
        <v>47</v>
      </c>
      <c r="C61" s="198" t="s">
        <v>74</v>
      </c>
      <c r="D61" s="199"/>
      <c r="E61" s="198" t="s">
        <v>201</v>
      </c>
      <c r="F61" s="199"/>
      <c r="G61" s="198" t="s">
        <v>204</v>
      </c>
      <c r="H61" s="199"/>
      <c r="I61" s="198"/>
      <c r="J61" s="199"/>
      <c r="K61" s="198"/>
      <c r="L61" s="199"/>
    </row>
    <row r="62" spans="1:12" ht="22.95" customHeight="1" x14ac:dyDescent="0.2">
      <c r="A62" s="11" t="s">
        <v>18</v>
      </c>
      <c r="B62" s="28" t="s">
        <v>137</v>
      </c>
      <c r="C62" s="198" t="s">
        <v>202</v>
      </c>
      <c r="D62" s="199"/>
      <c r="E62" s="198" t="s">
        <v>203</v>
      </c>
      <c r="F62" s="199"/>
      <c r="G62" s="198" t="s">
        <v>75</v>
      </c>
      <c r="H62" s="199"/>
      <c r="I62" s="198"/>
      <c r="J62" s="199"/>
      <c r="K62" s="198"/>
      <c r="L62" s="199"/>
    </row>
    <row r="63" spans="1:12" ht="22.95" customHeight="1" x14ac:dyDescent="0.2">
      <c r="A63" s="11" t="s">
        <v>19</v>
      </c>
      <c r="B63" s="29" t="s">
        <v>196</v>
      </c>
      <c r="C63" s="198" t="s">
        <v>208</v>
      </c>
      <c r="D63" s="199"/>
      <c r="E63" s="198" t="s">
        <v>203</v>
      </c>
      <c r="F63" s="199"/>
      <c r="G63" s="198" t="s">
        <v>199</v>
      </c>
      <c r="H63" s="199"/>
      <c r="I63" s="198"/>
      <c r="J63" s="199"/>
      <c r="K63" s="198"/>
      <c r="L63" s="199"/>
    </row>
    <row r="64" spans="1:12" ht="22.95" customHeight="1" x14ac:dyDescent="0.2">
      <c r="A64" s="11" t="s">
        <v>20</v>
      </c>
      <c r="B64" s="13" t="s">
        <v>50</v>
      </c>
      <c r="C64" s="198" t="s">
        <v>74</v>
      </c>
      <c r="D64" s="199"/>
      <c r="E64" s="198" t="s">
        <v>78</v>
      </c>
      <c r="F64" s="199"/>
      <c r="G64" s="198" t="s">
        <v>75</v>
      </c>
      <c r="H64" s="199"/>
      <c r="I64" s="198"/>
      <c r="J64" s="199"/>
      <c r="K64" s="198"/>
      <c r="L64" s="199"/>
    </row>
    <row r="65" spans="1:12" ht="22.95" customHeight="1" x14ac:dyDescent="0.2">
      <c r="A65" s="11" t="s">
        <v>21</v>
      </c>
      <c r="B65" s="13" t="s">
        <v>51</v>
      </c>
      <c r="C65" s="198" t="s">
        <v>79</v>
      </c>
      <c r="D65" s="199"/>
      <c r="E65" s="198" t="s">
        <v>79</v>
      </c>
      <c r="F65" s="199"/>
      <c r="G65" s="198" t="s">
        <v>79</v>
      </c>
      <c r="H65" s="199"/>
      <c r="I65" s="198"/>
      <c r="J65" s="199"/>
      <c r="K65" s="198"/>
      <c r="L65" s="199"/>
    </row>
    <row r="66" spans="1:12" ht="22.95" customHeight="1" x14ac:dyDescent="0.2">
      <c r="A66" s="11" t="s">
        <v>22</v>
      </c>
      <c r="B66" s="13" t="s">
        <v>52</v>
      </c>
      <c r="C66" s="198" t="s">
        <v>74</v>
      </c>
      <c r="D66" s="199"/>
      <c r="E66" s="198" t="s">
        <v>78</v>
      </c>
      <c r="F66" s="199"/>
      <c r="G66" s="198" t="s">
        <v>75</v>
      </c>
      <c r="H66" s="199"/>
      <c r="I66" s="198"/>
      <c r="J66" s="199"/>
      <c r="K66" s="198"/>
      <c r="L66" s="199"/>
    </row>
    <row r="67" spans="1:12" ht="22.95" customHeight="1" x14ac:dyDescent="0.2">
      <c r="A67" s="11" t="s">
        <v>23</v>
      </c>
      <c r="B67" s="13" t="s">
        <v>46</v>
      </c>
      <c r="C67" s="198" t="s">
        <v>74</v>
      </c>
      <c r="D67" s="199"/>
      <c r="E67" s="198" t="s">
        <v>205</v>
      </c>
      <c r="F67" s="199"/>
      <c r="G67" s="198" t="s">
        <v>75</v>
      </c>
      <c r="H67" s="199"/>
      <c r="I67" s="198"/>
      <c r="J67" s="199"/>
      <c r="K67" s="198"/>
      <c r="L67" s="199"/>
    </row>
    <row r="68" spans="1:12" ht="22.95" customHeight="1" x14ac:dyDescent="0.2">
      <c r="A68" s="11" t="s">
        <v>24</v>
      </c>
      <c r="B68" s="13" t="s">
        <v>47</v>
      </c>
      <c r="C68" s="198" t="s">
        <v>74</v>
      </c>
      <c r="D68" s="199"/>
      <c r="E68" s="198" t="s">
        <v>201</v>
      </c>
      <c r="F68" s="199"/>
      <c r="G68" s="198" t="s">
        <v>204</v>
      </c>
      <c r="H68" s="199"/>
      <c r="I68" s="198"/>
      <c r="J68" s="199"/>
      <c r="K68" s="198"/>
      <c r="L68" s="199"/>
    </row>
    <row r="69" spans="1:12" ht="22.95" customHeight="1" x14ac:dyDescent="0.2">
      <c r="A69" s="11" t="s">
        <v>25</v>
      </c>
      <c r="B69" s="28" t="s">
        <v>137</v>
      </c>
      <c r="C69" s="198" t="s">
        <v>202</v>
      </c>
      <c r="D69" s="199"/>
      <c r="E69" s="198" t="s">
        <v>203</v>
      </c>
      <c r="F69" s="199"/>
      <c r="G69" s="198" t="s">
        <v>75</v>
      </c>
      <c r="H69" s="199"/>
      <c r="I69" s="198"/>
      <c r="J69" s="199"/>
      <c r="K69" s="198"/>
      <c r="L69" s="199"/>
    </row>
    <row r="70" spans="1:12" ht="22.95" customHeight="1" x14ac:dyDescent="0.2">
      <c r="A70" s="11" t="s">
        <v>26</v>
      </c>
      <c r="B70" s="29" t="s">
        <v>196</v>
      </c>
      <c r="C70" s="198" t="s">
        <v>73</v>
      </c>
      <c r="D70" s="199"/>
      <c r="E70" s="198" t="s">
        <v>203</v>
      </c>
      <c r="F70" s="199"/>
      <c r="G70" s="198" t="s">
        <v>199</v>
      </c>
      <c r="H70" s="199"/>
      <c r="I70" s="198"/>
      <c r="J70" s="199"/>
      <c r="K70" s="198"/>
      <c r="L70" s="199"/>
    </row>
    <row r="71" spans="1:12" ht="22.95" customHeight="1" x14ac:dyDescent="0.2">
      <c r="A71" s="11" t="s">
        <v>27</v>
      </c>
      <c r="B71" s="13" t="s">
        <v>50</v>
      </c>
      <c r="C71" s="198" t="s">
        <v>74</v>
      </c>
      <c r="D71" s="199"/>
      <c r="E71" s="198" t="s">
        <v>78</v>
      </c>
      <c r="F71" s="199"/>
      <c r="G71" s="198" t="s">
        <v>75</v>
      </c>
      <c r="H71" s="199"/>
      <c r="I71" s="198"/>
      <c r="J71" s="199"/>
      <c r="K71" s="198"/>
      <c r="L71" s="199"/>
    </row>
    <row r="72" spans="1:12" ht="22.95" customHeight="1" x14ac:dyDescent="0.2">
      <c r="A72" s="11" t="s">
        <v>28</v>
      </c>
      <c r="B72" s="13" t="s">
        <v>51</v>
      </c>
      <c r="C72" s="198" t="s">
        <v>79</v>
      </c>
      <c r="D72" s="199"/>
      <c r="E72" s="198" t="s">
        <v>79</v>
      </c>
      <c r="F72" s="199"/>
      <c r="G72" s="198" t="s">
        <v>79</v>
      </c>
      <c r="H72" s="199"/>
      <c r="I72" s="198"/>
      <c r="J72" s="199"/>
      <c r="K72" s="198"/>
      <c r="L72" s="199"/>
    </row>
    <row r="73" spans="1:12" ht="22.95" customHeight="1" x14ac:dyDescent="0.2">
      <c r="A73" s="11" t="s">
        <v>29</v>
      </c>
      <c r="B73" s="13" t="s">
        <v>52</v>
      </c>
      <c r="C73" s="198" t="s">
        <v>74</v>
      </c>
      <c r="D73" s="199"/>
      <c r="E73" s="198" t="s">
        <v>78</v>
      </c>
      <c r="F73" s="199"/>
      <c r="G73" s="198" t="s">
        <v>75</v>
      </c>
      <c r="H73" s="199"/>
      <c r="I73" s="198"/>
      <c r="J73" s="199"/>
      <c r="K73" s="198"/>
      <c r="L73" s="199"/>
    </row>
    <row r="74" spans="1:12" ht="22.95" customHeight="1" x14ac:dyDescent="0.2">
      <c r="A74" s="11" t="s">
        <v>30</v>
      </c>
      <c r="B74" s="13" t="s">
        <v>46</v>
      </c>
      <c r="C74" s="198" t="s">
        <v>74</v>
      </c>
      <c r="D74" s="199"/>
      <c r="E74" s="198" t="s">
        <v>205</v>
      </c>
      <c r="F74" s="199"/>
      <c r="G74" s="198" t="s">
        <v>75</v>
      </c>
      <c r="H74" s="199"/>
      <c r="I74" s="198"/>
      <c r="J74" s="199"/>
      <c r="K74" s="206"/>
      <c r="L74" s="207"/>
    </row>
    <row r="75" spans="1:12" ht="22.95" customHeight="1" x14ac:dyDescent="0.2">
      <c r="A75" s="11" t="s">
        <v>31</v>
      </c>
      <c r="B75" s="13" t="s">
        <v>47</v>
      </c>
      <c r="C75" s="198" t="s">
        <v>74</v>
      </c>
      <c r="D75" s="199"/>
      <c r="E75" s="198" t="s">
        <v>201</v>
      </c>
      <c r="F75" s="199"/>
      <c r="G75" s="198" t="s">
        <v>204</v>
      </c>
      <c r="H75" s="199"/>
      <c r="I75" s="198"/>
      <c r="J75" s="199"/>
      <c r="K75" s="198"/>
      <c r="L75" s="199"/>
    </row>
    <row r="76" spans="1:12" ht="22.95" customHeight="1" x14ac:dyDescent="0.2">
      <c r="A76" s="11" t="s">
        <v>32</v>
      </c>
      <c r="B76" s="28" t="s">
        <v>137</v>
      </c>
      <c r="C76" s="198" t="s">
        <v>202</v>
      </c>
      <c r="D76" s="199"/>
      <c r="E76" s="198" t="s">
        <v>203</v>
      </c>
      <c r="F76" s="199"/>
      <c r="G76" s="198" t="s">
        <v>75</v>
      </c>
      <c r="H76" s="199"/>
      <c r="I76" s="198"/>
      <c r="J76" s="199"/>
      <c r="K76" s="198"/>
      <c r="L76" s="199"/>
    </row>
    <row r="77" spans="1:12" ht="22.95" customHeight="1" x14ac:dyDescent="0.2">
      <c r="A77" s="11" t="s">
        <v>33</v>
      </c>
      <c r="B77" s="29" t="s">
        <v>196</v>
      </c>
      <c r="C77" s="198" t="s">
        <v>73</v>
      </c>
      <c r="D77" s="199"/>
      <c r="E77" s="198" t="s">
        <v>203</v>
      </c>
      <c r="F77" s="199"/>
      <c r="G77" s="198" t="s">
        <v>199</v>
      </c>
      <c r="H77" s="199"/>
      <c r="I77" s="198"/>
      <c r="J77" s="199"/>
      <c r="K77" s="198"/>
      <c r="L77" s="199"/>
    </row>
    <row r="78" spans="1:12" ht="22.95" customHeight="1" x14ac:dyDescent="0.2">
      <c r="A78" s="11" t="s">
        <v>34</v>
      </c>
      <c r="B78" s="13" t="s">
        <v>50</v>
      </c>
      <c r="C78" s="198" t="s">
        <v>74</v>
      </c>
      <c r="D78" s="199"/>
      <c r="E78" s="198" t="s">
        <v>78</v>
      </c>
      <c r="F78" s="199"/>
      <c r="G78" s="198" t="s">
        <v>75</v>
      </c>
      <c r="H78" s="199"/>
      <c r="I78" s="198"/>
      <c r="J78" s="199"/>
      <c r="K78" s="198"/>
      <c r="L78" s="199"/>
    </row>
    <row r="79" spans="1:12" ht="22.95" customHeight="1" thickBot="1" x14ac:dyDescent="0.25">
      <c r="A79" s="11" t="s">
        <v>35</v>
      </c>
      <c r="B79" s="13" t="s">
        <v>51</v>
      </c>
      <c r="C79" s="198" t="s">
        <v>79</v>
      </c>
      <c r="D79" s="199"/>
      <c r="E79" s="198" t="s">
        <v>79</v>
      </c>
      <c r="F79" s="199"/>
      <c r="G79" s="198" t="s">
        <v>79</v>
      </c>
      <c r="H79" s="199"/>
      <c r="I79" s="198"/>
      <c r="J79" s="199"/>
      <c r="K79" s="336"/>
      <c r="L79" s="337"/>
    </row>
    <row r="80" spans="1:12" ht="22.95" customHeight="1" thickTop="1" x14ac:dyDescent="0.2">
      <c r="A80" s="338" t="s">
        <v>37</v>
      </c>
      <c r="B80" s="339"/>
      <c r="C80" s="227">
        <v>26</v>
      </c>
      <c r="D80" s="228"/>
      <c r="E80" s="227">
        <v>26</v>
      </c>
      <c r="F80" s="228"/>
      <c r="G80" s="227">
        <v>26</v>
      </c>
      <c r="H80" s="228"/>
      <c r="I80" s="227">
        <v>0</v>
      </c>
      <c r="J80" s="228"/>
      <c r="K80" s="198"/>
      <c r="L80" s="199"/>
    </row>
    <row r="81" spans="1:12" ht="22.95" customHeight="1" x14ac:dyDescent="0.2">
      <c r="A81" s="340"/>
      <c r="B81" s="341"/>
      <c r="C81" s="229"/>
      <c r="D81" s="230"/>
      <c r="E81" s="229"/>
      <c r="F81" s="230"/>
      <c r="G81" s="229"/>
      <c r="H81" s="230"/>
      <c r="I81" s="229"/>
      <c r="J81" s="230"/>
      <c r="K81" s="198"/>
      <c r="L81" s="199"/>
    </row>
    <row r="82" spans="1:12" ht="22.95" customHeight="1" x14ac:dyDescent="0.2">
      <c r="A82" s="217" t="s">
        <v>42</v>
      </c>
      <c r="B82" s="218"/>
      <c r="C82" s="198">
        <v>5</v>
      </c>
      <c r="D82" s="199"/>
      <c r="E82" s="198">
        <v>5</v>
      </c>
      <c r="F82" s="199"/>
      <c r="G82" s="198">
        <v>5</v>
      </c>
      <c r="H82" s="199"/>
      <c r="I82" s="198">
        <v>31</v>
      </c>
      <c r="J82" s="199"/>
      <c r="K82" s="198"/>
      <c r="L82" s="199"/>
    </row>
    <row r="83" spans="1:12" ht="22.95" customHeight="1" x14ac:dyDescent="0.2"/>
    <row r="84" spans="1:12" ht="22.95" customHeight="1" x14ac:dyDescent="0.2"/>
    <row r="85" spans="1:12" ht="22.95" customHeight="1" x14ac:dyDescent="0.2">
      <c r="A85" s="195" t="s">
        <v>13</v>
      </c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</row>
    <row r="86" spans="1:12" ht="22.95" customHeight="1" x14ac:dyDescent="0.2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</row>
    <row r="87" spans="1:12" ht="22.9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ht="22.95" customHeight="1" x14ac:dyDescent="0.2">
      <c r="A88" s="10" t="s">
        <v>195</v>
      </c>
      <c r="B88" s="5"/>
      <c r="C88" s="6" t="s">
        <v>58</v>
      </c>
      <c r="D88" s="10"/>
    </row>
    <row r="89" spans="1:12" ht="22.95" customHeight="1" x14ac:dyDescent="0.2">
      <c r="A89" s="196"/>
      <c r="B89" s="197"/>
      <c r="C89" s="198" t="s">
        <v>1</v>
      </c>
      <c r="D89" s="199"/>
      <c r="E89" s="198" t="s">
        <v>36</v>
      </c>
      <c r="F89" s="199"/>
      <c r="G89" s="198" t="s">
        <v>237</v>
      </c>
      <c r="H89" s="199"/>
      <c r="I89" s="198" t="s">
        <v>2</v>
      </c>
      <c r="J89" s="199"/>
      <c r="K89" s="198" t="s">
        <v>3</v>
      </c>
      <c r="L89" s="199"/>
    </row>
    <row r="90" spans="1:12" ht="22.95" customHeight="1" x14ac:dyDescent="0.2">
      <c r="A90" s="11" t="s">
        <v>4</v>
      </c>
      <c r="B90" s="13" t="s">
        <v>52</v>
      </c>
      <c r="C90" s="198" t="s">
        <v>74</v>
      </c>
      <c r="D90" s="199"/>
      <c r="E90" s="198" t="s">
        <v>78</v>
      </c>
      <c r="F90" s="199"/>
      <c r="G90" s="198" t="s">
        <v>75</v>
      </c>
      <c r="H90" s="199"/>
      <c r="I90" s="198"/>
      <c r="J90" s="199"/>
      <c r="K90" s="198"/>
      <c r="L90" s="199"/>
    </row>
    <row r="91" spans="1:12" ht="22.95" customHeight="1" x14ac:dyDescent="0.2">
      <c r="A91" s="11" t="s">
        <v>5</v>
      </c>
      <c r="B91" s="13" t="s">
        <v>46</v>
      </c>
      <c r="C91" s="198" t="s">
        <v>74</v>
      </c>
      <c r="D91" s="199"/>
      <c r="E91" s="198" t="s">
        <v>205</v>
      </c>
      <c r="F91" s="199"/>
      <c r="G91" s="198" t="s">
        <v>75</v>
      </c>
      <c r="H91" s="199"/>
      <c r="I91" s="198"/>
      <c r="J91" s="199"/>
      <c r="K91" s="198"/>
      <c r="L91" s="199"/>
    </row>
    <row r="92" spans="1:12" ht="22.95" customHeight="1" x14ac:dyDescent="0.2">
      <c r="A92" s="11" t="s">
        <v>6</v>
      </c>
      <c r="B92" s="13" t="s">
        <v>47</v>
      </c>
      <c r="C92" s="198" t="s">
        <v>74</v>
      </c>
      <c r="D92" s="199"/>
      <c r="E92" s="198" t="s">
        <v>201</v>
      </c>
      <c r="F92" s="199"/>
      <c r="G92" s="198" t="s">
        <v>204</v>
      </c>
      <c r="H92" s="199"/>
      <c r="I92" s="198"/>
      <c r="J92" s="199"/>
      <c r="K92" s="198"/>
      <c r="L92" s="199"/>
    </row>
    <row r="93" spans="1:12" ht="22.95" customHeight="1" x14ac:dyDescent="0.2">
      <c r="A93" s="11" t="s">
        <v>7</v>
      </c>
      <c r="B93" s="28" t="s">
        <v>137</v>
      </c>
      <c r="C93" s="198" t="s">
        <v>202</v>
      </c>
      <c r="D93" s="199"/>
      <c r="E93" s="198" t="s">
        <v>203</v>
      </c>
      <c r="F93" s="199"/>
      <c r="G93" s="198" t="s">
        <v>75</v>
      </c>
      <c r="H93" s="199"/>
      <c r="I93" s="198"/>
      <c r="J93" s="199"/>
      <c r="K93" s="198"/>
      <c r="L93" s="199"/>
    </row>
    <row r="94" spans="1:12" ht="22.95" customHeight="1" x14ac:dyDescent="0.2">
      <c r="A94" s="11" t="s">
        <v>8</v>
      </c>
      <c r="B94" s="29" t="s">
        <v>196</v>
      </c>
      <c r="C94" s="198" t="s">
        <v>73</v>
      </c>
      <c r="D94" s="199"/>
      <c r="E94" s="198" t="s">
        <v>203</v>
      </c>
      <c r="F94" s="199"/>
      <c r="G94" s="198" t="s">
        <v>199</v>
      </c>
      <c r="H94" s="199"/>
      <c r="I94" s="198"/>
      <c r="J94" s="199"/>
      <c r="K94" s="198"/>
      <c r="L94" s="199"/>
    </row>
    <row r="95" spans="1:12" ht="22.95" customHeight="1" x14ac:dyDescent="0.2">
      <c r="A95" s="11" t="s">
        <v>9</v>
      </c>
      <c r="B95" s="13" t="s">
        <v>50</v>
      </c>
      <c r="C95" s="198" t="s">
        <v>74</v>
      </c>
      <c r="D95" s="199"/>
      <c r="E95" s="198" t="s">
        <v>78</v>
      </c>
      <c r="F95" s="199"/>
      <c r="G95" s="198" t="s">
        <v>75</v>
      </c>
      <c r="H95" s="199"/>
      <c r="I95" s="198"/>
      <c r="J95" s="199"/>
      <c r="K95" s="198"/>
      <c r="L95" s="199"/>
    </row>
    <row r="96" spans="1:12" ht="22.95" customHeight="1" x14ac:dyDescent="0.2">
      <c r="A96" s="11" t="s">
        <v>10</v>
      </c>
      <c r="B96" s="13" t="s">
        <v>51</v>
      </c>
      <c r="C96" s="198" t="s">
        <v>79</v>
      </c>
      <c r="D96" s="199"/>
      <c r="E96" s="198" t="s">
        <v>79</v>
      </c>
      <c r="F96" s="199"/>
      <c r="G96" s="198" t="s">
        <v>79</v>
      </c>
      <c r="H96" s="199"/>
      <c r="I96" s="198"/>
      <c r="J96" s="199"/>
      <c r="K96" s="198"/>
      <c r="L96" s="199"/>
    </row>
    <row r="97" spans="1:12" ht="22.95" customHeight="1" x14ac:dyDescent="0.2">
      <c r="A97" s="11" t="s">
        <v>11</v>
      </c>
      <c r="B97" s="13" t="s">
        <v>52</v>
      </c>
      <c r="C97" s="198" t="s">
        <v>74</v>
      </c>
      <c r="D97" s="199"/>
      <c r="E97" s="198" t="s">
        <v>78</v>
      </c>
      <c r="F97" s="199"/>
      <c r="G97" s="198" t="s">
        <v>75</v>
      </c>
      <c r="H97" s="199"/>
      <c r="I97" s="198"/>
      <c r="J97" s="199"/>
      <c r="K97" s="198"/>
      <c r="L97" s="199"/>
    </row>
    <row r="98" spans="1:12" ht="22.95" customHeight="1" x14ac:dyDescent="0.2">
      <c r="A98" s="11" t="s">
        <v>12</v>
      </c>
      <c r="B98" s="13" t="s">
        <v>46</v>
      </c>
      <c r="C98" s="198" t="s">
        <v>74</v>
      </c>
      <c r="D98" s="199"/>
      <c r="E98" s="198" t="s">
        <v>205</v>
      </c>
      <c r="F98" s="199"/>
      <c r="G98" s="198" t="s">
        <v>75</v>
      </c>
      <c r="H98" s="199"/>
      <c r="I98" s="198"/>
      <c r="J98" s="199"/>
      <c r="K98" s="198"/>
      <c r="L98" s="199"/>
    </row>
    <row r="99" spans="1:12" ht="22.95" customHeight="1" x14ac:dyDescent="0.2">
      <c r="A99" s="11" t="s">
        <v>14</v>
      </c>
      <c r="B99" s="13" t="s">
        <v>47</v>
      </c>
      <c r="C99" s="198" t="s">
        <v>74</v>
      </c>
      <c r="D99" s="199"/>
      <c r="E99" s="198" t="s">
        <v>201</v>
      </c>
      <c r="F99" s="199"/>
      <c r="G99" s="198" t="s">
        <v>204</v>
      </c>
      <c r="H99" s="199"/>
      <c r="I99" s="198"/>
      <c r="J99" s="199"/>
      <c r="K99" s="198"/>
      <c r="L99" s="199"/>
    </row>
    <row r="100" spans="1:12" ht="22.95" customHeight="1" x14ac:dyDescent="0.2">
      <c r="A100" s="11" t="s">
        <v>15</v>
      </c>
      <c r="B100" s="28" t="s">
        <v>137</v>
      </c>
      <c r="C100" s="198" t="s">
        <v>202</v>
      </c>
      <c r="D100" s="199"/>
      <c r="E100" s="198" t="s">
        <v>203</v>
      </c>
      <c r="F100" s="199"/>
      <c r="G100" s="198" t="s">
        <v>75</v>
      </c>
      <c r="H100" s="199"/>
      <c r="I100" s="198"/>
      <c r="J100" s="199"/>
      <c r="K100" s="198"/>
      <c r="L100" s="199"/>
    </row>
    <row r="101" spans="1:12" ht="22.95" customHeight="1" x14ac:dyDescent="0.2">
      <c r="A101" s="11" t="s">
        <v>16</v>
      </c>
      <c r="B101" s="29" t="s">
        <v>196</v>
      </c>
      <c r="C101" s="198" t="s">
        <v>73</v>
      </c>
      <c r="D101" s="199"/>
      <c r="E101" s="198" t="s">
        <v>203</v>
      </c>
      <c r="F101" s="199"/>
      <c r="G101" s="198" t="s">
        <v>199</v>
      </c>
      <c r="H101" s="199"/>
      <c r="I101" s="198"/>
      <c r="J101" s="199"/>
      <c r="K101" s="198"/>
      <c r="L101" s="199"/>
    </row>
    <row r="102" spans="1:12" ht="22.95" customHeight="1" x14ac:dyDescent="0.2">
      <c r="A102" s="11" t="s">
        <v>17</v>
      </c>
      <c r="B102" s="13" t="s">
        <v>50</v>
      </c>
      <c r="C102" s="198" t="s">
        <v>74</v>
      </c>
      <c r="D102" s="199"/>
      <c r="E102" s="198" t="s">
        <v>78</v>
      </c>
      <c r="F102" s="199"/>
      <c r="G102" s="198" t="s">
        <v>75</v>
      </c>
      <c r="H102" s="199"/>
      <c r="I102" s="198"/>
      <c r="J102" s="199"/>
      <c r="K102" s="198"/>
      <c r="L102" s="199"/>
    </row>
    <row r="103" spans="1:12" ht="22.95" customHeight="1" x14ac:dyDescent="0.2">
      <c r="A103" s="11" t="s">
        <v>18</v>
      </c>
      <c r="B103" s="13" t="s">
        <v>51</v>
      </c>
      <c r="C103" s="198" t="s">
        <v>79</v>
      </c>
      <c r="D103" s="199"/>
      <c r="E103" s="198" t="s">
        <v>79</v>
      </c>
      <c r="F103" s="199"/>
      <c r="G103" s="198" t="s">
        <v>79</v>
      </c>
      <c r="H103" s="199"/>
      <c r="I103" s="198"/>
      <c r="J103" s="199"/>
      <c r="K103" s="265" t="s">
        <v>81</v>
      </c>
      <c r="L103" s="266"/>
    </row>
    <row r="104" spans="1:12" ht="22.95" customHeight="1" x14ac:dyDescent="0.2">
      <c r="A104" s="11" t="s">
        <v>19</v>
      </c>
      <c r="B104" s="13" t="s">
        <v>52</v>
      </c>
      <c r="C104" s="198" t="s">
        <v>209</v>
      </c>
      <c r="D104" s="199"/>
      <c r="E104" s="198" t="s">
        <v>78</v>
      </c>
      <c r="F104" s="199"/>
      <c r="G104" s="198" t="s">
        <v>211</v>
      </c>
      <c r="H104" s="199"/>
      <c r="I104" s="198"/>
      <c r="J104" s="199"/>
      <c r="K104" s="247"/>
      <c r="L104" s="248"/>
    </row>
    <row r="105" spans="1:12" ht="22.95" customHeight="1" x14ac:dyDescent="0.2">
      <c r="A105" s="11" t="s">
        <v>20</v>
      </c>
      <c r="B105" s="13" t="s">
        <v>46</v>
      </c>
      <c r="C105" s="198" t="s">
        <v>210</v>
      </c>
      <c r="D105" s="199"/>
      <c r="E105" s="198" t="s">
        <v>205</v>
      </c>
      <c r="F105" s="199"/>
      <c r="G105" s="198" t="s">
        <v>212</v>
      </c>
      <c r="H105" s="199"/>
      <c r="I105" s="198"/>
      <c r="J105" s="199"/>
      <c r="K105" s="249"/>
      <c r="L105" s="250"/>
    </row>
    <row r="106" spans="1:12" ht="22.95" customHeight="1" x14ac:dyDescent="0.2">
      <c r="A106" s="11" t="s">
        <v>21</v>
      </c>
      <c r="B106" s="13" t="s">
        <v>47</v>
      </c>
      <c r="C106" s="198" t="s">
        <v>74</v>
      </c>
      <c r="D106" s="199"/>
      <c r="E106" s="198" t="s">
        <v>201</v>
      </c>
      <c r="F106" s="199"/>
      <c r="G106" s="198" t="s">
        <v>204</v>
      </c>
      <c r="H106" s="199"/>
      <c r="I106" s="198"/>
      <c r="J106" s="199"/>
      <c r="K106" s="198"/>
      <c r="L106" s="199"/>
    </row>
    <row r="107" spans="1:12" ht="22.95" customHeight="1" x14ac:dyDescent="0.2">
      <c r="A107" s="11" t="s">
        <v>22</v>
      </c>
      <c r="B107" s="28" t="s">
        <v>137</v>
      </c>
      <c r="C107" s="198" t="s">
        <v>202</v>
      </c>
      <c r="D107" s="199"/>
      <c r="E107" s="198" t="s">
        <v>203</v>
      </c>
      <c r="F107" s="199"/>
      <c r="G107" s="198" t="s">
        <v>75</v>
      </c>
      <c r="H107" s="199"/>
      <c r="I107" s="198"/>
      <c r="J107" s="199"/>
      <c r="K107" s="198"/>
      <c r="L107" s="199"/>
    </row>
    <row r="108" spans="1:12" ht="22.95" customHeight="1" x14ac:dyDescent="0.2">
      <c r="A108" s="11" t="s">
        <v>23</v>
      </c>
      <c r="B108" s="29" t="s">
        <v>196</v>
      </c>
      <c r="C108" s="198" t="s">
        <v>73</v>
      </c>
      <c r="D108" s="199"/>
      <c r="E108" s="198" t="s">
        <v>203</v>
      </c>
      <c r="F108" s="199"/>
      <c r="G108" s="198" t="s">
        <v>199</v>
      </c>
      <c r="H108" s="199"/>
      <c r="I108" s="198"/>
      <c r="J108" s="199"/>
      <c r="K108" s="198"/>
      <c r="L108" s="199"/>
    </row>
    <row r="109" spans="1:12" ht="22.95" customHeight="1" x14ac:dyDescent="0.2">
      <c r="A109" s="11" t="s">
        <v>24</v>
      </c>
      <c r="B109" s="13" t="s">
        <v>50</v>
      </c>
      <c r="C109" s="198" t="s">
        <v>74</v>
      </c>
      <c r="D109" s="199"/>
      <c r="E109" s="198" t="s">
        <v>78</v>
      </c>
      <c r="F109" s="199"/>
      <c r="G109" s="198" t="s">
        <v>75</v>
      </c>
      <c r="H109" s="199"/>
      <c r="I109" s="198"/>
      <c r="J109" s="199"/>
      <c r="K109" s="198"/>
      <c r="L109" s="199"/>
    </row>
    <row r="110" spans="1:12" ht="22.95" customHeight="1" x14ac:dyDescent="0.2">
      <c r="A110" s="11" t="s">
        <v>25</v>
      </c>
      <c r="B110" s="13" t="s">
        <v>51</v>
      </c>
      <c r="C110" s="198" t="s">
        <v>79</v>
      </c>
      <c r="D110" s="199"/>
      <c r="E110" s="198" t="s">
        <v>79</v>
      </c>
      <c r="F110" s="199"/>
      <c r="G110" s="198" t="s">
        <v>79</v>
      </c>
      <c r="H110" s="199"/>
      <c r="I110" s="198"/>
      <c r="J110" s="199"/>
      <c r="K110" s="198"/>
      <c r="L110" s="199"/>
    </row>
    <row r="111" spans="1:12" ht="22.95" customHeight="1" x14ac:dyDescent="0.2">
      <c r="A111" s="11" t="s">
        <v>26</v>
      </c>
      <c r="B111" s="13" t="s">
        <v>52</v>
      </c>
      <c r="C111" s="198" t="s">
        <v>74</v>
      </c>
      <c r="D111" s="199"/>
      <c r="E111" s="198" t="s">
        <v>78</v>
      </c>
      <c r="F111" s="199"/>
      <c r="G111" s="198" t="s">
        <v>75</v>
      </c>
      <c r="H111" s="199"/>
      <c r="I111" s="198"/>
      <c r="J111" s="199"/>
      <c r="K111" s="198"/>
      <c r="L111" s="199"/>
    </row>
    <row r="112" spans="1:12" ht="22.95" customHeight="1" x14ac:dyDescent="0.2">
      <c r="A112" s="11" t="s">
        <v>27</v>
      </c>
      <c r="B112" s="13" t="s">
        <v>46</v>
      </c>
      <c r="C112" s="198" t="s">
        <v>74</v>
      </c>
      <c r="D112" s="199"/>
      <c r="E112" s="198" t="s">
        <v>205</v>
      </c>
      <c r="F112" s="199"/>
      <c r="G112" s="198" t="s">
        <v>75</v>
      </c>
      <c r="H112" s="199"/>
      <c r="I112" s="198"/>
      <c r="J112" s="199"/>
      <c r="K112" s="206"/>
      <c r="L112" s="207"/>
    </row>
    <row r="113" spans="1:12" ht="22.95" customHeight="1" x14ac:dyDescent="0.2">
      <c r="A113" s="11" t="s">
        <v>28</v>
      </c>
      <c r="B113" s="13" t="s">
        <v>47</v>
      </c>
      <c r="C113" s="198" t="s">
        <v>74</v>
      </c>
      <c r="D113" s="199"/>
      <c r="E113" s="198" t="s">
        <v>201</v>
      </c>
      <c r="F113" s="199"/>
      <c r="G113" s="198" t="s">
        <v>204</v>
      </c>
      <c r="H113" s="199"/>
      <c r="I113" s="198"/>
      <c r="J113" s="199"/>
      <c r="K113" s="198"/>
      <c r="L113" s="199"/>
    </row>
    <row r="114" spans="1:12" ht="22.95" customHeight="1" x14ac:dyDescent="0.2">
      <c r="A114" s="11" t="s">
        <v>29</v>
      </c>
      <c r="B114" s="28" t="s">
        <v>137</v>
      </c>
      <c r="C114" s="198" t="s">
        <v>202</v>
      </c>
      <c r="D114" s="199"/>
      <c r="E114" s="198" t="s">
        <v>203</v>
      </c>
      <c r="F114" s="199"/>
      <c r="G114" s="198" t="s">
        <v>75</v>
      </c>
      <c r="H114" s="199"/>
      <c r="I114" s="198"/>
      <c r="J114" s="199"/>
      <c r="K114" s="198"/>
      <c r="L114" s="199"/>
    </row>
    <row r="115" spans="1:12" ht="22.95" customHeight="1" x14ac:dyDescent="0.2">
      <c r="A115" s="11" t="s">
        <v>30</v>
      </c>
      <c r="B115" s="29" t="s">
        <v>196</v>
      </c>
      <c r="C115" s="198" t="s">
        <v>213</v>
      </c>
      <c r="D115" s="199"/>
      <c r="E115" s="198" t="s">
        <v>203</v>
      </c>
      <c r="F115" s="199"/>
      <c r="G115" s="198" t="s">
        <v>199</v>
      </c>
      <c r="H115" s="199"/>
      <c r="I115" s="198"/>
      <c r="J115" s="199"/>
      <c r="K115" s="198"/>
      <c r="L115" s="199"/>
    </row>
    <row r="116" spans="1:12" ht="22.95" customHeight="1" x14ac:dyDescent="0.2">
      <c r="A116" s="11" t="s">
        <v>31</v>
      </c>
      <c r="B116" s="13" t="s">
        <v>50</v>
      </c>
      <c r="C116" s="198" t="s">
        <v>74</v>
      </c>
      <c r="D116" s="199"/>
      <c r="E116" s="198" t="s">
        <v>78</v>
      </c>
      <c r="F116" s="199"/>
      <c r="G116" s="198" t="s">
        <v>75</v>
      </c>
      <c r="H116" s="199"/>
      <c r="I116" s="198"/>
      <c r="J116" s="199"/>
      <c r="K116" s="198"/>
      <c r="L116" s="199"/>
    </row>
    <row r="117" spans="1:12" ht="22.95" customHeight="1" x14ac:dyDescent="0.2">
      <c r="A117" s="11" t="s">
        <v>32</v>
      </c>
      <c r="B117" s="13" t="s">
        <v>51</v>
      </c>
      <c r="C117" s="198" t="s">
        <v>79</v>
      </c>
      <c r="D117" s="199"/>
      <c r="E117" s="198" t="s">
        <v>79</v>
      </c>
      <c r="F117" s="199"/>
      <c r="G117" s="198" t="s">
        <v>79</v>
      </c>
      <c r="H117" s="199"/>
      <c r="I117" s="198"/>
      <c r="J117" s="199"/>
      <c r="K117" s="198"/>
      <c r="L117" s="199"/>
    </row>
    <row r="118" spans="1:12" ht="22.95" customHeight="1" x14ac:dyDescent="0.2">
      <c r="A118" s="11" t="s">
        <v>33</v>
      </c>
      <c r="B118" s="13" t="s">
        <v>52</v>
      </c>
      <c r="C118" s="198" t="s">
        <v>74</v>
      </c>
      <c r="D118" s="199"/>
      <c r="E118" s="198" t="s">
        <v>78</v>
      </c>
      <c r="F118" s="199"/>
      <c r="G118" s="198" t="s">
        <v>75</v>
      </c>
      <c r="H118" s="199"/>
      <c r="I118" s="198"/>
      <c r="J118" s="199"/>
      <c r="K118" s="198"/>
      <c r="L118" s="199"/>
    </row>
    <row r="119" spans="1:12" ht="22.95" customHeight="1" x14ac:dyDescent="0.2">
      <c r="A119" s="11" t="s">
        <v>34</v>
      </c>
      <c r="B119" s="13" t="s">
        <v>46</v>
      </c>
      <c r="C119" s="198" t="s">
        <v>74</v>
      </c>
      <c r="D119" s="199"/>
      <c r="E119" s="198" t="s">
        <v>205</v>
      </c>
      <c r="F119" s="199"/>
      <c r="G119" s="198" t="s">
        <v>75</v>
      </c>
      <c r="H119" s="199"/>
      <c r="I119" s="198"/>
      <c r="J119" s="199"/>
      <c r="K119" s="198"/>
      <c r="L119" s="199"/>
    </row>
    <row r="120" spans="1:12" ht="22.95" customHeight="1" thickBot="1" x14ac:dyDescent="0.25">
      <c r="A120" s="11"/>
      <c r="B120" s="13"/>
      <c r="C120" s="198"/>
      <c r="D120" s="199"/>
      <c r="E120" s="198"/>
      <c r="F120" s="199"/>
      <c r="G120" s="198"/>
      <c r="H120" s="199"/>
      <c r="I120" s="198"/>
      <c r="J120" s="199"/>
      <c r="K120" s="336"/>
      <c r="L120" s="337"/>
    </row>
    <row r="121" spans="1:12" ht="22.95" customHeight="1" thickTop="1" x14ac:dyDescent="0.2">
      <c r="A121" s="338" t="s">
        <v>37</v>
      </c>
      <c r="B121" s="339"/>
      <c r="C121" s="227">
        <v>26</v>
      </c>
      <c r="D121" s="228"/>
      <c r="E121" s="227">
        <v>26</v>
      </c>
      <c r="F121" s="228"/>
      <c r="G121" s="227">
        <v>26</v>
      </c>
      <c r="H121" s="228"/>
      <c r="I121" s="227">
        <v>0</v>
      </c>
      <c r="J121" s="228"/>
      <c r="K121" s="198"/>
      <c r="L121" s="199"/>
    </row>
    <row r="122" spans="1:12" ht="22.95" customHeight="1" x14ac:dyDescent="0.2">
      <c r="A122" s="340"/>
      <c r="B122" s="341"/>
      <c r="C122" s="229"/>
      <c r="D122" s="230"/>
      <c r="E122" s="229"/>
      <c r="F122" s="230"/>
      <c r="G122" s="229"/>
      <c r="H122" s="230"/>
      <c r="I122" s="229"/>
      <c r="J122" s="230"/>
      <c r="K122" s="198"/>
      <c r="L122" s="199"/>
    </row>
    <row r="123" spans="1:12" ht="22.95" customHeight="1" x14ac:dyDescent="0.2">
      <c r="A123" s="217" t="s">
        <v>42</v>
      </c>
      <c r="B123" s="218"/>
      <c r="C123" s="198">
        <v>4</v>
      </c>
      <c r="D123" s="199"/>
      <c r="E123" s="198">
        <v>4</v>
      </c>
      <c r="F123" s="199"/>
      <c r="G123" s="198">
        <v>4</v>
      </c>
      <c r="H123" s="199"/>
      <c r="I123" s="198">
        <v>30</v>
      </c>
      <c r="J123" s="199"/>
      <c r="K123" s="198"/>
      <c r="L123" s="199"/>
    </row>
    <row r="124" spans="1:12" ht="22.95" customHeight="1" x14ac:dyDescent="0.2">
      <c r="A124" s="31"/>
      <c r="B124" s="31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22.95" customHeight="1" x14ac:dyDescent="0.2"/>
    <row r="126" spans="1:12" ht="22.5" customHeight="1" x14ac:dyDescent="0.2">
      <c r="A126" s="195" t="s">
        <v>13</v>
      </c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</row>
    <row r="127" spans="1:12" ht="22.5" customHeight="1" x14ac:dyDescent="0.2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</row>
    <row r="128" spans="1:12" ht="22.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22.95" customHeight="1" x14ac:dyDescent="0.2">
      <c r="A129" s="27" t="str">
        <f>A88</f>
        <v>平成　２８年</v>
      </c>
      <c r="B129" s="5"/>
      <c r="C129" s="6" t="s">
        <v>59</v>
      </c>
      <c r="D129" s="5"/>
    </row>
    <row r="130" spans="1:12" ht="22.95" customHeight="1" x14ac:dyDescent="0.2">
      <c r="A130" s="196"/>
      <c r="B130" s="197"/>
      <c r="C130" s="198" t="s">
        <v>1</v>
      </c>
      <c r="D130" s="199"/>
      <c r="E130" s="198" t="s">
        <v>36</v>
      </c>
      <c r="F130" s="199"/>
      <c r="G130" s="198" t="s">
        <v>237</v>
      </c>
      <c r="H130" s="199"/>
      <c r="I130" s="198" t="s">
        <v>2</v>
      </c>
      <c r="J130" s="199"/>
      <c r="K130" s="198" t="s">
        <v>3</v>
      </c>
      <c r="L130" s="199"/>
    </row>
    <row r="131" spans="1:12" ht="22.95" customHeight="1" x14ac:dyDescent="0.2">
      <c r="A131" s="11" t="s">
        <v>4</v>
      </c>
      <c r="B131" s="13" t="s">
        <v>47</v>
      </c>
      <c r="C131" s="198" t="s">
        <v>74</v>
      </c>
      <c r="D131" s="199"/>
      <c r="E131" s="198" t="s">
        <v>201</v>
      </c>
      <c r="F131" s="199"/>
      <c r="G131" s="198" t="s">
        <v>204</v>
      </c>
      <c r="H131" s="199"/>
      <c r="I131" s="198"/>
      <c r="J131" s="199"/>
      <c r="K131" s="198"/>
      <c r="L131" s="199"/>
    </row>
    <row r="132" spans="1:12" ht="22.95" customHeight="1" x14ac:dyDescent="0.2">
      <c r="A132" s="11" t="s">
        <v>5</v>
      </c>
      <c r="B132" s="28" t="s">
        <v>137</v>
      </c>
      <c r="C132" s="198" t="s">
        <v>202</v>
      </c>
      <c r="D132" s="199"/>
      <c r="E132" s="198" t="s">
        <v>203</v>
      </c>
      <c r="F132" s="199"/>
      <c r="G132" s="198" t="s">
        <v>75</v>
      </c>
      <c r="H132" s="199"/>
      <c r="I132" s="198"/>
      <c r="J132" s="199"/>
      <c r="K132" s="198"/>
      <c r="L132" s="199"/>
    </row>
    <row r="133" spans="1:12" ht="22.95" customHeight="1" x14ac:dyDescent="0.2">
      <c r="A133" s="11" t="s">
        <v>6</v>
      </c>
      <c r="B133" s="29" t="s">
        <v>196</v>
      </c>
      <c r="C133" s="198" t="s">
        <v>73</v>
      </c>
      <c r="D133" s="199"/>
      <c r="E133" s="198" t="s">
        <v>203</v>
      </c>
      <c r="F133" s="199"/>
      <c r="G133" s="198" t="s">
        <v>199</v>
      </c>
      <c r="H133" s="199"/>
      <c r="I133" s="198"/>
      <c r="J133" s="199"/>
      <c r="K133" s="198"/>
      <c r="L133" s="199"/>
    </row>
    <row r="134" spans="1:12" ht="22.95" customHeight="1" x14ac:dyDescent="0.2">
      <c r="A134" s="11" t="s">
        <v>7</v>
      </c>
      <c r="B134" s="13" t="s">
        <v>50</v>
      </c>
      <c r="C134" s="198" t="s">
        <v>74</v>
      </c>
      <c r="D134" s="199"/>
      <c r="E134" s="198" t="s">
        <v>78</v>
      </c>
      <c r="F134" s="199"/>
      <c r="G134" s="198" t="s">
        <v>75</v>
      </c>
      <c r="H134" s="199"/>
      <c r="I134" s="198"/>
      <c r="J134" s="199"/>
      <c r="K134" s="198"/>
      <c r="L134" s="199"/>
    </row>
    <row r="135" spans="1:12" ht="22.95" customHeight="1" x14ac:dyDescent="0.2">
      <c r="A135" s="11" t="s">
        <v>8</v>
      </c>
      <c r="B135" s="13" t="s">
        <v>51</v>
      </c>
      <c r="C135" s="198" t="s">
        <v>79</v>
      </c>
      <c r="D135" s="199"/>
      <c r="E135" s="198" t="s">
        <v>79</v>
      </c>
      <c r="F135" s="199"/>
      <c r="G135" s="198" t="s">
        <v>79</v>
      </c>
      <c r="H135" s="199"/>
      <c r="I135" s="198"/>
      <c r="J135" s="199"/>
      <c r="K135" s="198"/>
      <c r="L135" s="199"/>
    </row>
    <row r="136" spans="1:12" ht="22.95" customHeight="1" x14ac:dyDescent="0.2">
      <c r="A136" s="11" t="s">
        <v>9</v>
      </c>
      <c r="B136" s="13" t="s">
        <v>52</v>
      </c>
      <c r="C136" s="198" t="s">
        <v>74</v>
      </c>
      <c r="D136" s="199"/>
      <c r="E136" s="198" t="s">
        <v>78</v>
      </c>
      <c r="F136" s="199"/>
      <c r="G136" s="198" t="s">
        <v>75</v>
      </c>
      <c r="H136" s="199"/>
      <c r="I136" s="198"/>
      <c r="J136" s="199"/>
      <c r="K136" s="198"/>
      <c r="L136" s="199"/>
    </row>
    <row r="137" spans="1:12" ht="22.95" customHeight="1" x14ac:dyDescent="0.2">
      <c r="A137" s="11" t="s">
        <v>10</v>
      </c>
      <c r="B137" s="13" t="s">
        <v>46</v>
      </c>
      <c r="C137" s="198" t="s">
        <v>74</v>
      </c>
      <c r="D137" s="199"/>
      <c r="E137" s="198" t="s">
        <v>205</v>
      </c>
      <c r="F137" s="199"/>
      <c r="G137" s="198" t="s">
        <v>75</v>
      </c>
      <c r="H137" s="199"/>
      <c r="I137" s="198"/>
      <c r="J137" s="199"/>
      <c r="K137" s="198"/>
      <c r="L137" s="199"/>
    </row>
    <row r="138" spans="1:12" ht="22.95" customHeight="1" x14ac:dyDescent="0.2">
      <c r="A138" s="11" t="s">
        <v>11</v>
      </c>
      <c r="B138" s="13" t="s">
        <v>47</v>
      </c>
      <c r="C138" s="198" t="s">
        <v>74</v>
      </c>
      <c r="D138" s="199"/>
      <c r="E138" s="198" t="s">
        <v>201</v>
      </c>
      <c r="F138" s="199"/>
      <c r="G138" s="198" t="s">
        <v>204</v>
      </c>
      <c r="H138" s="199"/>
      <c r="I138" s="198"/>
      <c r="J138" s="199"/>
      <c r="K138" s="198"/>
      <c r="L138" s="199"/>
    </row>
    <row r="139" spans="1:12" ht="22.95" customHeight="1" x14ac:dyDescent="0.2">
      <c r="A139" s="11" t="s">
        <v>12</v>
      </c>
      <c r="B139" s="28" t="s">
        <v>137</v>
      </c>
      <c r="C139" s="198" t="s">
        <v>202</v>
      </c>
      <c r="D139" s="199"/>
      <c r="E139" s="198" t="s">
        <v>203</v>
      </c>
      <c r="F139" s="199"/>
      <c r="G139" s="198" t="s">
        <v>75</v>
      </c>
      <c r="H139" s="199"/>
      <c r="I139" s="198"/>
      <c r="J139" s="199"/>
      <c r="K139" s="198"/>
      <c r="L139" s="199"/>
    </row>
    <row r="140" spans="1:12" ht="22.95" customHeight="1" x14ac:dyDescent="0.2">
      <c r="A140" s="11" t="s">
        <v>14</v>
      </c>
      <c r="B140" s="29" t="s">
        <v>196</v>
      </c>
      <c r="C140" s="198" t="s">
        <v>73</v>
      </c>
      <c r="D140" s="199"/>
      <c r="E140" s="198" t="s">
        <v>203</v>
      </c>
      <c r="F140" s="199"/>
      <c r="G140" s="198" t="s">
        <v>199</v>
      </c>
      <c r="H140" s="199"/>
      <c r="I140" s="198"/>
      <c r="J140" s="199"/>
      <c r="K140" s="198"/>
      <c r="L140" s="199"/>
    </row>
    <row r="141" spans="1:12" ht="22.95" customHeight="1" x14ac:dyDescent="0.2">
      <c r="A141" s="11" t="s">
        <v>15</v>
      </c>
      <c r="B141" s="13" t="s">
        <v>50</v>
      </c>
      <c r="C141" s="198" t="s">
        <v>74</v>
      </c>
      <c r="D141" s="199"/>
      <c r="E141" s="198" t="s">
        <v>78</v>
      </c>
      <c r="F141" s="199"/>
      <c r="G141" s="198" t="s">
        <v>75</v>
      </c>
      <c r="H141" s="199"/>
      <c r="I141" s="198"/>
      <c r="J141" s="199"/>
      <c r="K141" s="198"/>
      <c r="L141" s="199"/>
    </row>
    <row r="142" spans="1:12" ht="22.95" customHeight="1" x14ac:dyDescent="0.2">
      <c r="A142" s="11" t="s">
        <v>16</v>
      </c>
      <c r="B142" s="13" t="s">
        <v>51</v>
      </c>
      <c r="C142" s="198" t="s">
        <v>79</v>
      </c>
      <c r="D142" s="199"/>
      <c r="E142" s="198" t="s">
        <v>79</v>
      </c>
      <c r="F142" s="199"/>
      <c r="G142" s="198" t="s">
        <v>79</v>
      </c>
      <c r="H142" s="199"/>
      <c r="I142" s="198"/>
      <c r="J142" s="199"/>
      <c r="K142" s="198"/>
      <c r="L142" s="199"/>
    </row>
    <row r="143" spans="1:12" ht="22.95" customHeight="1" x14ac:dyDescent="0.2">
      <c r="A143" s="11" t="s">
        <v>17</v>
      </c>
      <c r="B143" s="13" t="s">
        <v>52</v>
      </c>
      <c r="C143" s="198" t="s">
        <v>74</v>
      </c>
      <c r="D143" s="199"/>
      <c r="E143" s="198" t="s">
        <v>78</v>
      </c>
      <c r="F143" s="199"/>
      <c r="G143" s="198" t="s">
        <v>75</v>
      </c>
      <c r="H143" s="199"/>
      <c r="I143" s="198"/>
      <c r="J143" s="199"/>
      <c r="K143" s="198"/>
      <c r="L143" s="199"/>
    </row>
    <row r="144" spans="1:12" ht="22.95" customHeight="1" x14ac:dyDescent="0.2">
      <c r="A144" s="11" t="s">
        <v>18</v>
      </c>
      <c r="B144" s="13" t="s">
        <v>46</v>
      </c>
      <c r="C144" s="198" t="s">
        <v>74</v>
      </c>
      <c r="D144" s="199"/>
      <c r="E144" s="198" t="s">
        <v>205</v>
      </c>
      <c r="F144" s="199"/>
      <c r="G144" s="198" t="s">
        <v>75</v>
      </c>
      <c r="H144" s="199"/>
      <c r="I144" s="198"/>
      <c r="J144" s="199"/>
      <c r="K144" s="198"/>
      <c r="L144" s="199"/>
    </row>
    <row r="145" spans="1:12" ht="22.95" customHeight="1" x14ac:dyDescent="0.2">
      <c r="A145" s="11" t="s">
        <v>19</v>
      </c>
      <c r="B145" s="13" t="s">
        <v>47</v>
      </c>
      <c r="C145" s="198" t="s">
        <v>74</v>
      </c>
      <c r="D145" s="199"/>
      <c r="E145" s="198" t="s">
        <v>201</v>
      </c>
      <c r="F145" s="199"/>
      <c r="G145" s="198" t="s">
        <v>204</v>
      </c>
      <c r="H145" s="199"/>
      <c r="I145" s="198"/>
      <c r="J145" s="199"/>
      <c r="K145" s="198"/>
      <c r="L145" s="199"/>
    </row>
    <row r="146" spans="1:12" ht="22.95" customHeight="1" x14ac:dyDescent="0.2">
      <c r="A146" s="11" t="s">
        <v>20</v>
      </c>
      <c r="B146" s="28" t="s">
        <v>137</v>
      </c>
      <c r="C146" s="198" t="s">
        <v>202</v>
      </c>
      <c r="D146" s="199"/>
      <c r="E146" s="198" t="s">
        <v>203</v>
      </c>
      <c r="F146" s="199"/>
      <c r="G146" s="198" t="s">
        <v>75</v>
      </c>
      <c r="H146" s="199"/>
      <c r="I146" s="198"/>
      <c r="J146" s="199"/>
      <c r="K146" s="198"/>
      <c r="L146" s="199"/>
    </row>
    <row r="147" spans="1:12" ht="22.95" customHeight="1" x14ac:dyDescent="0.2">
      <c r="A147" s="11" t="s">
        <v>21</v>
      </c>
      <c r="B147" s="29" t="s">
        <v>196</v>
      </c>
      <c r="C147" s="198" t="s">
        <v>73</v>
      </c>
      <c r="D147" s="199"/>
      <c r="E147" s="198" t="s">
        <v>203</v>
      </c>
      <c r="F147" s="199"/>
      <c r="G147" s="198" t="s">
        <v>199</v>
      </c>
      <c r="H147" s="199"/>
      <c r="I147" s="198"/>
      <c r="J147" s="199"/>
      <c r="K147" s="198"/>
      <c r="L147" s="199"/>
    </row>
    <row r="148" spans="1:12" ht="22.95" customHeight="1" x14ac:dyDescent="0.2">
      <c r="A148" s="11" t="s">
        <v>22</v>
      </c>
      <c r="B148" s="30" t="s">
        <v>50</v>
      </c>
      <c r="C148" s="198" t="s">
        <v>73</v>
      </c>
      <c r="D148" s="199"/>
      <c r="E148" s="198" t="s">
        <v>73</v>
      </c>
      <c r="F148" s="199"/>
      <c r="G148" s="198" t="s">
        <v>199</v>
      </c>
      <c r="H148" s="199"/>
      <c r="I148" s="198"/>
      <c r="J148" s="199"/>
      <c r="K148" s="198" t="s">
        <v>177</v>
      </c>
      <c r="L148" s="199"/>
    </row>
    <row r="149" spans="1:12" ht="22.95" customHeight="1" x14ac:dyDescent="0.2">
      <c r="A149" s="11" t="s">
        <v>23</v>
      </c>
      <c r="B149" s="13" t="s">
        <v>51</v>
      </c>
      <c r="C149" s="198" t="s">
        <v>79</v>
      </c>
      <c r="D149" s="199"/>
      <c r="E149" s="198" t="s">
        <v>79</v>
      </c>
      <c r="F149" s="199"/>
      <c r="G149" s="198" t="s">
        <v>79</v>
      </c>
      <c r="H149" s="199"/>
      <c r="I149" s="198"/>
      <c r="J149" s="199"/>
      <c r="K149" s="198"/>
      <c r="L149" s="199"/>
    </row>
    <row r="150" spans="1:12" ht="22.95" customHeight="1" x14ac:dyDescent="0.2">
      <c r="A150" s="11" t="s">
        <v>24</v>
      </c>
      <c r="B150" s="13" t="s">
        <v>52</v>
      </c>
      <c r="C150" s="198" t="s">
        <v>74</v>
      </c>
      <c r="D150" s="199"/>
      <c r="E150" s="198" t="s">
        <v>78</v>
      </c>
      <c r="F150" s="199"/>
      <c r="G150" s="198" t="s">
        <v>75</v>
      </c>
      <c r="H150" s="199"/>
      <c r="I150" s="198"/>
      <c r="J150" s="199"/>
      <c r="K150" s="198"/>
      <c r="L150" s="199"/>
    </row>
    <row r="151" spans="1:12" ht="22.95" customHeight="1" x14ac:dyDescent="0.2">
      <c r="A151" s="11" t="s">
        <v>25</v>
      </c>
      <c r="B151" s="13" t="s">
        <v>46</v>
      </c>
      <c r="C151" s="198" t="s">
        <v>74</v>
      </c>
      <c r="D151" s="199"/>
      <c r="E151" s="198" t="s">
        <v>205</v>
      </c>
      <c r="F151" s="199"/>
      <c r="G151" s="198" t="s">
        <v>75</v>
      </c>
      <c r="H151" s="199"/>
      <c r="I151" s="198"/>
      <c r="J151" s="199"/>
      <c r="K151" s="198"/>
      <c r="L151" s="199"/>
    </row>
    <row r="152" spans="1:12" ht="22.95" customHeight="1" x14ac:dyDescent="0.2">
      <c r="A152" s="11" t="s">
        <v>26</v>
      </c>
      <c r="B152" s="13" t="s">
        <v>47</v>
      </c>
      <c r="C152" s="198" t="s">
        <v>74</v>
      </c>
      <c r="D152" s="199"/>
      <c r="E152" s="198" t="s">
        <v>201</v>
      </c>
      <c r="F152" s="199"/>
      <c r="G152" s="198" t="s">
        <v>75</v>
      </c>
      <c r="H152" s="199"/>
      <c r="I152" s="198"/>
      <c r="J152" s="199"/>
      <c r="K152" s="198"/>
      <c r="L152" s="199"/>
    </row>
    <row r="153" spans="1:12" ht="22.95" customHeight="1" x14ac:dyDescent="0.2">
      <c r="A153" s="11" t="s">
        <v>27</v>
      </c>
      <c r="B153" s="28" t="s">
        <v>137</v>
      </c>
      <c r="C153" s="198" t="s">
        <v>75</v>
      </c>
      <c r="D153" s="199"/>
      <c r="E153" s="198" t="s">
        <v>238</v>
      </c>
      <c r="F153" s="199"/>
      <c r="G153" s="198" t="s">
        <v>75</v>
      </c>
      <c r="H153" s="199"/>
      <c r="I153" s="198"/>
      <c r="J153" s="199"/>
      <c r="K153" s="198"/>
      <c r="L153" s="199"/>
    </row>
    <row r="154" spans="1:12" ht="22.95" customHeight="1" x14ac:dyDescent="0.2">
      <c r="A154" s="11" t="s">
        <v>28</v>
      </c>
      <c r="B154" s="29" t="s">
        <v>196</v>
      </c>
      <c r="C154" s="198" t="s">
        <v>85</v>
      </c>
      <c r="D154" s="199"/>
      <c r="E154" s="198" t="s">
        <v>85</v>
      </c>
      <c r="F154" s="199"/>
      <c r="G154" s="198" t="s">
        <v>85</v>
      </c>
      <c r="H154" s="199"/>
      <c r="I154" s="198"/>
      <c r="J154" s="199"/>
      <c r="K154" s="198" t="s">
        <v>86</v>
      </c>
      <c r="L154" s="199"/>
    </row>
    <row r="155" spans="1:12" ht="22.95" customHeight="1" x14ac:dyDescent="0.2">
      <c r="A155" s="11" t="s">
        <v>29</v>
      </c>
      <c r="B155" s="13" t="s">
        <v>50</v>
      </c>
      <c r="C155" s="198" t="s">
        <v>85</v>
      </c>
      <c r="D155" s="199"/>
      <c r="E155" s="198" t="s">
        <v>85</v>
      </c>
      <c r="F155" s="199"/>
      <c r="G155" s="198" t="s">
        <v>85</v>
      </c>
      <c r="H155" s="199"/>
      <c r="I155" s="198"/>
      <c r="J155" s="199"/>
      <c r="K155" s="363" t="s">
        <v>87</v>
      </c>
      <c r="L155" s="364"/>
    </row>
    <row r="156" spans="1:12" ht="22.95" customHeight="1" x14ac:dyDescent="0.2">
      <c r="A156" s="11" t="s">
        <v>30</v>
      </c>
      <c r="B156" s="13" t="s">
        <v>51</v>
      </c>
      <c r="C156" s="198" t="s">
        <v>85</v>
      </c>
      <c r="D156" s="199"/>
      <c r="E156" s="198" t="s">
        <v>85</v>
      </c>
      <c r="F156" s="199"/>
      <c r="G156" s="198" t="s">
        <v>85</v>
      </c>
      <c r="H156" s="199"/>
      <c r="I156" s="198"/>
      <c r="J156" s="199"/>
      <c r="K156" s="365"/>
      <c r="L156" s="366"/>
    </row>
    <row r="157" spans="1:12" ht="22.5" customHeight="1" x14ac:dyDescent="0.2">
      <c r="A157" s="11" t="s">
        <v>31</v>
      </c>
      <c r="B157" s="13" t="s">
        <v>52</v>
      </c>
      <c r="C157" s="198" t="s">
        <v>75</v>
      </c>
      <c r="D157" s="199"/>
      <c r="E157" s="198" t="s">
        <v>75</v>
      </c>
      <c r="F157" s="199"/>
      <c r="G157" s="198" t="s">
        <v>75</v>
      </c>
      <c r="H157" s="199"/>
      <c r="I157" s="198"/>
      <c r="J157" s="199"/>
      <c r="K157" s="198"/>
      <c r="L157" s="199"/>
    </row>
    <row r="158" spans="1:12" ht="22.95" customHeight="1" x14ac:dyDescent="0.2">
      <c r="A158" s="11" t="s">
        <v>32</v>
      </c>
      <c r="B158" s="13" t="s">
        <v>46</v>
      </c>
      <c r="C158" s="198" t="s">
        <v>75</v>
      </c>
      <c r="D158" s="199"/>
      <c r="E158" s="198" t="s">
        <v>75</v>
      </c>
      <c r="F158" s="199"/>
      <c r="G158" s="198" t="s">
        <v>75</v>
      </c>
      <c r="H158" s="199"/>
      <c r="I158" s="198"/>
      <c r="J158" s="199"/>
      <c r="K158" s="198"/>
      <c r="L158" s="199"/>
    </row>
    <row r="159" spans="1:12" ht="22.95" customHeight="1" x14ac:dyDescent="0.2">
      <c r="A159" s="11" t="s">
        <v>33</v>
      </c>
      <c r="B159" s="13" t="s">
        <v>47</v>
      </c>
      <c r="C159" s="198" t="s">
        <v>75</v>
      </c>
      <c r="D159" s="199"/>
      <c r="E159" s="198" t="s">
        <v>75</v>
      </c>
      <c r="F159" s="199"/>
      <c r="G159" s="198" t="s">
        <v>75</v>
      </c>
      <c r="H159" s="199"/>
      <c r="I159" s="198"/>
      <c r="J159" s="199"/>
      <c r="K159" s="198"/>
      <c r="L159" s="199"/>
    </row>
    <row r="160" spans="1:12" ht="22.5" customHeight="1" x14ac:dyDescent="0.2">
      <c r="A160" s="11" t="s">
        <v>34</v>
      </c>
      <c r="B160" s="28" t="s">
        <v>137</v>
      </c>
      <c r="C160" s="198" t="s">
        <v>75</v>
      </c>
      <c r="D160" s="199"/>
      <c r="E160" s="198" t="s">
        <v>75</v>
      </c>
      <c r="F160" s="199"/>
      <c r="G160" s="198" t="s">
        <v>75</v>
      </c>
      <c r="H160" s="199"/>
      <c r="I160" s="198"/>
      <c r="J160" s="199"/>
      <c r="K160" s="198"/>
      <c r="L160" s="199"/>
    </row>
    <row r="161" spans="1:12" ht="22.5" customHeight="1" thickBot="1" x14ac:dyDescent="0.25">
      <c r="A161" s="11" t="s">
        <v>35</v>
      </c>
      <c r="B161" s="29" t="s">
        <v>196</v>
      </c>
      <c r="C161" s="198" t="s">
        <v>75</v>
      </c>
      <c r="D161" s="199"/>
      <c r="E161" s="198" t="s">
        <v>75</v>
      </c>
      <c r="F161" s="199"/>
      <c r="G161" s="198" t="s">
        <v>75</v>
      </c>
      <c r="H161" s="199"/>
      <c r="I161" s="198"/>
      <c r="J161" s="199"/>
      <c r="K161" s="336"/>
      <c r="L161" s="337"/>
    </row>
    <row r="162" spans="1:12" ht="22.95" customHeight="1" thickTop="1" x14ac:dyDescent="0.2">
      <c r="A162" s="212" t="s">
        <v>37</v>
      </c>
      <c r="B162" s="361" t="s">
        <v>246</v>
      </c>
      <c r="C162" s="227">
        <v>28</v>
      </c>
      <c r="D162" s="228"/>
      <c r="E162" s="227">
        <v>28</v>
      </c>
      <c r="F162" s="228"/>
      <c r="G162" s="227">
        <v>28</v>
      </c>
      <c r="H162" s="228"/>
      <c r="I162" s="227">
        <v>0</v>
      </c>
      <c r="J162" s="228"/>
      <c r="K162" s="198"/>
      <c r="L162" s="199"/>
    </row>
    <row r="163" spans="1:12" ht="22.95" customHeight="1" x14ac:dyDescent="0.2">
      <c r="A163" s="213"/>
      <c r="B163" s="362"/>
      <c r="C163" s="229"/>
      <c r="D163" s="230"/>
      <c r="E163" s="229"/>
      <c r="F163" s="230"/>
      <c r="G163" s="229"/>
      <c r="H163" s="230"/>
      <c r="I163" s="229"/>
      <c r="J163" s="230"/>
      <c r="K163" s="198"/>
      <c r="L163" s="199"/>
    </row>
    <row r="164" spans="1:12" ht="22.95" customHeight="1" x14ac:dyDescent="0.2">
      <c r="A164" s="213"/>
      <c r="B164" s="3" t="s">
        <v>40</v>
      </c>
      <c r="C164" s="198"/>
      <c r="D164" s="199"/>
      <c r="E164" s="198"/>
      <c r="F164" s="199"/>
      <c r="G164" s="198"/>
      <c r="H164" s="199"/>
      <c r="I164" s="198"/>
      <c r="J164" s="199"/>
      <c r="K164" s="198"/>
      <c r="L164" s="199"/>
    </row>
    <row r="165" spans="1:12" ht="22.95" customHeight="1" x14ac:dyDescent="0.2">
      <c r="A165" s="214"/>
      <c r="B165" s="3" t="s">
        <v>41</v>
      </c>
      <c r="C165" s="198"/>
      <c r="D165" s="199"/>
      <c r="E165" s="198"/>
      <c r="F165" s="199"/>
      <c r="G165" s="198"/>
      <c r="H165" s="199"/>
      <c r="I165" s="198"/>
      <c r="J165" s="199"/>
      <c r="K165" s="198"/>
      <c r="L165" s="199"/>
    </row>
    <row r="166" spans="1:12" ht="22.95" customHeight="1" x14ac:dyDescent="0.2">
      <c r="A166" s="217" t="s">
        <v>42</v>
      </c>
      <c r="B166" s="218"/>
      <c r="C166" s="198">
        <v>3</v>
      </c>
      <c r="D166" s="199"/>
      <c r="E166" s="198">
        <v>3</v>
      </c>
      <c r="F166" s="199"/>
      <c r="G166" s="198">
        <v>3</v>
      </c>
      <c r="H166" s="199"/>
      <c r="I166" s="198">
        <v>31</v>
      </c>
      <c r="J166" s="199"/>
      <c r="K166" s="198"/>
      <c r="L166" s="199"/>
    </row>
    <row r="167" spans="1:12" ht="22.95" customHeight="1" x14ac:dyDescent="0.2"/>
    <row r="168" spans="1:12" ht="22.95" customHeight="1" x14ac:dyDescent="0.2">
      <c r="A168" s="195" t="s">
        <v>13</v>
      </c>
      <c r="B168" s="195"/>
      <c r="C168" s="195"/>
      <c r="D168" s="195"/>
      <c r="E168" s="195"/>
      <c r="F168" s="195"/>
      <c r="G168" s="195"/>
      <c r="H168" s="195"/>
      <c r="I168" s="195"/>
      <c r="J168" s="195"/>
      <c r="K168" s="195"/>
      <c r="L168" s="195"/>
    </row>
    <row r="169" spans="1:12" ht="22.95" customHeight="1" x14ac:dyDescent="0.2">
      <c r="A169" s="195"/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</row>
    <row r="170" spans="1:12" ht="22.95" customHeight="1" x14ac:dyDescent="0.2">
      <c r="A170" s="8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1:12" ht="22.95" customHeight="1" x14ac:dyDescent="0.2">
      <c r="A171" s="27" t="str">
        <f>A129</f>
        <v>平成　２８年</v>
      </c>
      <c r="B171" s="5"/>
      <c r="C171" s="6" t="s">
        <v>60</v>
      </c>
      <c r="D171" s="5"/>
    </row>
    <row r="172" spans="1:12" ht="22.95" customHeight="1" x14ac:dyDescent="0.2">
      <c r="A172" s="196"/>
      <c r="B172" s="197"/>
      <c r="C172" s="198" t="s">
        <v>1</v>
      </c>
      <c r="D172" s="199"/>
      <c r="E172" s="198" t="s">
        <v>36</v>
      </c>
      <c r="F172" s="199"/>
      <c r="G172" s="198" t="s">
        <v>237</v>
      </c>
      <c r="H172" s="199"/>
      <c r="I172" s="198" t="s">
        <v>2</v>
      </c>
      <c r="J172" s="199"/>
      <c r="K172" s="198" t="s">
        <v>3</v>
      </c>
      <c r="L172" s="199"/>
    </row>
    <row r="173" spans="1:12" ht="22.5" customHeight="1" x14ac:dyDescent="0.2">
      <c r="A173" s="11" t="s">
        <v>4</v>
      </c>
      <c r="B173" s="13" t="s">
        <v>50</v>
      </c>
      <c r="C173" s="198" t="s">
        <v>75</v>
      </c>
      <c r="D173" s="199"/>
      <c r="E173" s="198" t="s">
        <v>75</v>
      </c>
      <c r="F173" s="199"/>
      <c r="G173" s="198" t="s">
        <v>75</v>
      </c>
      <c r="H173" s="199"/>
      <c r="I173" s="198"/>
      <c r="J173" s="199"/>
      <c r="K173" s="198" t="s">
        <v>86</v>
      </c>
      <c r="L173" s="199"/>
    </row>
    <row r="174" spans="1:12" ht="22.95" customHeight="1" x14ac:dyDescent="0.2">
      <c r="A174" s="11" t="s">
        <v>5</v>
      </c>
      <c r="B174" s="13" t="s">
        <v>51</v>
      </c>
      <c r="C174" s="198" t="s">
        <v>75</v>
      </c>
      <c r="D174" s="199"/>
      <c r="E174" s="198" t="s">
        <v>75</v>
      </c>
      <c r="F174" s="199"/>
      <c r="G174" s="198" t="s">
        <v>75</v>
      </c>
      <c r="H174" s="199"/>
      <c r="I174" s="198"/>
      <c r="J174" s="199"/>
      <c r="K174" s="198"/>
      <c r="L174" s="199"/>
    </row>
    <row r="175" spans="1:12" ht="22.95" customHeight="1" x14ac:dyDescent="0.2">
      <c r="A175" s="11" t="s">
        <v>6</v>
      </c>
      <c r="B175" s="13" t="s">
        <v>52</v>
      </c>
      <c r="C175" s="198" t="s">
        <v>75</v>
      </c>
      <c r="D175" s="199"/>
      <c r="E175" s="198" t="s">
        <v>75</v>
      </c>
      <c r="F175" s="199"/>
      <c r="G175" s="198" t="s">
        <v>75</v>
      </c>
      <c r="H175" s="199"/>
      <c r="I175" s="198"/>
      <c r="J175" s="199"/>
      <c r="K175" s="198"/>
      <c r="L175" s="199"/>
    </row>
    <row r="176" spans="1:12" ht="22.95" customHeight="1" x14ac:dyDescent="0.2">
      <c r="A176" s="11" t="s">
        <v>7</v>
      </c>
      <c r="B176" s="13" t="s">
        <v>46</v>
      </c>
      <c r="C176" s="198" t="s">
        <v>75</v>
      </c>
      <c r="D176" s="199"/>
      <c r="E176" s="198" t="s">
        <v>75</v>
      </c>
      <c r="F176" s="199"/>
      <c r="G176" s="198" t="s">
        <v>75</v>
      </c>
      <c r="H176" s="199"/>
      <c r="I176" s="198"/>
      <c r="J176" s="199"/>
      <c r="K176" s="198"/>
      <c r="L176" s="199"/>
    </row>
    <row r="177" spans="1:12" ht="22.95" customHeight="1" x14ac:dyDescent="0.2">
      <c r="A177" s="11" t="s">
        <v>8</v>
      </c>
      <c r="B177" s="13" t="s">
        <v>47</v>
      </c>
      <c r="C177" s="198" t="s">
        <v>75</v>
      </c>
      <c r="D177" s="199"/>
      <c r="E177" s="198" t="s">
        <v>75</v>
      </c>
      <c r="F177" s="199"/>
      <c r="G177" s="198" t="s">
        <v>214</v>
      </c>
      <c r="H177" s="199"/>
      <c r="I177" s="198"/>
      <c r="J177" s="199"/>
      <c r="K177" s="198"/>
      <c r="L177" s="199"/>
    </row>
    <row r="178" spans="1:12" ht="22.95" customHeight="1" x14ac:dyDescent="0.2">
      <c r="A178" s="11" t="s">
        <v>9</v>
      </c>
      <c r="B178" s="28" t="s">
        <v>137</v>
      </c>
      <c r="C178" s="198" t="s">
        <v>75</v>
      </c>
      <c r="D178" s="199"/>
      <c r="E178" s="198" t="s">
        <v>75</v>
      </c>
      <c r="F178" s="199"/>
      <c r="G178" s="198" t="s">
        <v>75</v>
      </c>
      <c r="H178" s="199"/>
      <c r="I178" s="198"/>
      <c r="J178" s="199"/>
      <c r="K178" s="198"/>
      <c r="L178" s="199"/>
    </row>
    <row r="179" spans="1:12" ht="22.95" customHeight="1" x14ac:dyDescent="0.2">
      <c r="A179" s="11" t="s">
        <v>10</v>
      </c>
      <c r="B179" s="29" t="s">
        <v>196</v>
      </c>
      <c r="C179" s="198" t="s">
        <v>75</v>
      </c>
      <c r="D179" s="199"/>
      <c r="E179" s="198" t="s">
        <v>75</v>
      </c>
      <c r="F179" s="199"/>
      <c r="G179" s="198" t="s">
        <v>75</v>
      </c>
      <c r="H179" s="199"/>
      <c r="I179" s="198"/>
      <c r="J179" s="199"/>
      <c r="K179" s="198"/>
      <c r="L179" s="199"/>
    </row>
    <row r="180" spans="1:12" ht="22.95" customHeight="1" x14ac:dyDescent="0.2">
      <c r="A180" s="11" t="s">
        <v>11</v>
      </c>
      <c r="B180" s="13" t="s">
        <v>50</v>
      </c>
      <c r="C180" s="198" t="s">
        <v>75</v>
      </c>
      <c r="D180" s="199"/>
      <c r="E180" s="198" t="s">
        <v>75</v>
      </c>
      <c r="F180" s="199"/>
      <c r="G180" s="198" t="s">
        <v>75</v>
      </c>
      <c r="H180" s="199"/>
      <c r="I180" s="198"/>
      <c r="J180" s="199"/>
      <c r="K180" s="198"/>
      <c r="L180" s="199"/>
    </row>
    <row r="181" spans="1:12" ht="22.95" customHeight="1" x14ac:dyDescent="0.2">
      <c r="A181" s="11" t="s">
        <v>12</v>
      </c>
      <c r="B181" s="13" t="s">
        <v>51</v>
      </c>
      <c r="C181" s="198" t="s">
        <v>75</v>
      </c>
      <c r="D181" s="199"/>
      <c r="E181" s="198" t="s">
        <v>75</v>
      </c>
      <c r="F181" s="199"/>
      <c r="G181" s="198" t="s">
        <v>75</v>
      </c>
      <c r="H181" s="199"/>
      <c r="I181" s="198"/>
      <c r="J181" s="199"/>
      <c r="K181" s="198"/>
      <c r="L181" s="199"/>
    </row>
    <row r="182" spans="1:12" ht="22.95" customHeight="1" x14ac:dyDescent="0.2">
      <c r="A182" s="11" t="s">
        <v>14</v>
      </c>
      <c r="B182" s="13" t="s">
        <v>52</v>
      </c>
      <c r="C182" s="198" t="s">
        <v>75</v>
      </c>
      <c r="D182" s="199"/>
      <c r="E182" s="198" t="s">
        <v>75</v>
      </c>
      <c r="F182" s="199"/>
      <c r="G182" s="198" t="s">
        <v>75</v>
      </c>
      <c r="H182" s="199"/>
      <c r="I182" s="198"/>
      <c r="J182" s="199"/>
      <c r="K182" s="198"/>
      <c r="L182" s="199"/>
    </row>
    <row r="183" spans="1:12" ht="22.95" customHeight="1" x14ac:dyDescent="0.2">
      <c r="A183" s="11" t="s">
        <v>15</v>
      </c>
      <c r="B183" s="30" t="s">
        <v>46</v>
      </c>
      <c r="C183" s="198" t="s">
        <v>75</v>
      </c>
      <c r="D183" s="199"/>
      <c r="E183" s="198" t="s">
        <v>75</v>
      </c>
      <c r="F183" s="199"/>
      <c r="G183" s="198" t="s">
        <v>75</v>
      </c>
      <c r="H183" s="199"/>
      <c r="I183" s="198"/>
      <c r="J183" s="199"/>
      <c r="K183" s="359" t="s">
        <v>239</v>
      </c>
      <c r="L183" s="360"/>
    </row>
    <row r="184" spans="1:12" ht="22.95" customHeight="1" x14ac:dyDescent="0.2">
      <c r="A184" s="11" t="s">
        <v>16</v>
      </c>
      <c r="B184" s="13" t="s">
        <v>47</v>
      </c>
      <c r="C184" s="198" t="s">
        <v>75</v>
      </c>
      <c r="D184" s="199"/>
      <c r="E184" s="198" t="s">
        <v>75</v>
      </c>
      <c r="F184" s="199"/>
      <c r="G184" s="198" t="s">
        <v>75</v>
      </c>
      <c r="H184" s="199"/>
      <c r="I184" s="198"/>
      <c r="J184" s="199"/>
      <c r="K184" s="198"/>
      <c r="L184" s="199"/>
    </row>
    <row r="185" spans="1:12" ht="22.95" customHeight="1" x14ac:dyDescent="0.2">
      <c r="A185" s="11" t="s">
        <v>17</v>
      </c>
      <c r="B185" s="28" t="s">
        <v>137</v>
      </c>
      <c r="C185" s="198" t="s">
        <v>238</v>
      </c>
      <c r="D185" s="199"/>
      <c r="E185" s="198" t="s">
        <v>238</v>
      </c>
      <c r="F185" s="199"/>
      <c r="G185" s="198" t="s">
        <v>238</v>
      </c>
      <c r="H185" s="199"/>
      <c r="I185" s="198"/>
      <c r="J185" s="199"/>
      <c r="K185" s="198"/>
      <c r="L185" s="199"/>
    </row>
    <row r="186" spans="1:12" ht="22.95" customHeight="1" x14ac:dyDescent="0.2">
      <c r="A186" s="11" t="s">
        <v>18</v>
      </c>
      <c r="B186" s="29" t="s">
        <v>196</v>
      </c>
      <c r="C186" s="198" t="s">
        <v>238</v>
      </c>
      <c r="D186" s="199"/>
      <c r="E186" s="198" t="s">
        <v>238</v>
      </c>
      <c r="F186" s="199"/>
      <c r="G186" s="198" t="s">
        <v>238</v>
      </c>
      <c r="H186" s="199"/>
      <c r="I186" s="198"/>
      <c r="J186" s="199"/>
      <c r="K186" s="198"/>
      <c r="L186" s="199"/>
    </row>
    <row r="187" spans="1:12" ht="22.95" customHeight="1" x14ac:dyDescent="0.2">
      <c r="A187" s="11" t="s">
        <v>19</v>
      </c>
      <c r="B187" s="13" t="s">
        <v>50</v>
      </c>
      <c r="C187" s="198" t="s">
        <v>238</v>
      </c>
      <c r="D187" s="199"/>
      <c r="E187" s="198" t="s">
        <v>238</v>
      </c>
      <c r="F187" s="199"/>
      <c r="G187" s="198" t="s">
        <v>238</v>
      </c>
      <c r="H187" s="199"/>
      <c r="I187" s="198"/>
      <c r="J187" s="199"/>
      <c r="K187" s="198"/>
      <c r="L187" s="199"/>
    </row>
    <row r="188" spans="1:12" ht="22.95" customHeight="1" x14ac:dyDescent="0.2">
      <c r="A188" s="11" t="s">
        <v>20</v>
      </c>
      <c r="B188" s="13" t="s">
        <v>51</v>
      </c>
      <c r="C188" s="198" t="s">
        <v>238</v>
      </c>
      <c r="D188" s="199"/>
      <c r="E188" s="198" t="s">
        <v>238</v>
      </c>
      <c r="F188" s="199"/>
      <c r="G188" s="198" t="s">
        <v>238</v>
      </c>
      <c r="H188" s="199"/>
      <c r="I188" s="198"/>
      <c r="J188" s="199"/>
      <c r="K188" s="198"/>
      <c r="L188" s="199"/>
    </row>
    <row r="189" spans="1:12" ht="22.95" customHeight="1" x14ac:dyDescent="0.2">
      <c r="A189" s="11" t="s">
        <v>21</v>
      </c>
      <c r="B189" s="13" t="s">
        <v>52</v>
      </c>
      <c r="C189" s="198" t="s">
        <v>75</v>
      </c>
      <c r="D189" s="199"/>
      <c r="E189" s="198" t="s">
        <v>75</v>
      </c>
      <c r="F189" s="199"/>
      <c r="G189" s="198" t="s">
        <v>75</v>
      </c>
      <c r="H189" s="199"/>
      <c r="I189" s="198"/>
      <c r="J189" s="199"/>
      <c r="K189" s="198"/>
      <c r="L189" s="199"/>
    </row>
    <row r="190" spans="1:12" ht="22.95" customHeight="1" x14ac:dyDescent="0.2">
      <c r="A190" s="11" t="s">
        <v>22</v>
      </c>
      <c r="B190" s="13" t="s">
        <v>46</v>
      </c>
      <c r="C190" s="198" t="s">
        <v>75</v>
      </c>
      <c r="D190" s="199"/>
      <c r="E190" s="198" t="s">
        <v>75</v>
      </c>
      <c r="F190" s="199"/>
      <c r="G190" s="198" t="s">
        <v>75</v>
      </c>
      <c r="H190" s="199"/>
      <c r="I190" s="198"/>
      <c r="J190" s="199"/>
      <c r="K190" s="198"/>
      <c r="L190" s="199"/>
    </row>
    <row r="191" spans="1:12" ht="22.95" customHeight="1" x14ac:dyDescent="0.2">
      <c r="A191" s="11" t="s">
        <v>23</v>
      </c>
      <c r="B191" s="13" t="s">
        <v>47</v>
      </c>
      <c r="C191" s="198" t="s">
        <v>75</v>
      </c>
      <c r="D191" s="199"/>
      <c r="E191" s="198" t="s">
        <v>75</v>
      </c>
      <c r="F191" s="199"/>
      <c r="G191" s="198" t="s">
        <v>75</v>
      </c>
      <c r="H191" s="199"/>
      <c r="I191" s="198"/>
      <c r="J191" s="199"/>
      <c r="K191" s="198"/>
      <c r="L191" s="199"/>
    </row>
    <row r="192" spans="1:12" ht="22.95" customHeight="1" x14ac:dyDescent="0.2">
      <c r="A192" s="11" t="s">
        <v>24</v>
      </c>
      <c r="B192" s="28" t="s">
        <v>137</v>
      </c>
      <c r="C192" s="198" t="s">
        <v>75</v>
      </c>
      <c r="D192" s="199"/>
      <c r="E192" s="198" t="s">
        <v>75</v>
      </c>
      <c r="F192" s="199"/>
      <c r="G192" s="198" t="s">
        <v>75</v>
      </c>
      <c r="H192" s="199"/>
      <c r="I192" s="198"/>
      <c r="J192" s="199"/>
      <c r="K192" s="198"/>
      <c r="L192" s="199"/>
    </row>
    <row r="193" spans="1:12" ht="22.95" customHeight="1" x14ac:dyDescent="0.2">
      <c r="A193" s="11" t="s">
        <v>25</v>
      </c>
      <c r="B193" s="29" t="s">
        <v>196</v>
      </c>
      <c r="C193" s="198" t="s">
        <v>75</v>
      </c>
      <c r="D193" s="199"/>
      <c r="E193" s="198" t="s">
        <v>75</v>
      </c>
      <c r="F193" s="199"/>
      <c r="G193" s="198" t="s">
        <v>75</v>
      </c>
      <c r="H193" s="199"/>
      <c r="I193" s="198"/>
      <c r="J193" s="199"/>
      <c r="K193" s="198"/>
      <c r="L193" s="199"/>
    </row>
    <row r="194" spans="1:12" ht="22.95" customHeight="1" x14ac:dyDescent="0.2">
      <c r="A194" s="11" t="s">
        <v>26</v>
      </c>
      <c r="B194" s="13" t="s">
        <v>50</v>
      </c>
      <c r="C194" s="198" t="s">
        <v>75</v>
      </c>
      <c r="D194" s="199"/>
      <c r="E194" s="198" t="s">
        <v>75</v>
      </c>
      <c r="F194" s="199"/>
      <c r="G194" s="198" t="s">
        <v>75</v>
      </c>
      <c r="H194" s="199"/>
      <c r="I194" s="198"/>
      <c r="J194" s="199"/>
      <c r="K194" s="198"/>
      <c r="L194" s="199"/>
    </row>
    <row r="195" spans="1:12" ht="22.95" customHeight="1" x14ac:dyDescent="0.2">
      <c r="A195" s="11" t="s">
        <v>27</v>
      </c>
      <c r="B195" s="13" t="s">
        <v>51</v>
      </c>
      <c r="C195" s="198" t="s">
        <v>75</v>
      </c>
      <c r="D195" s="199"/>
      <c r="E195" s="198" t="s">
        <v>75</v>
      </c>
      <c r="F195" s="199"/>
      <c r="G195" s="198" t="s">
        <v>75</v>
      </c>
      <c r="H195" s="199"/>
      <c r="I195" s="198"/>
      <c r="J195" s="199"/>
      <c r="K195" s="198"/>
      <c r="L195" s="199"/>
    </row>
    <row r="196" spans="1:12" ht="22.95" customHeight="1" x14ac:dyDescent="0.2">
      <c r="A196" s="11" t="s">
        <v>28</v>
      </c>
      <c r="B196" s="13" t="s">
        <v>52</v>
      </c>
      <c r="C196" s="198" t="s">
        <v>75</v>
      </c>
      <c r="D196" s="199"/>
      <c r="E196" s="198" t="s">
        <v>75</v>
      </c>
      <c r="F196" s="199"/>
      <c r="G196" s="198" t="s">
        <v>75</v>
      </c>
      <c r="H196" s="199"/>
      <c r="I196" s="198"/>
      <c r="J196" s="199"/>
      <c r="K196" s="198"/>
      <c r="L196" s="199"/>
    </row>
    <row r="197" spans="1:12" ht="22.95" customHeight="1" x14ac:dyDescent="0.2">
      <c r="A197" s="11" t="s">
        <v>29</v>
      </c>
      <c r="B197" s="13" t="s">
        <v>46</v>
      </c>
      <c r="C197" s="198" t="s">
        <v>75</v>
      </c>
      <c r="D197" s="199"/>
      <c r="E197" s="198" t="s">
        <v>75</v>
      </c>
      <c r="F197" s="199"/>
      <c r="G197" s="198" t="s">
        <v>75</v>
      </c>
      <c r="H197" s="199"/>
      <c r="I197" s="198"/>
      <c r="J197" s="199"/>
      <c r="K197" s="198"/>
      <c r="L197" s="199"/>
    </row>
    <row r="198" spans="1:12" ht="22.95" customHeight="1" x14ac:dyDescent="0.2">
      <c r="A198" s="11" t="s">
        <v>30</v>
      </c>
      <c r="B198" s="13" t="s">
        <v>47</v>
      </c>
      <c r="C198" s="198" t="s">
        <v>215</v>
      </c>
      <c r="D198" s="199"/>
      <c r="E198" s="198" t="s">
        <v>216</v>
      </c>
      <c r="F198" s="199"/>
      <c r="G198" s="198" t="s">
        <v>75</v>
      </c>
      <c r="H198" s="199"/>
      <c r="I198" s="198"/>
      <c r="J198" s="199"/>
      <c r="K198" s="198" t="s">
        <v>245</v>
      </c>
      <c r="L198" s="199"/>
    </row>
    <row r="199" spans="1:12" ht="22.95" customHeight="1" x14ac:dyDescent="0.2">
      <c r="A199" s="11" t="s">
        <v>31</v>
      </c>
      <c r="B199" s="28" t="s">
        <v>137</v>
      </c>
      <c r="C199" s="198" t="s">
        <v>202</v>
      </c>
      <c r="D199" s="199"/>
      <c r="E199" s="198" t="s">
        <v>203</v>
      </c>
      <c r="F199" s="199"/>
      <c r="G199" s="198" t="s">
        <v>75</v>
      </c>
      <c r="H199" s="199"/>
      <c r="I199" s="198"/>
      <c r="J199" s="199"/>
      <c r="K199" s="198"/>
      <c r="L199" s="199"/>
    </row>
    <row r="200" spans="1:12" ht="22.95" customHeight="1" x14ac:dyDescent="0.2">
      <c r="A200" s="11" t="s">
        <v>32</v>
      </c>
      <c r="B200" s="29" t="s">
        <v>196</v>
      </c>
      <c r="C200" s="198" t="s">
        <v>73</v>
      </c>
      <c r="D200" s="199"/>
      <c r="E200" s="198" t="s">
        <v>203</v>
      </c>
      <c r="F200" s="199"/>
      <c r="G200" s="198" t="s">
        <v>199</v>
      </c>
      <c r="H200" s="199"/>
      <c r="I200" s="198"/>
      <c r="J200" s="199"/>
      <c r="K200" s="198"/>
      <c r="L200" s="199"/>
    </row>
    <row r="201" spans="1:12" ht="22.95" customHeight="1" x14ac:dyDescent="0.2">
      <c r="A201" s="11" t="s">
        <v>33</v>
      </c>
      <c r="B201" s="13" t="s">
        <v>50</v>
      </c>
      <c r="C201" s="198" t="s">
        <v>240</v>
      </c>
      <c r="D201" s="199"/>
      <c r="E201" s="198" t="s">
        <v>234</v>
      </c>
      <c r="F201" s="199"/>
      <c r="G201" s="198" t="s">
        <v>75</v>
      </c>
      <c r="H201" s="199"/>
      <c r="I201" s="198"/>
      <c r="J201" s="199"/>
      <c r="K201" s="198"/>
      <c r="L201" s="199"/>
    </row>
    <row r="202" spans="1:12" ht="22.95" customHeight="1" x14ac:dyDescent="0.2">
      <c r="A202" s="11" t="s">
        <v>34</v>
      </c>
      <c r="B202" s="13" t="s">
        <v>51</v>
      </c>
      <c r="C202" s="198" t="s">
        <v>79</v>
      </c>
      <c r="D202" s="199"/>
      <c r="E202" s="198" t="s">
        <v>79</v>
      </c>
      <c r="F202" s="199"/>
      <c r="G202" s="198" t="s">
        <v>79</v>
      </c>
      <c r="H202" s="199"/>
      <c r="I202" s="198"/>
      <c r="J202" s="199"/>
      <c r="K202" s="198"/>
      <c r="L202" s="199"/>
    </row>
    <row r="203" spans="1:12" ht="22.95" customHeight="1" thickBot="1" x14ac:dyDescent="0.25">
      <c r="A203" s="11" t="s">
        <v>35</v>
      </c>
      <c r="B203" s="13" t="s">
        <v>52</v>
      </c>
      <c r="C203" s="198" t="s">
        <v>215</v>
      </c>
      <c r="D203" s="199"/>
      <c r="E203" s="198" t="s">
        <v>216</v>
      </c>
      <c r="F203" s="199"/>
      <c r="G203" s="198" t="s">
        <v>75</v>
      </c>
      <c r="H203" s="199"/>
      <c r="I203" s="198"/>
      <c r="J203" s="199"/>
      <c r="K203" s="336"/>
      <c r="L203" s="337"/>
    </row>
    <row r="204" spans="1:12" ht="22.95" customHeight="1" thickTop="1" x14ac:dyDescent="0.2">
      <c r="A204" s="338" t="s">
        <v>37</v>
      </c>
      <c r="B204" s="339"/>
      <c r="C204" s="227">
        <v>30</v>
      </c>
      <c r="D204" s="228"/>
      <c r="E204" s="227">
        <v>30</v>
      </c>
      <c r="F204" s="228"/>
      <c r="G204" s="227">
        <v>30</v>
      </c>
      <c r="H204" s="228"/>
      <c r="I204" s="227">
        <v>0</v>
      </c>
      <c r="J204" s="228"/>
      <c r="K204" s="198"/>
      <c r="L204" s="199"/>
    </row>
    <row r="205" spans="1:12" ht="22.95" customHeight="1" x14ac:dyDescent="0.2">
      <c r="A205" s="340"/>
      <c r="B205" s="341"/>
      <c r="C205" s="229"/>
      <c r="D205" s="230"/>
      <c r="E205" s="229"/>
      <c r="F205" s="230"/>
      <c r="G205" s="229"/>
      <c r="H205" s="230"/>
      <c r="I205" s="229"/>
      <c r="J205" s="230"/>
      <c r="K205" s="198"/>
      <c r="L205" s="199"/>
    </row>
    <row r="206" spans="1:12" ht="22.95" customHeight="1" x14ac:dyDescent="0.2">
      <c r="A206" s="217" t="s">
        <v>42</v>
      </c>
      <c r="B206" s="218"/>
      <c r="C206" s="198">
        <v>1</v>
      </c>
      <c r="D206" s="199"/>
      <c r="E206" s="198">
        <v>1</v>
      </c>
      <c r="F206" s="199"/>
      <c r="G206" s="198">
        <v>1</v>
      </c>
      <c r="H206" s="199"/>
      <c r="I206" s="198">
        <v>31</v>
      </c>
      <c r="J206" s="199"/>
      <c r="K206" s="198"/>
      <c r="L206" s="199"/>
    </row>
    <row r="207" spans="1:12" ht="15.45" customHeight="1" x14ac:dyDescent="0.2"/>
    <row r="208" spans="1:12" ht="15.45" customHeight="1" x14ac:dyDescent="0.2"/>
    <row r="209" spans="1:12" ht="15.45" customHeight="1" x14ac:dyDescent="0.2"/>
    <row r="210" spans="1:12" ht="22.95" customHeight="1" x14ac:dyDescent="0.2">
      <c r="A210" s="195" t="s">
        <v>13</v>
      </c>
      <c r="B210" s="195"/>
      <c r="C210" s="195"/>
      <c r="D210" s="195"/>
      <c r="E210" s="195"/>
      <c r="F210" s="195"/>
      <c r="G210" s="195"/>
      <c r="H210" s="195"/>
      <c r="I210" s="195"/>
      <c r="J210" s="195"/>
      <c r="K210" s="195"/>
      <c r="L210" s="195"/>
    </row>
    <row r="211" spans="1:12" ht="22.95" customHeight="1" x14ac:dyDescent="0.2">
      <c r="A211" s="195"/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</row>
    <row r="212" spans="1:12" ht="22.9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1:12" ht="22.95" customHeight="1" x14ac:dyDescent="0.2">
      <c r="A213" s="10" t="str">
        <f>A171</f>
        <v>平成　２８年</v>
      </c>
      <c r="B213" s="5"/>
      <c r="C213" s="6" t="s">
        <v>61</v>
      </c>
      <c r="D213" s="5"/>
    </row>
    <row r="214" spans="1:12" ht="22.95" customHeight="1" x14ac:dyDescent="0.2">
      <c r="A214" s="196"/>
      <c r="B214" s="197"/>
      <c r="C214" s="198" t="s">
        <v>1</v>
      </c>
      <c r="D214" s="199"/>
      <c r="E214" s="198" t="s">
        <v>36</v>
      </c>
      <c r="F214" s="199"/>
      <c r="G214" s="198" t="s">
        <v>237</v>
      </c>
      <c r="H214" s="199"/>
      <c r="I214" s="198" t="s">
        <v>2</v>
      </c>
      <c r="J214" s="199"/>
      <c r="K214" s="198" t="s">
        <v>3</v>
      </c>
      <c r="L214" s="199"/>
    </row>
    <row r="215" spans="1:12" ht="22.95" customHeight="1" x14ac:dyDescent="0.2">
      <c r="A215" s="11" t="s">
        <v>4</v>
      </c>
      <c r="B215" s="13" t="s">
        <v>46</v>
      </c>
      <c r="C215" s="198" t="s">
        <v>215</v>
      </c>
      <c r="D215" s="199"/>
      <c r="E215" s="198" t="s">
        <v>216</v>
      </c>
      <c r="F215" s="199"/>
      <c r="G215" s="198" t="s">
        <v>75</v>
      </c>
      <c r="H215" s="199"/>
      <c r="I215" s="198"/>
      <c r="J215" s="199"/>
      <c r="K215" s="198"/>
      <c r="L215" s="199"/>
    </row>
    <row r="216" spans="1:12" ht="22.95" customHeight="1" x14ac:dyDescent="0.2">
      <c r="A216" s="11" t="s">
        <v>5</v>
      </c>
      <c r="B216" s="13" t="s">
        <v>47</v>
      </c>
      <c r="C216" s="198" t="s">
        <v>215</v>
      </c>
      <c r="D216" s="199"/>
      <c r="E216" s="198" t="s">
        <v>216</v>
      </c>
      <c r="F216" s="199"/>
      <c r="G216" s="198" t="s">
        <v>75</v>
      </c>
      <c r="H216" s="199"/>
      <c r="I216" s="198"/>
      <c r="J216" s="199"/>
      <c r="K216" s="198"/>
      <c r="L216" s="199"/>
    </row>
    <row r="217" spans="1:12" ht="22.95" customHeight="1" x14ac:dyDescent="0.2">
      <c r="A217" s="11" t="s">
        <v>6</v>
      </c>
      <c r="B217" s="28" t="s">
        <v>137</v>
      </c>
      <c r="C217" s="198" t="s">
        <v>202</v>
      </c>
      <c r="D217" s="199"/>
      <c r="E217" s="198" t="s">
        <v>203</v>
      </c>
      <c r="F217" s="199"/>
      <c r="G217" s="198" t="s">
        <v>75</v>
      </c>
      <c r="H217" s="199"/>
      <c r="I217" s="198"/>
      <c r="J217" s="199"/>
      <c r="K217" s="198"/>
      <c r="L217" s="199"/>
    </row>
    <row r="218" spans="1:12" ht="22.95" customHeight="1" x14ac:dyDescent="0.2">
      <c r="A218" s="11" t="s">
        <v>7</v>
      </c>
      <c r="B218" s="29" t="s">
        <v>196</v>
      </c>
      <c r="C218" s="198" t="s">
        <v>73</v>
      </c>
      <c r="D218" s="199"/>
      <c r="E218" s="198" t="s">
        <v>203</v>
      </c>
      <c r="F218" s="199"/>
      <c r="G218" s="198" t="s">
        <v>199</v>
      </c>
      <c r="H218" s="199"/>
      <c r="I218" s="198"/>
      <c r="J218" s="199"/>
      <c r="K218" s="198"/>
      <c r="L218" s="199"/>
    </row>
    <row r="219" spans="1:12" ht="22.95" customHeight="1" x14ac:dyDescent="0.2">
      <c r="A219" s="11" t="s">
        <v>8</v>
      </c>
      <c r="B219" s="13" t="s">
        <v>50</v>
      </c>
      <c r="C219" s="198" t="s">
        <v>241</v>
      </c>
      <c r="D219" s="199"/>
      <c r="E219" s="198" t="s">
        <v>234</v>
      </c>
      <c r="F219" s="199"/>
      <c r="G219" s="198" t="s">
        <v>75</v>
      </c>
      <c r="H219" s="199"/>
      <c r="I219" s="198"/>
      <c r="J219" s="199"/>
      <c r="K219" s="198"/>
      <c r="L219" s="199"/>
    </row>
    <row r="220" spans="1:12" ht="22.95" customHeight="1" x14ac:dyDescent="0.2">
      <c r="A220" s="11" t="s">
        <v>9</v>
      </c>
      <c r="B220" s="13" t="s">
        <v>51</v>
      </c>
      <c r="C220" s="198" t="s">
        <v>79</v>
      </c>
      <c r="D220" s="199"/>
      <c r="E220" s="198" t="s">
        <v>79</v>
      </c>
      <c r="F220" s="199"/>
      <c r="G220" s="198" t="s">
        <v>79</v>
      </c>
      <c r="H220" s="199"/>
      <c r="I220" s="198"/>
      <c r="J220" s="199"/>
      <c r="K220" s="198"/>
      <c r="L220" s="199"/>
    </row>
    <row r="221" spans="1:12" ht="22.95" customHeight="1" x14ac:dyDescent="0.2">
      <c r="A221" s="11" t="s">
        <v>10</v>
      </c>
      <c r="B221" s="13" t="s">
        <v>52</v>
      </c>
      <c r="C221" s="198" t="s">
        <v>74</v>
      </c>
      <c r="D221" s="199"/>
      <c r="E221" s="198" t="s">
        <v>78</v>
      </c>
      <c r="F221" s="199"/>
      <c r="G221" s="198" t="s">
        <v>75</v>
      </c>
      <c r="H221" s="199"/>
      <c r="I221" s="198"/>
      <c r="J221" s="199"/>
      <c r="K221" s="198"/>
      <c r="L221" s="199"/>
    </row>
    <row r="222" spans="1:12" ht="22.95" customHeight="1" x14ac:dyDescent="0.2">
      <c r="A222" s="11" t="s">
        <v>11</v>
      </c>
      <c r="B222" s="13" t="s">
        <v>46</v>
      </c>
      <c r="C222" s="198" t="s">
        <v>215</v>
      </c>
      <c r="D222" s="199"/>
      <c r="E222" s="198" t="s">
        <v>216</v>
      </c>
      <c r="F222" s="199"/>
      <c r="G222" s="198" t="s">
        <v>75</v>
      </c>
      <c r="H222" s="199"/>
      <c r="I222" s="198"/>
      <c r="J222" s="199"/>
      <c r="K222" s="198"/>
      <c r="L222" s="199"/>
    </row>
    <row r="223" spans="1:12" ht="22.95" customHeight="1" x14ac:dyDescent="0.2">
      <c r="A223" s="11" t="s">
        <v>12</v>
      </c>
      <c r="B223" s="13" t="s">
        <v>47</v>
      </c>
      <c r="C223" s="198" t="s">
        <v>215</v>
      </c>
      <c r="D223" s="199"/>
      <c r="E223" s="198" t="s">
        <v>216</v>
      </c>
      <c r="F223" s="199"/>
      <c r="G223" s="198" t="s">
        <v>75</v>
      </c>
      <c r="H223" s="199"/>
      <c r="I223" s="198"/>
      <c r="J223" s="199"/>
      <c r="K223" s="198"/>
      <c r="L223" s="199"/>
    </row>
    <row r="224" spans="1:12" ht="22.95" customHeight="1" x14ac:dyDescent="0.2">
      <c r="A224" s="11" t="s">
        <v>14</v>
      </c>
      <c r="B224" s="28" t="s">
        <v>137</v>
      </c>
      <c r="C224" s="198" t="s">
        <v>202</v>
      </c>
      <c r="D224" s="199"/>
      <c r="E224" s="198" t="s">
        <v>203</v>
      </c>
      <c r="F224" s="199"/>
      <c r="G224" s="198" t="s">
        <v>75</v>
      </c>
      <c r="H224" s="199"/>
      <c r="I224" s="198"/>
      <c r="J224" s="199"/>
      <c r="K224" s="198"/>
      <c r="L224" s="199"/>
    </row>
    <row r="225" spans="1:12" ht="22.95" customHeight="1" x14ac:dyDescent="0.2">
      <c r="A225" s="11" t="s">
        <v>15</v>
      </c>
      <c r="B225" s="29" t="s">
        <v>196</v>
      </c>
      <c r="C225" s="198" t="s">
        <v>73</v>
      </c>
      <c r="D225" s="199"/>
      <c r="E225" s="198" t="s">
        <v>203</v>
      </c>
      <c r="F225" s="199"/>
      <c r="G225" s="198" t="s">
        <v>199</v>
      </c>
      <c r="H225" s="199"/>
      <c r="I225" s="198"/>
      <c r="J225" s="199"/>
      <c r="K225" s="198"/>
      <c r="L225" s="199"/>
    </row>
    <row r="226" spans="1:12" ht="22.95" customHeight="1" x14ac:dyDescent="0.2">
      <c r="A226" s="11" t="s">
        <v>16</v>
      </c>
      <c r="B226" s="13" t="s">
        <v>50</v>
      </c>
      <c r="C226" s="198" t="s">
        <v>241</v>
      </c>
      <c r="D226" s="199"/>
      <c r="E226" s="198" t="s">
        <v>234</v>
      </c>
      <c r="F226" s="199"/>
      <c r="G226" s="198" t="s">
        <v>75</v>
      </c>
      <c r="H226" s="199"/>
      <c r="I226" s="198"/>
      <c r="J226" s="199"/>
      <c r="K226" s="198"/>
      <c r="L226" s="199"/>
    </row>
    <row r="227" spans="1:12" ht="22.95" customHeight="1" x14ac:dyDescent="0.2">
      <c r="A227" s="11" t="s">
        <v>17</v>
      </c>
      <c r="B227" s="13" t="s">
        <v>51</v>
      </c>
      <c r="C227" s="198" t="s">
        <v>79</v>
      </c>
      <c r="D227" s="199"/>
      <c r="E227" s="198" t="s">
        <v>79</v>
      </c>
      <c r="F227" s="199"/>
      <c r="G227" s="198" t="s">
        <v>79</v>
      </c>
      <c r="H227" s="199"/>
      <c r="I227" s="198"/>
      <c r="J227" s="199"/>
      <c r="K227" s="198"/>
      <c r="L227" s="199"/>
    </row>
    <row r="228" spans="1:12" ht="22.95" customHeight="1" x14ac:dyDescent="0.2">
      <c r="A228" s="11" t="s">
        <v>18</v>
      </c>
      <c r="B228" s="13" t="s">
        <v>52</v>
      </c>
      <c r="C228" s="198" t="s">
        <v>74</v>
      </c>
      <c r="D228" s="199"/>
      <c r="E228" s="198" t="s">
        <v>78</v>
      </c>
      <c r="F228" s="199"/>
      <c r="G228" s="198" t="s">
        <v>75</v>
      </c>
      <c r="H228" s="199"/>
      <c r="I228" s="198"/>
      <c r="J228" s="199"/>
      <c r="K228" s="198"/>
      <c r="L228" s="199"/>
    </row>
    <row r="229" spans="1:12" ht="22.95" customHeight="1" x14ac:dyDescent="0.2">
      <c r="A229" s="11" t="s">
        <v>19</v>
      </c>
      <c r="B229" s="13" t="s">
        <v>46</v>
      </c>
      <c r="C229" s="198" t="s">
        <v>215</v>
      </c>
      <c r="D229" s="199"/>
      <c r="E229" s="198" t="s">
        <v>216</v>
      </c>
      <c r="F229" s="199"/>
      <c r="G229" s="198" t="s">
        <v>75</v>
      </c>
      <c r="H229" s="199"/>
      <c r="I229" s="198"/>
      <c r="J229" s="199"/>
      <c r="K229" s="198"/>
      <c r="L229" s="199"/>
    </row>
    <row r="230" spans="1:12" ht="22.95" customHeight="1" x14ac:dyDescent="0.2">
      <c r="A230" s="11" t="s">
        <v>20</v>
      </c>
      <c r="B230" s="13" t="s">
        <v>47</v>
      </c>
      <c r="C230" s="198" t="s">
        <v>215</v>
      </c>
      <c r="D230" s="199"/>
      <c r="E230" s="198" t="s">
        <v>216</v>
      </c>
      <c r="F230" s="199"/>
      <c r="G230" s="198" t="s">
        <v>75</v>
      </c>
      <c r="H230" s="199"/>
      <c r="I230" s="198"/>
      <c r="J230" s="199"/>
      <c r="K230" s="198"/>
      <c r="L230" s="199"/>
    </row>
    <row r="231" spans="1:12" ht="22.95" customHeight="1" x14ac:dyDescent="0.2">
      <c r="A231" s="11" t="s">
        <v>21</v>
      </c>
      <c r="B231" s="28" t="s">
        <v>137</v>
      </c>
      <c r="C231" s="198" t="s">
        <v>202</v>
      </c>
      <c r="D231" s="199"/>
      <c r="E231" s="198" t="s">
        <v>203</v>
      </c>
      <c r="F231" s="199"/>
      <c r="G231" s="198" t="s">
        <v>75</v>
      </c>
      <c r="H231" s="199"/>
      <c r="I231" s="198"/>
      <c r="J231" s="199"/>
      <c r="K231" s="198"/>
      <c r="L231" s="199"/>
    </row>
    <row r="232" spans="1:12" ht="22.95" customHeight="1" x14ac:dyDescent="0.2">
      <c r="A232" s="11" t="s">
        <v>22</v>
      </c>
      <c r="B232" s="29" t="s">
        <v>196</v>
      </c>
      <c r="C232" s="198" t="s">
        <v>73</v>
      </c>
      <c r="D232" s="199"/>
      <c r="E232" s="198" t="s">
        <v>203</v>
      </c>
      <c r="F232" s="199"/>
      <c r="G232" s="198" t="s">
        <v>199</v>
      </c>
      <c r="H232" s="199"/>
      <c r="I232" s="198"/>
      <c r="J232" s="199"/>
      <c r="K232" s="198"/>
      <c r="L232" s="199"/>
    </row>
    <row r="233" spans="1:12" ht="22.95" customHeight="1" x14ac:dyDescent="0.2">
      <c r="A233" s="11" t="s">
        <v>23</v>
      </c>
      <c r="B233" s="30" t="s">
        <v>50</v>
      </c>
      <c r="C233" s="198" t="s">
        <v>73</v>
      </c>
      <c r="D233" s="199"/>
      <c r="E233" s="198" t="s">
        <v>203</v>
      </c>
      <c r="F233" s="199"/>
      <c r="G233" s="198" t="s">
        <v>199</v>
      </c>
      <c r="H233" s="199"/>
      <c r="I233" s="198"/>
      <c r="J233" s="199"/>
      <c r="K233" s="198" t="s">
        <v>94</v>
      </c>
      <c r="L233" s="199"/>
    </row>
    <row r="234" spans="1:12" ht="22.95" customHeight="1" x14ac:dyDescent="0.2">
      <c r="A234" s="11" t="s">
        <v>24</v>
      </c>
      <c r="B234" s="13" t="s">
        <v>51</v>
      </c>
      <c r="C234" s="198" t="s">
        <v>79</v>
      </c>
      <c r="D234" s="199"/>
      <c r="E234" s="198" t="s">
        <v>79</v>
      </c>
      <c r="F234" s="199"/>
      <c r="G234" s="198" t="s">
        <v>79</v>
      </c>
      <c r="H234" s="199"/>
      <c r="I234" s="198"/>
      <c r="J234" s="199"/>
      <c r="K234" s="198"/>
      <c r="L234" s="199"/>
    </row>
    <row r="235" spans="1:12" ht="22.95" customHeight="1" x14ac:dyDescent="0.2">
      <c r="A235" s="11" t="s">
        <v>25</v>
      </c>
      <c r="B235" s="13" t="s">
        <v>52</v>
      </c>
      <c r="C235" s="198" t="s">
        <v>74</v>
      </c>
      <c r="D235" s="199"/>
      <c r="E235" s="198" t="s">
        <v>78</v>
      </c>
      <c r="F235" s="199"/>
      <c r="G235" s="198" t="s">
        <v>75</v>
      </c>
      <c r="H235" s="199"/>
      <c r="I235" s="198"/>
      <c r="J235" s="199"/>
      <c r="K235" s="198"/>
      <c r="L235" s="199"/>
    </row>
    <row r="236" spans="1:12" ht="22.95" customHeight="1" x14ac:dyDescent="0.2">
      <c r="A236" s="11" t="s">
        <v>26</v>
      </c>
      <c r="B236" s="30" t="s">
        <v>46</v>
      </c>
      <c r="C236" s="198" t="s">
        <v>73</v>
      </c>
      <c r="D236" s="199"/>
      <c r="E236" s="198" t="s">
        <v>203</v>
      </c>
      <c r="F236" s="199"/>
      <c r="G236" s="198" t="s">
        <v>199</v>
      </c>
      <c r="H236" s="199"/>
      <c r="I236" s="198"/>
      <c r="J236" s="199"/>
      <c r="K236" s="198" t="s">
        <v>95</v>
      </c>
      <c r="L236" s="199"/>
    </row>
    <row r="237" spans="1:12" ht="22.95" customHeight="1" x14ac:dyDescent="0.2">
      <c r="A237" s="11" t="s">
        <v>27</v>
      </c>
      <c r="B237" s="13" t="s">
        <v>47</v>
      </c>
      <c r="C237" s="198" t="s">
        <v>215</v>
      </c>
      <c r="D237" s="199"/>
      <c r="E237" s="198" t="s">
        <v>216</v>
      </c>
      <c r="F237" s="199"/>
      <c r="G237" s="198" t="s">
        <v>75</v>
      </c>
      <c r="H237" s="199"/>
      <c r="I237" s="198"/>
      <c r="J237" s="199"/>
      <c r="K237" s="198"/>
      <c r="L237" s="199"/>
    </row>
    <row r="238" spans="1:12" ht="22.95" customHeight="1" x14ac:dyDescent="0.2">
      <c r="A238" s="11" t="s">
        <v>28</v>
      </c>
      <c r="B238" s="28" t="s">
        <v>137</v>
      </c>
      <c r="C238" s="198" t="s">
        <v>202</v>
      </c>
      <c r="D238" s="199"/>
      <c r="E238" s="198" t="s">
        <v>203</v>
      </c>
      <c r="F238" s="199"/>
      <c r="G238" s="198" t="s">
        <v>75</v>
      </c>
      <c r="H238" s="199"/>
      <c r="I238" s="198"/>
      <c r="J238" s="199"/>
      <c r="K238" s="198"/>
      <c r="L238" s="199"/>
    </row>
    <row r="239" spans="1:12" ht="22.95" customHeight="1" x14ac:dyDescent="0.2">
      <c r="A239" s="11" t="s">
        <v>29</v>
      </c>
      <c r="B239" s="29" t="s">
        <v>196</v>
      </c>
      <c r="C239" s="198" t="s">
        <v>73</v>
      </c>
      <c r="D239" s="199"/>
      <c r="E239" s="198" t="s">
        <v>203</v>
      </c>
      <c r="F239" s="199"/>
      <c r="G239" s="198" t="s">
        <v>199</v>
      </c>
      <c r="H239" s="199"/>
      <c r="I239" s="198"/>
      <c r="J239" s="199"/>
      <c r="K239" s="198"/>
      <c r="L239" s="199"/>
    </row>
    <row r="240" spans="1:12" ht="22.95" customHeight="1" x14ac:dyDescent="0.2">
      <c r="A240" s="11" t="s">
        <v>30</v>
      </c>
      <c r="B240" s="13" t="s">
        <v>50</v>
      </c>
      <c r="C240" s="198" t="s">
        <v>241</v>
      </c>
      <c r="D240" s="199"/>
      <c r="E240" s="198" t="s">
        <v>78</v>
      </c>
      <c r="F240" s="199"/>
      <c r="G240" s="198" t="s">
        <v>75</v>
      </c>
      <c r="H240" s="199"/>
      <c r="I240" s="198"/>
      <c r="J240" s="199"/>
      <c r="K240" s="198"/>
      <c r="L240" s="199"/>
    </row>
    <row r="241" spans="1:12" ht="22.95" customHeight="1" x14ac:dyDescent="0.2">
      <c r="A241" s="11" t="s">
        <v>31</v>
      </c>
      <c r="B241" s="13" t="s">
        <v>51</v>
      </c>
      <c r="C241" s="198" t="s">
        <v>79</v>
      </c>
      <c r="D241" s="199"/>
      <c r="E241" s="198" t="s">
        <v>79</v>
      </c>
      <c r="F241" s="199"/>
      <c r="G241" s="198" t="s">
        <v>79</v>
      </c>
      <c r="H241" s="199"/>
      <c r="I241" s="198"/>
      <c r="J241" s="199"/>
      <c r="K241" s="198"/>
      <c r="L241" s="199"/>
    </row>
    <row r="242" spans="1:12" ht="22.95" customHeight="1" x14ac:dyDescent="0.2">
      <c r="A242" s="11" t="s">
        <v>32</v>
      </c>
      <c r="B242" s="13" t="s">
        <v>52</v>
      </c>
      <c r="C242" s="198" t="s">
        <v>74</v>
      </c>
      <c r="D242" s="199"/>
      <c r="E242" s="198" t="s">
        <v>78</v>
      </c>
      <c r="F242" s="199"/>
      <c r="G242" s="198" t="s">
        <v>75</v>
      </c>
      <c r="H242" s="199"/>
      <c r="I242" s="198"/>
      <c r="J242" s="199"/>
      <c r="K242" s="198"/>
      <c r="L242" s="199"/>
    </row>
    <row r="243" spans="1:12" ht="22.95" customHeight="1" x14ac:dyDescent="0.2">
      <c r="A243" s="11" t="s">
        <v>33</v>
      </c>
      <c r="B243" s="13" t="s">
        <v>46</v>
      </c>
      <c r="C243" s="198" t="s">
        <v>215</v>
      </c>
      <c r="D243" s="199"/>
      <c r="E243" s="198" t="s">
        <v>216</v>
      </c>
      <c r="F243" s="199"/>
      <c r="G243" s="198" t="s">
        <v>75</v>
      </c>
      <c r="H243" s="199"/>
      <c r="I243" s="198"/>
      <c r="J243" s="199"/>
      <c r="K243" s="198"/>
      <c r="L243" s="199"/>
    </row>
    <row r="244" spans="1:12" ht="22.95" customHeight="1" x14ac:dyDescent="0.2">
      <c r="A244" s="11" t="s">
        <v>34</v>
      </c>
      <c r="B244" s="13" t="s">
        <v>47</v>
      </c>
      <c r="C244" s="198" t="s">
        <v>215</v>
      </c>
      <c r="D244" s="199"/>
      <c r="E244" s="198" t="s">
        <v>216</v>
      </c>
      <c r="F244" s="199"/>
      <c r="G244" s="198" t="s">
        <v>75</v>
      </c>
      <c r="H244" s="199"/>
      <c r="I244" s="198"/>
      <c r="J244" s="199"/>
      <c r="K244" s="198"/>
      <c r="L244" s="199"/>
    </row>
    <row r="245" spans="1:12" ht="22.95" customHeight="1" thickBot="1" x14ac:dyDescent="0.25">
      <c r="A245" s="11"/>
      <c r="B245" s="13"/>
      <c r="C245" s="198"/>
      <c r="D245" s="199"/>
      <c r="E245" s="198"/>
      <c r="F245" s="199"/>
      <c r="G245" s="198"/>
      <c r="H245" s="199"/>
      <c r="I245" s="198"/>
      <c r="J245" s="199"/>
      <c r="K245" s="336"/>
      <c r="L245" s="337"/>
    </row>
    <row r="246" spans="1:12" ht="22.95" customHeight="1" thickTop="1" x14ac:dyDescent="0.2">
      <c r="A246" s="338" t="s">
        <v>37</v>
      </c>
      <c r="B246" s="339"/>
      <c r="C246" s="227">
        <v>26</v>
      </c>
      <c r="D246" s="228"/>
      <c r="E246" s="227">
        <v>26</v>
      </c>
      <c r="F246" s="228"/>
      <c r="G246" s="227">
        <v>26</v>
      </c>
      <c r="H246" s="228"/>
      <c r="I246" s="227">
        <v>0</v>
      </c>
      <c r="J246" s="228"/>
      <c r="K246" s="198"/>
      <c r="L246" s="199"/>
    </row>
    <row r="247" spans="1:12" ht="22.95" customHeight="1" x14ac:dyDescent="0.2">
      <c r="A247" s="340"/>
      <c r="B247" s="341"/>
      <c r="C247" s="229"/>
      <c r="D247" s="230"/>
      <c r="E247" s="229"/>
      <c r="F247" s="230"/>
      <c r="G247" s="229"/>
      <c r="H247" s="230"/>
      <c r="I247" s="229"/>
      <c r="J247" s="230"/>
      <c r="K247" s="198"/>
      <c r="L247" s="199"/>
    </row>
    <row r="248" spans="1:12" ht="22.95" customHeight="1" x14ac:dyDescent="0.2">
      <c r="A248" s="217" t="s">
        <v>42</v>
      </c>
      <c r="B248" s="218"/>
      <c r="C248" s="198">
        <v>4</v>
      </c>
      <c r="D248" s="199"/>
      <c r="E248" s="198">
        <v>4</v>
      </c>
      <c r="F248" s="199"/>
      <c r="G248" s="198">
        <v>4</v>
      </c>
      <c r="H248" s="199"/>
      <c r="I248" s="198">
        <v>30</v>
      </c>
      <c r="J248" s="199"/>
      <c r="K248" s="198"/>
      <c r="L248" s="199"/>
    </row>
    <row r="249" spans="1:12" ht="22.95" customHeight="1" x14ac:dyDescent="0.2">
      <c r="A249" s="31"/>
      <c r="B249" s="31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ht="22.95" customHeight="1" x14ac:dyDescent="0.2"/>
    <row r="251" spans="1:12" ht="22.95" customHeight="1" x14ac:dyDescent="0.2">
      <c r="A251" s="195" t="s">
        <v>13</v>
      </c>
      <c r="B251" s="195"/>
      <c r="C251" s="195"/>
      <c r="D251" s="195"/>
      <c r="E251" s="195"/>
      <c r="F251" s="195"/>
      <c r="G251" s="195"/>
      <c r="H251" s="195"/>
      <c r="I251" s="195"/>
      <c r="J251" s="195"/>
      <c r="K251" s="195"/>
      <c r="L251" s="195"/>
    </row>
    <row r="252" spans="1:12" ht="22.95" customHeight="1" x14ac:dyDescent="0.2">
      <c r="A252" s="195"/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</row>
    <row r="253" spans="1:12" ht="22.9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1:12" ht="22.95" customHeight="1" x14ac:dyDescent="0.2">
      <c r="A254" s="10" t="str">
        <f>A213</f>
        <v>平成　２８年</v>
      </c>
      <c r="B254" s="5"/>
      <c r="C254" s="6" t="s">
        <v>62</v>
      </c>
      <c r="D254" s="5"/>
    </row>
    <row r="255" spans="1:12" ht="22.95" customHeight="1" x14ac:dyDescent="0.2">
      <c r="A255" s="196"/>
      <c r="B255" s="197"/>
      <c r="C255" s="198" t="s">
        <v>1</v>
      </c>
      <c r="D255" s="199"/>
      <c r="E255" s="198" t="s">
        <v>36</v>
      </c>
      <c r="F255" s="199"/>
      <c r="G255" s="198" t="s">
        <v>237</v>
      </c>
      <c r="H255" s="199"/>
      <c r="I255" s="198" t="s">
        <v>2</v>
      </c>
      <c r="J255" s="199"/>
      <c r="K255" s="198" t="s">
        <v>3</v>
      </c>
      <c r="L255" s="199"/>
    </row>
    <row r="256" spans="1:12" ht="22.95" customHeight="1" x14ac:dyDescent="0.2">
      <c r="A256" s="11" t="s">
        <v>4</v>
      </c>
      <c r="B256" s="28" t="s">
        <v>137</v>
      </c>
      <c r="C256" s="198" t="s">
        <v>202</v>
      </c>
      <c r="D256" s="199"/>
      <c r="E256" s="198" t="s">
        <v>203</v>
      </c>
      <c r="F256" s="199"/>
      <c r="G256" s="198" t="s">
        <v>75</v>
      </c>
      <c r="H256" s="199"/>
      <c r="I256" s="198"/>
      <c r="J256" s="199"/>
      <c r="K256" s="198"/>
      <c r="L256" s="199"/>
    </row>
    <row r="257" spans="1:12" ht="22.95" customHeight="1" x14ac:dyDescent="0.2">
      <c r="A257" s="11" t="s">
        <v>5</v>
      </c>
      <c r="B257" s="29" t="s">
        <v>196</v>
      </c>
      <c r="C257" s="198" t="s">
        <v>73</v>
      </c>
      <c r="D257" s="199"/>
      <c r="E257" s="198" t="s">
        <v>203</v>
      </c>
      <c r="F257" s="199"/>
      <c r="G257" s="198" t="s">
        <v>199</v>
      </c>
      <c r="H257" s="199"/>
      <c r="I257" s="198"/>
      <c r="J257" s="199"/>
      <c r="K257" s="198" t="s">
        <v>98</v>
      </c>
      <c r="L257" s="199"/>
    </row>
    <row r="258" spans="1:12" ht="22.95" customHeight="1" x14ac:dyDescent="0.2">
      <c r="A258" s="11" t="s">
        <v>6</v>
      </c>
      <c r="B258" s="13" t="s">
        <v>50</v>
      </c>
      <c r="C258" s="198" t="s">
        <v>97</v>
      </c>
      <c r="D258" s="199"/>
      <c r="E258" s="198" t="s">
        <v>209</v>
      </c>
      <c r="F258" s="199"/>
      <c r="G258" s="198" t="s">
        <v>75</v>
      </c>
      <c r="H258" s="199"/>
      <c r="I258" s="198"/>
      <c r="J258" s="199"/>
      <c r="K258" s="198"/>
      <c r="L258" s="199"/>
    </row>
    <row r="259" spans="1:12" ht="22.95" customHeight="1" x14ac:dyDescent="0.2">
      <c r="A259" s="11" t="s">
        <v>7</v>
      </c>
      <c r="B259" s="13" t="s">
        <v>51</v>
      </c>
      <c r="C259" s="198"/>
      <c r="D259" s="199"/>
      <c r="E259" s="198" t="s">
        <v>79</v>
      </c>
      <c r="F259" s="199"/>
      <c r="G259" s="198" t="s">
        <v>79</v>
      </c>
      <c r="H259" s="199"/>
      <c r="I259" s="198" t="s">
        <v>217</v>
      </c>
      <c r="J259" s="199"/>
      <c r="K259" s="198"/>
      <c r="L259" s="199"/>
    </row>
    <row r="260" spans="1:12" ht="22.95" customHeight="1" x14ac:dyDescent="0.2">
      <c r="A260" s="11" t="s">
        <v>8</v>
      </c>
      <c r="B260" s="13" t="s">
        <v>52</v>
      </c>
      <c r="C260" s="198"/>
      <c r="D260" s="199"/>
      <c r="E260" s="198" t="s">
        <v>78</v>
      </c>
      <c r="F260" s="199"/>
      <c r="G260" s="198" t="s">
        <v>75</v>
      </c>
      <c r="H260" s="199"/>
      <c r="I260" s="259">
        <v>2</v>
      </c>
      <c r="J260" s="260"/>
      <c r="K260" s="198"/>
      <c r="L260" s="199"/>
    </row>
    <row r="261" spans="1:12" ht="22.95" customHeight="1" x14ac:dyDescent="0.2">
      <c r="A261" s="11" t="s">
        <v>9</v>
      </c>
      <c r="B261" s="13" t="s">
        <v>46</v>
      </c>
      <c r="C261" s="198"/>
      <c r="D261" s="199"/>
      <c r="E261" s="198" t="s">
        <v>78</v>
      </c>
      <c r="F261" s="199"/>
      <c r="G261" s="198" t="s">
        <v>75</v>
      </c>
      <c r="H261" s="199"/>
      <c r="I261" s="259">
        <v>3</v>
      </c>
      <c r="J261" s="260"/>
      <c r="K261" s="198"/>
      <c r="L261" s="199"/>
    </row>
    <row r="262" spans="1:12" ht="22.95" customHeight="1" x14ac:dyDescent="0.2">
      <c r="A262" s="11" t="s">
        <v>10</v>
      </c>
      <c r="B262" s="13" t="s">
        <v>47</v>
      </c>
      <c r="C262" s="198"/>
      <c r="D262" s="199"/>
      <c r="E262" s="198" t="s">
        <v>78</v>
      </c>
      <c r="F262" s="199"/>
      <c r="G262" s="198" t="s">
        <v>75</v>
      </c>
      <c r="H262" s="199"/>
      <c r="I262" s="259">
        <v>4</v>
      </c>
      <c r="J262" s="260"/>
      <c r="K262" s="198"/>
      <c r="L262" s="199"/>
    </row>
    <row r="263" spans="1:12" ht="22.95" customHeight="1" x14ac:dyDescent="0.2">
      <c r="A263" s="11" t="s">
        <v>11</v>
      </c>
      <c r="B263" s="28" t="s">
        <v>137</v>
      </c>
      <c r="C263" s="198"/>
      <c r="D263" s="199"/>
      <c r="E263" s="198" t="s">
        <v>203</v>
      </c>
      <c r="F263" s="199"/>
      <c r="G263" s="198" t="s">
        <v>75</v>
      </c>
      <c r="H263" s="199"/>
      <c r="I263" s="259">
        <v>5</v>
      </c>
      <c r="J263" s="260"/>
      <c r="K263" s="198"/>
      <c r="L263" s="199"/>
    </row>
    <row r="264" spans="1:12" ht="22.95" customHeight="1" x14ac:dyDescent="0.2">
      <c r="A264" s="11" t="s">
        <v>12</v>
      </c>
      <c r="B264" s="29" t="s">
        <v>196</v>
      </c>
      <c r="C264" s="198"/>
      <c r="D264" s="199"/>
      <c r="E264" s="198" t="s">
        <v>203</v>
      </c>
      <c r="F264" s="199"/>
      <c r="G264" s="198" t="s">
        <v>199</v>
      </c>
      <c r="H264" s="199"/>
      <c r="I264" s="259">
        <v>6</v>
      </c>
      <c r="J264" s="260"/>
      <c r="K264" s="198"/>
      <c r="L264" s="199"/>
    </row>
    <row r="265" spans="1:12" ht="22.95" customHeight="1" x14ac:dyDescent="0.2">
      <c r="A265" s="11" t="s">
        <v>14</v>
      </c>
      <c r="B265" s="30" t="s">
        <v>50</v>
      </c>
      <c r="C265" s="198"/>
      <c r="D265" s="199"/>
      <c r="E265" s="198" t="s">
        <v>242</v>
      </c>
      <c r="F265" s="199"/>
      <c r="G265" s="198" t="s">
        <v>242</v>
      </c>
      <c r="H265" s="199"/>
      <c r="I265" s="259">
        <v>7</v>
      </c>
      <c r="J265" s="260"/>
      <c r="K265" s="198" t="s">
        <v>178</v>
      </c>
      <c r="L265" s="199"/>
    </row>
    <row r="266" spans="1:12" ht="22.95" customHeight="1" x14ac:dyDescent="0.2">
      <c r="A266" s="11" t="s">
        <v>15</v>
      </c>
      <c r="B266" s="13" t="s">
        <v>51</v>
      </c>
      <c r="C266" s="198"/>
      <c r="D266" s="199"/>
      <c r="E266" s="198" t="s">
        <v>79</v>
      </c>
      <c r="F266" s="199"/>
      <c r="G266" s="198" t="s">
        <v>79</v>
      </c>
      <c r="H266" s="199"/>
      <c r="I266" s="259">
        <v>8</v>
      </c>
      <c r="J266" s="260"/>
      <c r="K266" s="198"/>
      <c r="L266" s="344"/>
    </row>
    <row r="267" spans="1:12" ht="22.95" customHeight="1" x14ac:dyDescent="0.2">
      <c r="A267" s="11" t="s">
        <v>16</v>
      </c>
      <c r="B267" s="13" t="s">
        <v>52</v>
      </c>
      <c r="C267" s="198"/>
      <c r="D267" s="199"/>
      <c r="E267" s="198" t="s">
        <v>78</v>
      </c>
      <c r="F267" s="199"/>
      <c r="G267" s="198" t="s">
        <v>75</v>
      </c>
      <c r="H267" s="199"/>
      <c r="I267" s="259">
        <v>9</v>
      </c>
      <c r="J267" s="260"/>
      <c r="K267" s="198"/>
      <c r="L267" s="199"/>
    </row>
    <row r="268" spans="1:12" ht="22.95" customHeight="1" x14ac:dyDescent="0.2">
      <c r="A268" s="11" t="s">
        <v>17</v>
      </c>
      <c r="B268" s="13" t="s">
        <v>46</v>
      </c>
      <c r="C268" s="198"/>
      <c r="D268" s="199"/>
      <c r="E268" s="198" t="s">
        <v>78</v>
      </c>
      <c r="F268" s="199"/>
      <c r="G268" s="198" t="s">
        <v>75</v>
      </c>
      <c r="H268" s="199"/>
      <c r="I268" s="259">
        <v>10</v>
      </c>
      <c r="J268" s="260"/>
      <c r="K268" s="198"/>
      <c r="L268" s="199"/>
    </row>
    <row r="269" spans="1:12" ht="22.95" customHeight="1" x14ac:dyDescent="0.2">
      <c r="A269" s="11" t="s">
        <v>18</v>
      </c>
      <c r="B269" s="13" t="s">
        <v>47</v>
      </c>
      <c r="C269" s="198"/>
      <c r="D269" s="199"/>
      <c r="E269" s="198" t="s">
        <v>78</v>
      </c>
      <c r="F269" s="199"/>
      <c r="G269" s="198" t="s">
        <v>75</v>
      </c>
      <c r="H269" s="199"/>
      <c r="I269" s="259">
        <v>11</v>
      </c>
      <c r="J269" s="260"/>
      <c r="K269" s="198"/>
      <c r="L269" s="199"/>
    </row>
    <row r="270" spans="1:12" ht="22.95" customHeight="1" x14ac:dyDescent="0.2">
      <c r="A270" s="11" t="s">
        <v>19</v>
      </c>
      <c r="B270" s="28" t="s">
        <v>137</v>
      </c>
      <c r="C270" s="198"/>
      <c r="D270" s="199"/>
      <c r="E270" s="198" t="s">
        <v>203</v>
      </c>
      <c r="F270" s="199"/>
      <c r="G270" s="198" t="s">
        <v>75</v>
      </c>
      <c r="H270" s="199"/>
      <c r="I270" s="259">
        <v>12</v>
      </c>
      <c r="J270" s="260"/>
      <c r="K270" s="198"/>
      <c r="L270" s="199"/>
    </row>
    <row r="271" spans="1:12" ht="22.95" customHeight="1" x14ac:dyDescent="0.2">
      <c r="A271" s="11" t="s">
        <v>20</v>
      </c>
      <c r="B271" s="29" t="s">
        <v>196</v>
      </c>
      <c r="C271" s="198"/>
      <c r="D271" s="199"/>
      <c r="E271" s="198" t="s">
        <v>203</v>
      </c>
      <c r="F271" s="199"/>
      <c r="G271" s="198" t="s">
        <v>199</v>
      </c>
      <c r="H271" s="199"/>
      <c r="I271" s="259">
        <v>13</v>
      </c>
      <c r="J271" s="260"/>
      <c r="K271" s="198"/>
      <c r="L271" s="199"/>
    </row>
    <row r="272" spans="1:12" ht="22.95" customHeight="1" x14ac:dyDescent="0.2">
      <c r="A272" s="11" t="s">
        <v>21</v>
      </c>
      <c r="B272" s="13" t="s">
        <v>50</v>
      </c>
      <c r="C272" s="198"/>
      <c r="D272" s="199"/>
      <c r="E272" s="198" t="s">
        <v>209</v>
      </c>
      <c r="F272" s="199"/>
      <c r="G272" s="198" t="s">
        <v>75</v>
      </c>
      <c r="H272" s="199"/>
      <c r="I272" s="259">
        <v>14</v>
      </c>
      <c r="J272" s="260"/>
      <c r="K272" s="198"/>
      <c r="L272" s="199"/>
    </row>
    <row r="273" spans="1:12" ht="22.95" customHeight="1" x14ac:dyDescent="0.2">
      <c r="A273" s="11" t="s">
        <v>22</v>
      </c>
      <c r="B273" s="13" t="s">
        <v>51</v>
      </c>
      <c r="C273" s="198"/>
      <c r="D273" s="199"/>
      <c r="E273" s="198" t="s">
        <v>79</v>
      </c>
      <c r="F273" s="199"/>
      <c r="G273" s="198" t="s">
        <v>79</v>
      </c>
      <c r="H273" s="199"/>
      <c r="I273" s="259">
        <v>15</v>
      </c>
      <c r="J273" s="260"/>
      <c r="K273" s="198"/>
      <c r="L273" s="199"/>
    </row>
    <row r="274" spans="1:12" ht="22.95" customHeight="1" x14ac:dyDescent="0.2">
      <c r="A274" s="11" t="s">
        <v>23</v>
      </c>
      <c r="B274" s="13" t="s">
        <v>52</v>
      </c>
      <c r="C274" s="198"/>
      <c r="D274" s="199"/>
      <c r="E274" s="198" t="s">
        <v>78</v>
      </c>
      <c r="F274" s="199"/>
      <c r="G274" s="198" t="s">
        <v>75</v>
      </c>
      <c r="H274" s="199"/>
      <c r="I274" s="259">
        <v>16</v>
      </c>
      <c r="J274" s="260"/>
      <c r="K274" s="198"/>
      <c r="L274" s="199"/>
    </row>
    <row r="275" spans="1:12" ht="22.95" customHeight="1" x14ac:dyDescent="0.2">
      <c r="A275" s="11" t="s">
        <v>24</v>
      </c>
      <c r="B275" s="13" t="s">
        <v>46</v>
      </c>
      <c r="C275" s="198"/>
      <c r="D275" s="199"/>
      <c r="E275" s="198" t="s">
        <v>78</v>
      </c>
      <c r="F275" s="199"/>
      <c r="G275" s="198" t="s">
        <v>75</v>
      </c>
      <c r="H275" s="199"/>
      <c r="I275" s="259">
        <v>17</v>
      </c>
      <c r="J275" s="260"/>
      <c r="K275" s="198"/>
      <c r="L275" s="199"/>
    </row>
    <row r="276" spans="1:12" ht="22.95" customHeight="1" x14ac:dyDescent="0.2">
      <c r="A276" s="11" t="s">
        <v>25</v>
      </c>
      <c r="B276" s="13" t="s">
        <v>47</v>
      </c>
      <c r="C276" s="198"/>
      <c r="D276" s="199"/>
      <c r="E276" s="198" t="s">
        <v>78</v>
      </c>
      <c r="F276" s="199"/>
      <c r="G276" s="198" t="s">
        <v>75</v>
      </c>
      <c r="H276" s="199"/>
      <c r="I276" s="259">
        <v>18</v>
      </c>
      <c r="J276" s="260"/>
      <c r="K276" s="198"/>
      <c r="L276" s="199"/>
    </row>
    <row r="277" spans="1:12" ht="22.95" customHeight="1" x14ac:dyDescent="0.2">
      <c r="A277" s="11" t="s">
        <v>26</v>
      </c>
      <c r="B277" s="28" t="s">
        <v>137</v>
      </c>
      <c r="C277" s="198"/>
      <c r="D277" s="199"/>
      <c r="E277" s="198" t="s">
        <v>203</v>
      </c>
      <c r="F277" s="199"/>
      <c r="G277" s="198" t="s">
        <v>75</v>
      </c>
      <c r="H277" s="199"/>
      <c r="I277" s="259">
        <v>19</v>
      </c>
      <c r="J277" s="260"/>
      <c r="K277" s="198"/>
      <c r="L277" s="199"/>
    </row>
    <row r="278" spans="1:12" ht="22.95" customHeight="1" x14ac:dyDescent="0.2">
      <c r="A278" s="11" t="s">
        <v>27</v>
      </c>
      <c r="B278" s="29" t="s">
        <v>196</v>
      </c>
      <c r="C278" s="198"/>
      <c r="D278" s="199"/>
      <c r="E278" s="198" t="s">
        <v>203</v>
      </c>
      <c r="F278" s="199"/>
      <c r="G278" s="198" t="s">
        <v>199</v>
      </c>
      <c r="H278" s="199"/>
      <c r="I278" s="259">
        <v>20</v>
      </c>
      <c r="J278" s="260"/>
      <c r="K278" s="198"/>
      <c r="L278" s="199"/>
    </row>
    <row r="279" spans="1:12" ht="22.95" customHeight="1" x14ac:dyDescent="0.2">
      <c r="A279" s="11" t="s">
        <v>28</v>
      </c>
      <c r="B279" s="13" t="s">
        <v>50</v>
      </c>
      <c r="C279" s="198"/>
      <c r="D279" s="199"/>
      <c r="E279" s="198" t="s">
        <v>209</v>
      </c>
      <c r="F279" s="199"/>
      <c r="G279" s="198" t="s">
        <v>75</v>
      </c>
      <c r="H279" s="199"/>
      <c r="I279" s="259">
        <v>21</v>
      </c>
      <c r="J279" s="260"/>
      <c r="K279" s="198"/>
      <c r="L279" s="199"/>
    </row>
    <row r="280" spans="1:12" ht="22.95" customHeight="1" x14ac:dyDescent="0.2">
      <c r="A280" s="11" t="s">
        <v>29</v>
      </c>
      <c r="B280" s="13" t="s">
        <v>51</v>
      </c>
      <c r="C280" s="198"/>
      <c r="D280" s="199"/>
      <c r="E280" s="198" t="s">
        <v>79</v>
      </c>
      <c r="F280" s="199"/>
      <c r="G280" s="198" t="s">
        <v>79</v>
      </c>
      <c r="H280" s="199"/>
      <c r="I280" s="259">
        <v>22</v>
      </c>
      <c r="J280" s="260"/>
      <c r="K280" s="198"/>
      <c r="L280" s="199"/>
    </row>
    <row r="281" spans="1:12" ht="22.95" customHeight="1" x14ac:dyDescent="0.2">
      <c r="A281" s="11" t="s">
        <v>30</v>
      </c>
      <c r="B281" s="13" t="s">
        <v>52</v>
      </c>
      <c r="C281" s="198"/>
      <c r="D281" s="199"/>
      <c r="E281" s="198" t="s">
        <v>78</v>
      </c>
      <c r="F281" s="199"/>
      <c r="G281" s="198" t="s">
        <v>75</v>
      </c>
      <c r="H281" s="199"/>
      <c r="I281" s="259">
        <v>23</v>
      </c>
      <c r="J281" s="260"/>
      <c r="K281" s="198"/>
      <c r="L281" s="199"/>
    </row>
    <row r="282" spans="1:12" ht="22.95" customHeight="1" x14ac:dyDescent="0.2">
      <c r="A282" s="11" t="s">
        <v>31</v>
      </c>
      <c r="B282" s="13" t="s">
        <v>46</v>
      </c>
      <c r="C282" s="198"/>
      <c r="D282" s="199"/>
      <c r="E282" s="198" t="s">
        <v>78</v>
      </c>
      <c r="F282" s="199"/>
      <c r="G282" s="198" t="s">
        <v>75</v>
      </c>
      <c r="H282" s="199"/>
      <c r="I282" s="259">
        <v>24</v>
      </c>
      <c r="J282" s="260"/>
      <c r="K282" s="198"/>
      <c r="L282" s="199"/>
    </row>
    <row r="283" spans="1:12" ht="22.95" customHeight="1" x14ac:dyDescent="0.2">
      <c r="A283" s="11" t="s">
        <v>32</v>
      </c>
      <c r="B283" s="13" t="s">
        <v>47</v>
      </c>
      <c r="C283" s="198"/>
      <c r="D283" s="199"/>
      <c r="E283" s="198" t="s">
        <v>78</v>
      </c>
      <c r="F283" s="199"/>
      <c r="G283" s="198" t="s">
        <v>75</v>
      </c>
      <c r="H283" s="199"/>
      <c r="I283" s="259">
        <v>25</v>
      </c>
      <c r="J283" s="260"/>
      <c r="K283" s="198"/>
      <c r="L283" s="199"/>
    </row>
    <row r="284" spans="1:12" ht="22.95" customHeight="1" x14ac:dyDescent="0.2">
      <c r="A284" s="11" t="s">
        <v>33</v>
      </c>
      <c r="B284" s="28" t="s">
        <v>137</v>
      </c>
      <c r="C284" s="198"/>
      <c r="D284" s="199"/>
      <c r="E284" s="198" t="s">
        <v>203</v>
      </c>
      <c r="F284" s="199"/>
      <c r="G284" s="198" t="s">
        <v>75</v>
      </c>
      <c r="H284" s="199"/>
      <c r="I284" s="259">
        <v>26</v>
      </c>
      <c r="J284" s="260"/>
      <c r="K284" s="206"/>
      <c r="L284" s="207"/>
    </row>
    <row r="285" spans="1:12" ht="22.95" customHeight="1" x14ac:dyDescent="0.2">
      <c r="A285" s="11" t="s">
        <v>34</v>
      </c>
      <c r="B285" s="29" t="s">
        <v>196</v>
      </c>
      <c r="C285" s="198"/>
      <c r="D285" s="199"/>
      <c r="E285" s="198" t="s">
        <v>203</v>
      </c>
      <c r="F285" s="199"/>
      <c r="G285" s="198" t="s">
        <v>199</v>
      </c>
      <c r="H285" s="199"/>
      <c r="I285" s="198" t="s">
        <v>73</v>
      </c>
      <c r="J285" s="199"/>
      <c r="K285" s="198" t="s">
        <v>100</v>
      </c>
      <c r="L285" s="199"/>
    </row>
    <row r="286" spans="1:12" ht="22.95" customHeight="1" thickBot="1" x14ac:dyDescent="0.25">
      <c r="A286" s="11" t="s">
        <v>35</v>
      </c>
      <c r="B286" s="13" t="s">
        <v>50</v>
      </c>
      <c r="C286" s="198"/>
      <c r="D286" s="199"/>
      <c r="E286" s="198" t="s">
        <v>209</v>
      </c>
      <c r="F286" s="199"/>
      <c r="G286" s="198" t="s">
        <v>75</v>
      </c>
      <c r="H286" s="199"/>
      <c r="I286" s="198" t="s">
        <v>110</v>
      </c>
      <c r="J286" s="199"/>
      <c r="K286" s="336"/>
      <c r="L286" s="337"/>
    </row>
    <row r="287" spans="1:12" ht="22.95" customHeight="1" thickTop="1" x14ac:dyDescent="0.2">
      <c r="A287" s="338" t="s">
        <v>37</v>
      </c>
      <c r="B287" s="339"/>
      <c r="C287" s="227">
        <v>2</v>
      </c>
      <c r="D287" s="228"/>
      <c r="E287" s="227">
        <v>27</v>
      </c>
      <c r="F287" s="228"/>
      <c r="G287" s="227">
        <v>27</v>
      </c>
      <c r="H287" s="228"/>
      <c r="I287" s="227">
        <v>2</v>
      </c>
      <c r="J287" s="228"/>
      <c r="K287" s="198"/>
      <c r="L287" s="199"/>
    </row>
    <row r="288" spans="1:12" ht="22.95" customHeight="1" x14ac:dyDescent="0.2">
      <c r="A288" s="340"/>
      <c r="B288" s="341"/>
      <c r="C288" s="229"/>
      <c r="D288" s="230"/>
      <c r="E288" s="229"/>
      <c r="F288" s="230"/>
      <c r="G288" s="229"/>
      <c r="H288" s="230"/>
      <c r="I288" s="229"/>
      <c r="J288" s="230"/>
      <c r="K288" s="198"/>
      <c r="L288" s="199"/>
    </row>
    <row r="289" spans="1:12" ht="22.95" customHeight="1" x14ac:dyDescent="0.2">
      <c r="A289" s="217" t="s">
        <v>42</v>
      </c>
      <c r="B289" s="218"/>
      <c r="C289" s="198">
        <v>29</v>
      </c>
      <c r="D289" s="199"/>
      <c r="E289" s="198">
        <v>4</v>
      </c>
      <c r="F289" s="199"/>
      <c r="G289" s="198">
        <v>4</v>
      </c>
      <c r="H289" s="199"/>
      <c r="I289" s="198">
        <v>29</v>
      </c>
      <c r="J289" s="199"/>
      <c r="K289" s="198"/>
      <c r="L289" s="199"/>
    </row>
    <row r="290" spans="1:12" ht="22.95" customHeight="1" x14ac:dyDescent="0.2"/>
    <row r="291" spans="1:12" ht="22.95" customHeight="1" x14ac:dyDescent="0.2"/>
    <row r="292" spans="1:12" ht="22.95" customHeight="1" x14ac:dyDescent="0.2">
      <c r="A292" s="195" t="s">
        <v>13</v>
      </c>
      <c r="B292" s="195"/>
      <c r="C292" s="195"/>
      <c r="D292" s="195"/>
      <c r="E292" s="195"/>
      <c r="F292" s="195"/>
      <c r="G292" s="195"/>
      <c r="H292" s="195"/>
      <c r="I292" s="195"/>
      <c r="J292" s="195"/>
      <c r="K292" s="195"/>
      <c r="L292" s="195"/>
    </row>
    <row r="293" spans="1:12" ht="22.95" customHeight="1" x14ac:dyDescent="0.2">
      <c r="A293" s="195"/>
      <c r="B293" s="195"/>
      <c r="C293" s="195"/>
      <c r="D293" s="195"/>
      <c r="E293" s="195"/>
      <c r="F293" s="195"/>
      <c r="G293" s="195"/>
      <c r="H293" s="195"/>
      <c r="I293" s="195"/>
      <c r="J293" s="195"/>
      <c r="K293" s="195"/>
      <c r="L293" s="195"/>
    </row>
    <row r="294" spans="1:12" ht="22.9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1:12" ht="22.95" customHeight="1" x14ac:dyDescent="0.2">
      <c r="A295" s="6" t="str">
        <f>A254</f>
        <v>平成　２８年</v>
      </c>
      <c r="B295" s="5"/>
      <c r="C295" s="6" t="s">
        <v>63</v>
      </c>
      <c r="D295" s="5"/>
    </row>
    <row r="296" spans="1:12" ht="22.95" customHeight="1" x14ac:dyDescent="0.2">
      <c r="A296" s="196"/>
      <c r="B296" s="197"/>
      <c r="C296" s="198" t="s">
        <v>1</v>
      </c>
      <c r="D296" s="199"/>
      <c r="E296" s="198" t="s">
        <v>36</v>
      </c>
      <c r="F296" s="199"/>
      <c r="G296" s="198" t="s">
        <v>237</v>
      </c>
      <c r="H296" s="199"/>
      <c r="I296" s="198" t="s">
        <v>2</v>
      </c>
      <c r="J296" s="199"/>
      <c r="K296" s="198" t="s">
        <v>3</v>
      </c>
      <c r="L296" s="199"/>
    </row>
    <row r="297" spans="1:12" ht="22.95" customHeight="1" x14ac:dyDescent="0.2">
      <c r="A297" s="11" t="s">
        <v>4</v>
      </c>
      <c r="B297" s="13" t="s">
        <v>51</v>
      </c>
      <c r="C297" s="198"/>
      <c r="D297" s="199"/>
      <c r="E297" s="198" t="s">
        <v>79</v>
      </c>
      <c r="F297" s="199"/>
      <c r="G297" s="198" t="s">
        <v>79</v>
      </c>
      <c r="H297" s="199"/>
      <c r="I297" s="198" t="s">
        <v>79</v>
      </c>
      <c r="J297" s="199"/>
      <c r="K297" s="198"/>
      <c r="L297" s="199"/>
    </row>
    <row r="298" spans="1:12" ht="22.95" customHeight="1" x14ac:dyDescent="0.2">
      <c r="A298" s="11" t="s">
        <v>5</v>
      </c>
      <c r="B298" s="13" t="s">
        <v>52</v>
      </c>
      <c r="C298" s="198"/>
      <c r="D298" s="199"/>
      <c r="E298" s="198" t="s">
        <v>78</v>
      </c>
      <c r="F298" s="199"/>
      <c r="G298" s="198" t="s">
        <v>75</v>
      </c>
      <c r="H298" s="199"/>
      <c r="I298" s="198" t="s">
        <v>249</v>
      </c>
      <c r="J298" s="199"/>
      <c r="K298" s="198"/>
      <c r="L298" s="199"/>
    </row>
    <row r="299" spans="1:12" ht="22.95" customHeight="1" x14ac:dyDescent="0.2">
      <c r="A299" s="11" t="s">
        <v>6</v>
      </c>
      <c r="B299" s="30" t="s">
        <v>46</v>
      </c>
      <c r="C299" s="198"/>
      <c r="D299" s="199"/>
      <c r="E299" s="198" t="s">
        <v>218</v>
      </c>
      <c r="F299" s="199"/>
      <c r="G299" s="198" t="s">
        <v>222</v>
      </c>
      <c r="H299" s="199"/>
      <c r="I299" s="198" t="s">
        <v>206</v>
      </c>
      <c r="J299" s="199"/>
      <c r="K299" s="206" t="s">
        <v>179</v>
      </c>
      <c r="L299" s="207"/>
    </row>
    <row r="300" spans="1:12" ht="22.95" customHeight="1" x14ac:dyDescent="0.2">
      <c r="A300" s="11" t="s">
        <v>7</v>
      </c>
      <c r="B300" s="13" t="s">
        <v>47</v>
      </c>
      <c r="C300" s="198"/>
      <c r="D300" s="199"/>
      <c r="E300" s="198" t="s">
        <v>78</v>
      </c>
      <c r="F300" s="199"/>
      <c r="G300" s="198" t="s">
        <v>75</v>
      </c>
      <c r="H300" s="199"/>
      <c r="I300" s="198" t="s">
        <v>249</v>
      </c>
      <c r="J300" s="199"/>
      <c r="K300" s="198"/>
      <c r="L300" s="199"/>
    </row>
    <row r="301" spans="1:12" ht="22.95" customHeight="1" x14ac:dyDescent="0.2">
      <c r="A301" s="11" t="s">
        <v>8</v>
      </c>
      <c r="B301" s="28" t="s">
        <v>137</v>
      </c>
      <c r="C301" s="198"/>
      <c r="D301" s="199"/>
      <c r="E301" s="198" t="s">
        <v>218</v>
      </c>
      <c r="F301" s="199"/>
      <c r="G301" s="198" t="s">
        <v>75</v>
      </c>
      <c r="H301" s="199"/>
      <c r="I301" s="198" t="s">
        <v>250</v>
      </c>
      <c r="J301" s="199"/>
      <c r="K301" s="198"/>
      <c r="L301" s="199"/>
    </row>
    <row r="302" spans="1:12" ht="22.95" customHeight="1" x14ac:dyDescent="0.2">
      <c r="A302" s="11" t="s">
        <v>9</v>
      </c>
      <c r="B302" s="29" t="s">
        <v>196</v>
      </c>
      <c r="C302" s="198"/>
      <c r="D302" s="199"/>
      <c r="E302" s="198" t="s">
        <v>218</v>
      </c>
      <c r="F302" s="199"/>
      <c r="G302" s="198" t="s">
        <v>222</v>
      </c>
      <c r="H302" s="199"/>
      <c r="I302" s="198" t="s">
        <v>250</v>
      </c>
      <c r="J302" s="199"/>
      <c r="K302" s="198"/>
      <c r="L302" s="199"/>
    </row>
    <row r="303" spans="1:12" ht="22.95" customHeight="1" x14ac:dyDescent="0.2">
      <c r="A303" s="11" t="s">
        <v>10</v>
      </c>
      <c r="B303" s="13" t="s">
        <v>50</v>
      </c>
      <c r="C303" s="198"/>
      <c r="D303" s="199"/>
      <c r="E303" s="198" t="s">
        <v>78</v>
      </c>
      <c r="F303" s="199"/>
      <c r="G303" s="198" t="s">
        <v>75</v>
      </c>
      <c r="H303" s="199"/>
      <c r="I303" s="198" t="s">
        <v>249</v>
      </c>
      <c r="J303" s="199"/>
      <c r="K303" s="198"/>
      <c r="L303" s="199"/>
    </row>
    <row r="304" spans="1:12" ht="22.95" customHeight="1" x14ac:dyDescent="0.2">
      <c r="A304" s="11" t="s">
        <v>11</v>
      </c>
      <c r="B304" s="13" t="s">
        <v>51</v>
      </c>
      <c r="C304" s="198"/>
      <c r="D304" s="199"/>
      <c r="E304" s="198" t="s">
        <v>79</v>
      </c>
      <c r="F304" s="199"/>
      <c r="G304" s="198" t="s">
        <v>79</v>
      </c>
      <c r="H304" s="199"/>
      <c r="I304" s="198" t="s">
        <v>79</v>
      </c>
      <c r="J304" s="199"/>
      <c r="K304" s="198"/>
      <c r="L304" s="199"/>
    </row>
    <row r="305" spans="1:12" ht="22.95" customHeight="1" x14ac:dyDescent="0.2">
      <c r="A305" s="11" t="s">
        <v>12</v>
      </c>
      <c r="B305" s="13" t="s">
        <v>52</v>
      </c>
      <c r="C305" s="198"/>
      <c r="D305" s="199"/>
      <c r="E305" s="198" t="s">
        <v>78</v>
      </c>
      <c r="F305" s="199"/>
      <c r="G305" s="198" t="s">
        <v>75</v>
      </c>
      <c r="H305" s="199"/>
      <c r="I305" s="198" t="s">
        <v>249</v>
      </c>
      <c r="J305" s="199"/>
      <c r="K305" s="198"/>
      <c r="L305" s="199"/>
    </row>
    <row r="306" spans="1:12" ht="22.95" customHeight="1" x14ac:dyDescent="0.2">
      <c r="A306" s="11" t="s">
        <v>14</v>
      </c>
      <c r="B306" s="13" t="s">
        <v>46</v>
      </c>
      <c r="C306" s="198"/>
      <c r="D306" s="199"/>
      <c r="E306" s="198" t="s">
        <v>78</v>
      </c>
      <c r="F306" s="199"/>
      <c r="G306" s="198" t="s">
        <v>75</v>
      </c>
      <c r="H306" s="199"/>
      <c r="I306" s="198" t="s">
        <v>249</v>
      </c>
      <c r="J306" s="199"/>
      <c r="K306" s="198"/>
      <c r="L306" s="199"/>
    </row>
    <row r="307" spans="1:12" ht="22.95" customHeight="1" x14ac:dyDescent="0.2">
      <c r="A307" s="11" t="s">
        <v>15</v>
      </c>
      <c r="B307" s="13" t="s">
        <v>47</v>
      </c>
      <c r="C307" s="198"/>
      <c r="D307" s="199"/>
      <c r="E307" s="198" t="s">
        <v>78</v>
      </c>
      <c r="F307" s="199"/>
      <c r="G307" s="198" t="s">
        <v>75</v>
      </c>
      <c r="H307" s="199"/>
      <c r="I307" s="198" t="s">
        <v>249</v>
      </c>
      <c r="J307" s="199"/>
      <c r="K307" s="198"/>
      <c r="L307" s="199"/>
    </row>
    <row r="308" spans="1:12" ht="22.95" customHeight="1" x14ac:dyDescent="0.2">
      <c r="A308" s="11" t="s">
        <v>16</v>
      </c>
      <c r="B308" s="28" t="s">
        <v>137</v>
      </c>
      <c r="C308" s="198"/>
      <c r="D308" s="199"/>
      <c r="E308" s="198" t="s">
        <v>218</v>
      </c>
      <c r="F308" s="199"/>
      <c r="G308" s="198" t="s">
        <v>75</v>
      </c>
      <c r="H308" s="199"/>
      <c r="I308" s="198" t="s">
        <v>206</v>
      </c>
      <c r="J308" s="199"/>
      <c r="K308" s="198"/>
      <c r="L308" s="199"/>
    </row>
    <row r="309" spans="1:12" ht="22.95" customHeight="1" x14ac:dyDescent="0.2">
      <c r="A309" s="11" t="s">
        <v>17</v>
      </c>
      <c r="B309" s="29" t="s">
        <v>196</v>
      </c>
      <c r="C309" s="198"/>
      <c r="D309" s="199"/>
      <c r="E309" s="198" t="s">
        <v>218</v>
      </c>
      <c r="F309" s="199"/>
      <c r="G309" s="198" t="s">
        <v>222</v>
      </c>
      <c r="H309" s="199"/>
      <c r="I309" s="198" t="s">
        <v>206</v>
      </c>
      <c r="J309" s="199"/>
      <c r="K309" s="198"/>
      <c r="L309" s="199"/>
    </row>
    <row r="310" spans="1:12" ht="22.95" customHeight="1" x14ac:dyDescent="0.2">
      <c r="A310" s="11" t="s">
        <v>18</v>
      </c>
      <c r="B310" s="13" t="s">
        <v>50</v>
      </c>
      <c r="C310" s="198"/>
      <c r="D310" s="199"/>
      <c r="E310" s="198" t="s">
        <v>78</v>
      </c>
      <c r="F310" s="199"/>
      <c r="G310" s="198" t="s">
        <v>75</v>
      </c>
      <c r="H310" s="199"/>
      <c r="I310" s="198" t="s">
        <v>249</v>
      </c>
      <c r="J310" s="199"/>
      <c r="K310" s="198"/>
      <c r="L310" s="199"/>
    </row>
    <row r="311" spans="1:12" ht="22.95" customHeight="1" x14ac:dyDescent="0.2">
      <c r="A311" s="11" t="s">
        <v>19</v>
      </c>
      <c r="B311" s="13" t="s">
        <v>51</v>
      </c>
      <c r="C311" s="198"/>
      <c r="D311" s="199"/>
      <c r="E311" s="198" t="s">
        <v>79</v>
      </c>
      <c r="F311" s="199"/>
      <c r="G311" s="198" t="s">
        <v>79</v>
      </c>
      <c r="H311" s="199"/>
      <c r="I311" s="198" t="s">
        <v>79</v>
      </c>
      <c r="J311" s="199"/>
      <c r="K311" s="198"/>
      <c r="L311" s="199"/>
    </row>
    <row r="312" spans="1:12" ht="22.95" customHeight="1" x14ac:dyDescent="0.2">
      <c r="A312" s="11" t="s">
        <v>20</v>
      </c>
      <c r="B312" s="13" t="s">
        <v>52</v>
      </c>
      <c r="C312" s="198"/>
      <c r="D312" s="199"/>
      <c r="E312" s="198" t="s">
        <v>78</v>
      </c>
      <c r="F312" s="199"/>
      <c r="G312" s="198" t="s">
        <v>75</v>
      </c>
      <c r="H312" s="199"/>
      <c r="I312" s="198" t="s">
        <v>249</v>
      </c>
      <c r="J312" s="199"/>
      <c r="K312" s="198"/>
      <c r="L312" s="199"/>
    </row>
    <row r="313" spans="1:12" ht="22.95" customHeight="1" x14ac:dyDescent="0.2">
      <c r="A313" s="11" t="s">
        <v>21</v>
      </c>
      <c r="B313" s="13" t="s">
        <v>46</v>
      </c>
      <c r="C313" s="198"/>
      <c r="D313" s="199"/>
      <c r="E313" s="198" t="s">
        <v>78</v>
      </c>
      <c r="F313" s="199"/>
      <c r="G313" s="198" t="s">
        <v>75</v>
      </c>
      <c r="H313" s="199"/>
      <c r="I313" s="198" t="s">
        <v>249</v>
      </c>
      <c r="J313" s="199"/>
      <c r="K313" s="198"/>
      <c r="L313" s="199"/>
    </row>
    <row r="314" spans="1:12" ht="22.95" customHeight="1" x14ac:dyDescent="0.2">
      <c r="A314" s="11" t="s">
        <v>22</v>
      </c>
      <c r="B314" s="13" t="s">
        <v>47</v>
      </c>
      <c r="C314" s="198"/>
      <c r="D314" s="199"/>
      <c r="E314" s="198" t="s">
        <v>78</v>
      </c>
      <c r="F314" s="199"/>
      <c r="G314" s="198" t="s">
        <v>75</v>
      </c>
      <c r="H314" s="199"/>
      <c r="I314" s="198" t="s">
        <v>249</v>
      </c>
      <c r="J314" s="199"/>
      <c r="K314" s="198"/>
      <c r="L314" s="199"/>
    </row>
    <row r="315" spans="1:12" ht="22.95" customHeight="1" x14ac:dyDescent="0.2">
      <c r="A315" s="11" t="s">
        <v>23</v>
      </c>
      <c r="B315" s="28" t="s">
        <v>137</v>
      </c>
      <c r="C315" s="198"/>
      <c r="D315" s="199"/>
      <c r="E315" s="198" t="s">
        <v>218</v>
      </c>
      <c r="F315" s="199"/>
      <c r="G315" s="198" t="s">
        <v>75</v>
      </c>
      <c r="H315" s="199"/>
      <c r="I315" s="198" t="s">
        <v>73</v>
      </c>
      <c r="J315" s="199"/>
      <c r="K315" s="198"/>
      <c r="L315" s="199"/>
    </row>
    <row r="316" spans="1:12" ht="22.95" customHeight="1" x14ac:dyDescent="0.2">
      <c r="A316" s="11" t="s">
        <v>24</v>
      </c>
      <c r="B316" s="29" t="s">
        <v>196</v>
      </c>
      <c r="C316" s="198"/>
      <c r="D316" s="199"/>
      <c r="E316" s="198" t="s">
        <v>218</v>
      </c>
      <c r="F316" s="199"/>
      <c r="G316" s="198" t="s">
        <v>211</v>
      </c>
      <c r="H316" s="199"/>
      <c r="I316" s="198" t="s">
        <v>73</v>
      </c>
      <c r="J316" s="199"/>
      <c r="K316" s="198"/>
      <c r="L316" s="199"/>
    </row>
    <row r="317" spans="1:12" ht="22.95" customHeight="1" x14ac:dyDescent="0.2">
      <c r="A317" s="11" t="s">
        <v>25</v>
      </c>
      <c r="B317" s="13" t="s">
        <v>50</v>
      </c>
      <c r="C317" s="198"/>
      <c r="D317" s="199"/>
      <c r="E317" s="198" t="s">
        <v>78</v>
      </c>
      <c r="F317" s="199"/>
      <c r="G317" s="198" t="s">
        <v>75</v>
      </c>
      <c r="H317" s="199"/>
      <c r="I317" s="198" t="s">
        <v>249</v>
      </c>
      <c r="J317" s="199"/>
      <c r="K317" s="198"/>
      <c r="L317" s="199"/>
    </row>
    <row r="318" spans="1:12" ht="22.95" customHeight="1" x14ac:dyDescent="0.2">
      <c r="A318" s="11" t="s">
        <v>26</v>
      </c>
      <c r="B318" s="13" t="s">
        <v>51</v>
      </c>
      <c r="C318" s="198"/>
      <c r="D318" s="199"/>
      <c r="E318" s="198" t="s">
        <v>79</v>
      </c>
      <c r="F318" s="199"/>
      <c r="G318" s="198" t="s">
        <v>79</v>
      </c>
      <c r="H318" s="199"/>
      <c r="I318" s="198" t="s">
        <v>79</v>
      </c>
      <c r="J318" s="199"/>
      <c r="K318" s="198"/>
      <c r="L318" s="199"/>
    </row>
    <row r="319" spans="1:12" ht="22.95" customHeight="1" x14ac:dyDescent="0.2">
      <c r="A319" s="11" t="s">
        <v>27</v>
      </c>
      <c r="B319" s="30" t="s">
        <v>52</v>
      </c>
      <c r="C319" s="198"/>
      <c r="D319" s="199"/>
      <c r="E319" s="198" t="s">
        <v>218</v>
      </c>
      <c r="F319" s="199"/>
      <c r="G319" s="198" t="s">
        <v>222</v>
      </c>
      <c r="H319" s="199"/>
      <c r="I319" s="198" t="s">
        <v>206</v>
      </c>
      <c r="J319" s="199"/>
      <c r="K319" s="198" t="s">
        <v>180</v>
      </c>
      <c r="L319" s="199"/>
    </row>
    <row r="320" spans="1:12" ht="22.95" customHeight="1" x14ac:dyDescent="0.2">
      <c r="A320" s="11" t="s">
        <v>28</v>
      </c>
      <c r="B320" s="13" t="s">
        <v>46</v>
      </c>
      <c r="C320" s="198"/>
      <c r="D320" s="199"/>
      <c r="E320" s="198" t="s">
        <v>78</v>
      </c>
      <c r="F320" s="199"/>
      <c r="G320" s="198" t="s">
        <v>75</v>
      </c>
      <c r="H320" s="199"/>
      <c r="I320" s="198" t="s">
        <v>249</v>
      </c>
      <c r="J320" s="199"/>
      <c r="K320" s="198"/>
      <c r="L320" s="199"/>
    </row>
    <row r="321" spans="1:12" ht="22.95" customHeight="1" x14ac:dyDescent="0.2">
      <c r="A321" s="11" t="s">
        <v>29</v>
      </c>
      <c r="B321" s="13" t="s">
        <v>47</v>
      </c>
      <c r="C321" s="198"/>
      <c r="D321" s="199"/>
      <c r="E321" s="198" t="s">
        <v>78</v>
      </c>
      <c r="F321" s="199"/>
      <c r="G321" s="198" t="s">
        <v>75</v>
      </c>
      <c r="H321" s="199"/>
      <c r="I321" s="198" t="s">
        <v>249</v>
      </c>
      <c r="J321" s="199"/>
      <c r="K321" s="198"/>
      <c r="L321" s="199"/>
    </row>
    <row r="322" spans="1:12" ht="22.95" customHeight="1" x14ac:dyDescent="0.2">
      <c r="A322" s="11" t="s">
        <v>30</v>
      </c>
      <c r="B322" s="28" t="s">
        <v>137</v>
      </c>
      <c r="C322" s="198"/>
      <c r="D322" s="199"/>
      <c r="E322" s="198" t="s">
        <v>218</v>
      </c>
      <c r="F322" s="199"/>
      <c r="G322" s="198" t="s">
        <v>75</v>
      </c>
      <c r="H322" s="199"/>
      <c r="I322" s="198" t="s">
        <v>73</v>
      </c>
      <c r="J322" s="199"/>
      <c r="K322" s="198"/>
      <c r="L322" s="199"/>
    </row>
    <row r="323" spans="1:12" ht="22.95" customHeight="1" x14ac:dyDescent="0.2">
      <c r="A323" s="11" t="s">
        <v>31</v>
      </c>
      <c r="B323" s="29" t="s">
        <v>196</v>
      </c>
      <c r="C323" s="198"/>
      <c r="D323" s="199"/>
      <c r="E323" s="198" t="s">
        <v>218</v>
      </c>
      <c r="F323" s="199"/>
      <c r="G323" s="198" t="s">
        <v>223</v>
      </c>
      <c r="H323" s="199"/>
      <c r="I323" s="198" t="s">
        <v>73</v>
      </c>
      <c r="J323" s="199"/>
      <c r="K323" s="198"/>
      <c r="L323" s="199"/>
    </row>
    <row r="324" spans="1:12" ht="22.95" customHeight="1" x14ac:dyDescent="0.2">
      <c r="A324" s="11" t="s">
        <v>32</v>
      </c>
      <c r="B324" s="13" t="s">
        <v>50</v>
      </c>
      <c r="C324" s="198"/>
      <c r="D324" s="199"/>
      <c r="E324" s="198" t="s">
        <v>78</v>
      </c>
      <c r="F324" s="199"/>
      <c r="G324" s="198" t="s">
        <v>75</v>
      </c>
      <c r="H324" s="199"/>
      <c r="I324" s="198" t="s">
        <v>249</v>
      </c>
      <c r="J324" s="199"/>
      <c r="K324" s="198"/>
      <c r="L324" s="199"/>
    </row>
    <row r="325" spans="1:12" ht="22.95" customHeight="1" x14ac:dyDescent="0.2">
      <c r="A325" s="11" t="s">
        <v>33</v>
      </c>
      <c r="B325" s="13" t="s">
        <v>51</v>
      </c>
      <c r="C325" s="198"/>
      <c r="D325" s="199"/>
      <c r="E325" s="198" t="s">
        <v>79</v>
      </c>
      <c r="F325" s="199"/>
      <c r="G325" s="198" t="s">
        <v>79</v>
      </c>
      <c r="H325" s="199"/>
      <c r="I325" s="198" t="s">
        <v>79</v>
      </c>
      <c r="J325" s="199"/>
      <c r="K325" s="198"/>
      <c r="L325" s="199"/>
    </row>
    <row r="326" spans="1:12" ht="22.95" customHeight="1" x14ac:dyDescent="0.2">
      <c r="A326" s="11" t="s">
        <v>34</v>
      </c>
      <c r="B326" s="13" t="s">
        <v>52</v>
      </c>
      <c r="C326" s="198"/>
      <c r="D326" s="199"/>
      <c r="E326" s="198" t="s">
        <v>78</v>
      </c>
      <c r="F326" s="199"/>
      <c r="G326" s="198" t="s">
        <v>75</v>
      </c>
      <c r="H326" s="199"/>
      <c r="I326" s="198" t="s">
        <v>249</v>
      </c>
      <c r="J326" s="199"/>
      <c r="K326" s="198"/>
      <c r="L326" s="199"/>
    </row>
    <row r="327" spans="1:12" ht="22.95" customHeight="1" thickBot="1" x14ac:dyDescent="0.25">
      <c r="A327" s="11"/>
      <c r="B327" s="13"/>
      <c r="C327" s="198"/>
      <c r="D327" s="199"/>
      <c r="E327" s="198"/>
      <c r="F327" s="199"/>
      <c r="G327" s="198"/>
      <c r="H327" s="199"/>
      <c r="I327" s="198"/>
      <c r="J327" s="199"/>
      <c r="K327" s="336"/>
      <c r="L327" s="337"/>
    </row>
    <row r="328" spans="1:12" ht="22.95" customHeight="1" thickTop="1" x14ac:dyDescent="0.2">
      <c r="A328" s="338" t="s">
        <v>37</v>
      </c>
      <c r="B328" s="339"/>
      <c r="C328" s="227">
        <v>0</v>
      </c>
      <c r="D328" s="228"/>
      <c r="E328" s="227">
        <v>25</v>
      </c>
      <c r="F328" s="228"/>
      <c r="G328" s="227">
        <v>25</v>
      </c>
      <c r="H328" s="228"/>
      <c r="I328" s="227">
        <v>25</v>
      </c>
      <c r="J328" s="228"/>
      <c r="K328" s="198"/>
      <c r="L328" s="199"/>
    </row>
    <row r="329" spans="1:12" ht="22.95" customHeight="1" x14ac:dyDescent="0.2">
      <c r="A329" s="340"/>
      <c r="B329" s="341"/>
      <c r="C329" s="229"/>
      <c r="D329" s="230"/>
      <c r="E329" s="229"/>
      <c r="F329" s="230"/>
      <c r="G329" s="229"/>
      <c r="H329" s="230"/>
      <c r="I329" s="229"/>
      <c r="J329" s="230"/>
      <c r="K329" s="198"/>
      <c r="L329" s="199"/>
    </row>
    <row r="330" spans="1:12" ht="22.95" customHeight="1" x14ac:dyDescent="0.2">
      <c r="A330" s="217" t="s">
        <v>42</v>
      </c>
      <c r="B330" s="218"/>
      <c r="C330" s="198">
        <v>30</v>
      </c>
      <c r="D330" s="199"/>
      <c r="E330" s="198">
        <v>5</v>
      </c>
      <c r="F330" s="199"/>
      <c r="G330" s="198">
        <v>5</v>
      </c>
      <c r="H330" s="199"/>
      <c r="I330" s="198">
        <v>5</v>
      </c>
      <c r="J330" s="199"/>
      <c r="K330" s="198"/>
      <c r="L330" s="199"/>
    </row>
    <row r="331" spans="1:12" ht="22.95" customHeight="1" x14ac:dyDescent="0.2"/>
    <row r="332" spans="1:12" ht="22.95" customHeight="1" x14ac:dyDescent="0.2"/>
    <row r="333" spans="1:12" ht="22.95" customHeight="1" x14ac:dyDescent="0.2">
      <c r="A333" s="195" t="s">
        <v>13</v>
      </c>
      <c r="B333" s="195"/>
      <c r="C333" s="195"/>
      <c r="D333" s="195"/>
      <c r="E333" s="195"/>
      <c r="F333" s="195"/>
      <c r="G333" s="195"/>
      <c r="H333" s="195"/>
      <c r="I333" s="195"/>
      <c r="J333" s="195"/>
      <c r="K333" s="195"/>
      <c r="L333" s="195"/>
    </row>
    <row r="334" spans="1:12" ht="22.95" customHeight="1" x14ac:dyDescent="0.2">
      <c r="A334" s="195"/>
      <c r="B334" s="195"/>
      <c r="C334" s="195"/>
      <c r="D334" s="195"/>
      <c r="E334" s="195"/>
      <c r="F334" s="195"/>
      <c r="G334" s="195"/>
      <c r="H334" s="195"/>
      <c r="I334" s="195"/>
      <c r="J334" s="195"/>
      <c r="K334" s="195"/>
      <c r="L334" s="195"/>
    </row>
    <row r="335" spans="1:12" ht="22.9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2" ht="22.95" customHeight="1" x14ac:dyDescent="0.2">
      <c r="A336" s="10" t="str">
        <f>A295</f>
        <v>平成　２８年</v>
      </c>
      <c r="B336" s="5"/>
      <c r="C336" s="6" t="s">
        <v>64</v>
      </c>
      <c r="D336" s="5"/>
    </row>
    <row r="337" spans="1:12" ht="22.95" customHeight="1" x14ac:dyDescent="0.2">
      <c r="A337" s="196"/>
      <c r="B337" s="197"/>
      <c r="C337" s="198" t="s">
        <v>1</v>
      </c>
      <c r="D337" s="199"/>
      <c r="E337" s="198" t="s">
        <v>36</v>
      </c>
      <c r="F337" s="199"/>
      <c r="G337" s="198" t="s">
        <v>237</v>
      </c>
      <c r="H337" s="199"/>
      <c r="I337" s="198" t="s">
        <v>2</v>
      </c>
      <c r="J337" s="199"/>
      <c r="K337" s="198" t="s">
        <v>3</v>
      </c>
      <c r="L337" s="199"/>
    </row>
    <row r="338" spans="1:12" ht="22.95" customHeight="1" x14ac:dyDescent="0.2">
      <c r="A338" s="11" t="s">
        <v>4</v>
      </c>
      <c r="B338" s="13" t="s">
        <v>46</v>
      </c>
      <c r="C338" s="198"/>
      <c r="D338" s="199"/>
      <c r="E338" s="198" t="s">
        <v>78</v>
      </c>
      <c r="F338" s="199"/>
      <c r="G338" s="198" t="s">
        <v>75</v>
      </c>
      <c r="H338" s="199"/>
      <c r="I338" s="198" t="s">
        <v>249</v>
      </c>
      <c r="J338" s="199"/>
      <c r="K338" s="198"/>
      <c r="L338" s="199"/>
    </row>
    <row r="339" spans="1:12" ht="22.95" customHeight="1" x14ac:dyDescent="0.2">
      <c r="A339" s="11" t="s">
        <v>5</v>
      </c>
      <c r="B339" s="13" t="s">
        <v>47</v>
      </c>
      <c r="C339" s="198"/>
      <c r="D339" s="199"/>
      <c r="E339" s="198" t="s">
        <v>78</v>
      </c>
      <c r="F339" s="199"/>
      <c r="G339" s="198" t="s">
        <v>75</v>
      </c>
      <c r="H339" s="199"/>
      <c r="I339" s="198" t="s">
        <v>249</v>
      </c>
      <c r="J339" s="199"/>
      <c r="K339" s="198"/>
      <c r="L339" s="199"/>
    </row>
    <row r="340" spans="1:12" ht="22.95" customHeight="1" x14ac:dyDescent="0.2">
      <c r="A340" s="11" t="s">
        <v>6</v>
      </c>
      <c r="B340" s="28" t="s">
        <v>137</v>
      </c>
      <c r="C340" s="198"/>
      <c r="D340" s="199"/>
      <c r="E340" s="198" t="s">
        <v>218</v>
      </c>
      <c r="F340" s="199"/>
      <c r="G340" s="198" t="s">
        <v>75</v>
      </c>
      <c r="H340" s="199"/>
      <c r="I340" s="198" t="s">
        <v>73</v>
      </c>
      <c r="J340" s="199"/>
      <c r="K340" s="198"/>
      <c r="L340" s="199"/>
    </row>
    <row r="341" spans="1:12" ht="22.95" customHeight="1" x14ac:dyDescent="0.2">
      <c r="A341" s="11" t="s">
        <v>7</v>
      </c>
      <c r="B341" s="29" t="s">
        <v>196</v>
      </c>
      <c r="C341" s="198"/>
      <c r="D341" s="199"/>
      <c r="E341" s="198" t="s">
        <v>218</v>
      </c>
      <c r="F341" s="199"/>
      <c r="G341" s="198" t="s">
        <v>211</v>
      </c>
      <c r="H341" s="199"/>
      <c r="I341" s="198" t="s">
        <v>73</v>
      </c>
      <c r="J341" s="199"/>
      <c r="K341" s="198"/>
      <c r="L341" s="199"/>
    </row>
    <row r="342" spans="1:12" ht="22.95" customHeight="1" x14ac:dyDescent="0.2">
      <c r="A342" s="11" t="s">
        <v>8</v>
      </c>
      <c r="B342" s="13" t="s">
        <v>50</v>
      </c>
      <c r="C342" s="198"/>
      <c r="D342" s="199"/>
      <c r="E342" s="198" t="s">
        <v>78</v>
      </c>
      <c r="F342" s="199"/>
      <c r="G342" s="198" t="s">
        <v>75</v>
      </c>
      <c r="H342" s="199"/>
      <c r="I342" s="198" t="s">
        <v>249</v>
      </c>
      <c r="J342" s="199"/>
      <c r="K342" s="198"/>
      <c r="L342" s="199"/>
    </row>
    <row r="343" spans="1:12" ht="22.95" customHeight="1" x14ac:dyDescent="0.2">
      <c r="A343" s="11" t="s">
        <v>9</v>
      </c>
      <c r="B343" s="13" t="s">
        <v>51</v>
      </c>
      <c r="C343" s="198"/>
      <c r="D343" s="199"/>
      <c r="E343" s="198" t="s">
        <v>79</v>
      </c>
      <c r="F343" s="199"/>
      <c r="G343" s="198" t="s">
        <v>79</v>
      </c>
      <c r="H343" s="199"/>
      <c r="I343" s="198" t="s">
        <v>79</v>
      </c>
      <c r="J343" s="199"/>
      <c r="K343" s="198"/>
      <c r="L343" s="199"/>
    </row>
    <row r="344" spans="1:12" ht="22.95" customHeight="1" x14ac:dyDescent="0.2">
      <c r="A344" s="11" t="s">
        <v>10</v>
      </c>
      <c r="B344" s="13" t="s">
        <v>52</v>
      </c>
      <c r="C344" s="198"/>
      <c r="D344" s="199"/>
      <c r="E344" s="198" t="s">
        <v>78</v>
      </c>
      <c r="F344" s="199"/>
      <c r="G344" s="198" t="s">
        <v>75</v>
      </c>
      <c r="H344" s="199"/>
      <c r="I344" s="198" t="s">
        <v>251</v>
      </c>
      <c r="J344" s="199"/>
      <c r="K344" s="198"/>
      <c r="L344" s="199"/>
    </row>
    <row r="345" spans="1:12" ht="22.95" customHeight="1" x14ac:dyDescent="0.2">
      <c r="A345" s="11" t="s">
        <v>11</v>
      </c>
      <c r="B345" s="13" t="s">
        <v>46</v>
      </c>
      <c r="C345" s="198"/>
      <c r="D345" s="199"/>
      <c r="E345" s="198" t="s">
        <v>78</v>
      </c>
      <c r="F345" s="199"/>
      <c r="G345" s="198" t="s">
        <v>75</v>
      </c>
      <c r="H345" s="199"/>
      <c r="I345" s="198" t="s">
        <v>249</v>
      </c>
      <c r="J345" s="199"/>
      <c r="K345" s="198"/>
      <c r="L345" s="199"/>
    </row>
    <row r="346" spans="1:12" ht="22.95" customHeight="1" x14ac:dyDescent="0.2">
      <c r="A346" s="11" t="s">
        <v>12</v>
      </c>
      <c r="B346" s="13" t="s">
        <v>47</v>
      </c>
      <c r="C346" s="198"/>
      <c r="D346" s="199"/>
      <c r="E346" s="198" t="s">
        <v>78</v>
      </c>
      <c r="F346" s="199"/>
      <c r="G346" s="198" t="s">
        <v>75</v>
      </c>
      <c r="H346" s="199"/>
      <c r="I346" s="198" t="s">
        <v>249</v>
      </c>
      <c r="J346" s="199"/>
      <c r="K346" s="206"/>
      <c r="L346" s="207"/>
    </row>
    <row r="347" spans="1:12" ht="22.95" customHeight="1" x14ac:dyDescent="0.2">
      <c r="A347" s="11" t="s">
        <v>14</v>
      </c>
      <c r="B347" s="28" t="s">
        <v>137</v>
      </c>
      <c r="C347" s="198"/>
      <c r="D347" s="199"/>
      <c r="E347" s="198" t="s">
        <v>218</v>
      </c>
      <c r="F347" s="199"/>
      <c r="G347" s="198" t="s">
        <v>75</v>
      </c>
      <c r="H347" s="199"/>
      <c r="I347" s="198" t="s">
        <v>73</v>
      </c>
      <c r="J347" s="199"/>
      <c r="K347" s="198"/>
      <c r="L347" s="199"/>
    </row>
    <row r="348" spans="1:12" ht="22.95" customHeight="1" x14ac:dyDescent="0.2">
      <c r="A348" s="11" t="s">
        <v>15</v>
      </c>
      <c r="B348" s="29" t="s">
        <v>196</v>
      </c>
      <c r="C348" s="198"/>
      <c r="D348" s="199"/>
      <c r="E348" s="198" t="s">
        <v>218</v>
      </c>
      <c r="F348" s="199"/>
      <c r="G348" s="198" t="s">
        <v>222</v>
      </c>
      <c r="H348" s="199"/>
      <c r="I348" s="198" t="s">
        <v>73</v>
      </c>
      <c r="J348" s="199"/>
      <c r="K348" s="198"/>
      <c r="L348" s="199"/>
    </row>
    <row r="349" spans="1:12" ht="22.95" customHeight="1" x14ac:dyDescent="0.2">
      <c r="A349" s="11" t="s">
        <v>16</v>
      </c>
      <c r="B349" s="13" t="s">
        <v>50</v>
      </c>
      <c r="C349" s="198"/>
      <c r="D349" s="199"/>
      <c r="E349" s="198" t="s">
        <v>78</v>
      </c>
      <c r="F349" s="199"/>
      <c r="G349" s="198" t="s">
        <v>75</v>
      </c>
      <c r="H349" s="199"/>
      <c r="I349" s="198" t="s">
        <v>249</v>
      </c>
      <c r="J349" s="199"/>
      <c r="K349" s="198"/>
      <c r="L349" s="199"/>
    </row>
    <row r="350" spans="1:12" ht="22.95" customHeight="1" x14ac:dyDescent="0.2">
      <c r="A350" s="11" t="s">
        <v>17</v>
      </c>
      <c r="B350" s="13" t="s">
        <v>51</v>
      </c>
      <c r="C350" s="198"/>
      <c r="D350" s="199"/>
      <c r="E350" s="198" t="s">
        <v>79</v>
      </c>
      <c r="F350" s="199"/>
      <c r="G350" s="198" t="s">
        <v>79</v>
      </c>
      <c r="H350" s="199"/>
      <c r="I350" s="198" t="s">
        <v>79</v>
      </c>
      <c r="J350" s="199"/>
      <c r="K350" s="198"/>
      <c r="L350" s="199"/>
    </row>
    <row r="351" spans="1:12" ht="22.95" customHeight="1" x14ac:dyDescent="0.2">
      <c r="A351" s="11" t="s">
        <v>18</v>
      </c>
      <c r="B351" s="13" t="s">
        <v>52</v>
      </c>
      <c r="C351" s="198"/>
      <c r="D351" s="199"/>
      <c r="E351" s="198" t="s">
        <v>78</v>
      </c>
      <c r="F351" s="199"/>
      <c r="G351" s="198" t="s">
        <v>75</v>
      </c>
      <c r="H351" s="199"/>
      <c r="I351" s="198" t="s">
        <v>251</v>
      </c>
      <c r="J351" s="199"/>
      <c r="K351" s="198"/>
      <c r="L351" s="199"/>
    </row>
    <row r="352" spans="1:12" ht="22.95" customHeight="1" x14ac:dyDescent="0.2">
      <c r="A352" s="11" t="s">
        <v>19</v>
      </c>
      <c r="B352" s="13" t="s">
        <v>46</v>
      </c>
      <c r="C352" s="198"/>
      <c r="D352" s="199"/>
      <c r="E352" s="198" t="s">
        <v>78</v>
      </c>
      <c r="F352" s="199"/>
      <c r="G352" s="198" t="s">
        <v>75</v>
      </c>
      <c r="H352" s="199"/>
      <c r="I352" s="198" t="s">
        <v>249</v>
      </c>
      <c r="J352" s="199"/>
      <c r="K352" s="198"/>
      <c r="L352" s="199"/>
    </row>
    <row r="353" spans="1:12" ht="22.95" customHeight="1" x14ac:dyDescent="0.2">
      <c r="A353" s="11" t="s">
        <v>20</v>
      </c>
      <c r="B353" s="13" t="s">
        <v>47</v>
      </c>
      <c r="C353" s="198"/>
      <c r="D353" s="199"/>
      <c r="E353" s="198" t="s">
        <v>78</v>
      </c>
      <c r="F353" s="199"/>
      <c r="G353" s="198" t="s">
        <v>221</v>
      </c>
      <c r="H353" s="199"/>
      <c r="I353" s="198" t="s">
        <v>249</v>
      </c>
      <c r="J353" s="199"/>
      <c r="K353" s="198"/>
      <c r="L353" s="199"/>
    </row>
    <row r="354" spans="1:12" ht="22.95" customHeight="1" x14ac:dyDescent="0.2">
      <c r="A354" s="11" t="s">
        <v>21</v>
      </c>
      <c r="B354" s="28" t="s">
        <v>137</v>
      </c>
      <c r="C354" s="198"/>
      <c r="D354" s="199"/>
      <c r="E354" s="198" t="s">
        <v>218</v>
      </c>
      <c r="F354" s="199"/>
      <c r="G354" s="198" t="s">
        <v>75</v>
      </c>
      <c r="H354" s="199"/>
      <c r="I354" s="198" t="s">
        <v>73</v>
      </c>
      <c r="J354" s="199"/>
      <c r="K354" s="198"/>
      <c r="L354" s="199"/>
    </row>
    <row r="355" spans="1:12" ht="22.95" customHeight="1" x14ac:dyDescent="0.2">
      <c r="A355" s="11" t="s">
        <v>22</v>
      </c>
      <c r="B355" s="29" t="s">
        <v>196</v>
      </c>
      <c r="C355" s="198"/>
      <c r="D355" s="199"/>
      <c r="E355" s="198" t="s">
        <v>218</v>
      </c>
      <c r="F355" s="199"/>
      <c r="G355" s="198" t="s">
        <v>199</v>
      </c>
      <c r="H355" s="199"/>
      <c r="I355" s="198" t="s">
        <v>73</v>
      </c>
      <c r="J355" s="199"/>
      <c r="K355" s="198"/>
      <c r="L355" s="199"/>
    </row>
    <row r="356" spans="1:12" ht="22.95" customHeight="1" x14ac:dyDescent="0.2">
      <c r="A356" s="11" t="s">
        <v>23</v>
      </c>
      <c r="B356" s="13" t="s">
        <v>50</v>
      </c>
      <c r="C356" s="198"/>
      <c r="D356" s="199"/>
      <c r="E356" s="198" t="s">
        <v>78</v>
      </c>
      <c r="F356" s="199"/>
      <c r="G356" s="198" t="s">
        <v>75</v>
      </c>
      <c r="H356" s="199"/>
      <c r="I356" s="198" t="s">
        <v>249</v>
      </c>
      <c r="J356" s="199"/>
      <c r="K356" s="198"/>
      <c r="L356" s="199"/>
    </row>
    <row r="357" spans="1:12" ht="22.95" customHeight="1" x14ac:dyDescent="0.2">
      <c r="A357" s="11" t="s">
        <v>24</v>
      </c>
      <c r="B357" s="13" t="s">
        <v>51</v>
      </c>
      <c r="C357" s="198"/>
      <c r="D357" s="199"/>
      <c r="E357" s="198" t="s">
        <v>79</v>
      </c>
      <c r="F357" s="199"/>
      <c r="G357" s="198" t="s">
        <v>79</v>
      </c>
      <c r="H357" s="199"/>
      <c r="I357" s="198" t="s">
        <v>79</v>
      </c>
      <c r="J357" s="199"/>
      <c r="K357" s="198"/>
      <c r="L357" s="199"/>
    </row>
    <row r="358" spans="1:12" ht="22.95" customHeight="1" x14ac:dyDescent="0.2">
      <c r="A358" s="11" t="s">
        <v>25</v>
      </c>
      <c r="B358" s="13" t="s">
        <v>52</v>
      </c>
      <c r="C358" s="198"/>
      <c r="D358" s="199"/>
      <c r="E358" s="198" t="s">
        <v>78</v>
      </c>
      <c r="F358" s="199"/>
      <c r="G358" s="198" t="s">
        <v>75</v>
      </c>
      <c r="H358" s="199"/>
      <c r="I358" s="198" t="s">
        <v>251</v>
      </c>
      <c r="J358" s="199"/>
      <c r="K358" s="198"/>
      <c r="L358" s="199"/>
    </row>
    <row r="359" spans="1:12" ht="22.95" customHeight="1" x14ac:dyDescent="0.2">
      <c r="A359" s="11" t="s">
        <v>26</v>
      </c>
      <c r="B359" s="13" t="s">
        <v>46</v>
      </c>
      <c r="C359" s="198"/>
      <c r="D359" s="199"/>
      <c r="E359" s="198" t="s">
        <v>78</v>
      </c>
      <c r="F359" s="199"/>
      <c r="G359" s="198" t="s">
        <v>75</v>
      </c>
      <c r="H359" s="199"/>
      <c r="I359" s="198" t="s">
        <v>249</v>
      </c>
      <c r="J359" s="199"/>
      <c r="K359" s="198"/>
      <c r="L359" s="199"/>
    </row>
    <row r="360" spans="1:12" ht="22.95" customHeight="1" x14ac:dyDescent="0.2">
      <c r="A360" s="11" t="s">
        <v>27</v>
      </c>
      <c r="B360" s="30" t="s">
        <v>47</v>
      </c>
      <c r="C360" s="198"/>
      <c r="D360" s="199"/>
      <c r="E360" s="198" t="s">
        <v>76</v>
      </c>
      <c r="F360" s="199"/>
      <c r="G360" s="198" t="s">
        <v>222</v>
      </c>
      <c r="H360" s="199"/>
      <c r="I360" s="198" t="s">
        <v>222</v>
      </c>
      <c r="J360" s="199"/>
      <c r="K360" s="198" t="s">
        <v>181</v>
      </c>
      <c r="L360" s="199"/>
    </row>
    <row r="361" spans="1:12" ht="22.95" customHeight="1" x14ac:dyDescent="0.2">
      <c r="A361" s="11" t="s">
        <v>28</v>
      </c>
      <c r="B361" s="28" t="s">
        <v>137</v>
      </c>
      <c r="C361" s="198"/>
      <c r="D361" s="199"/>
      <c r="E361" s="198" t="s">
        <v>218</v>
      </c>
      <c r="F361" s="199"/>
      <c r="G361" s="198" t="s">
        <v>75</v>
      </c>
      <c r="H361" s="199"/>
      <c r="I361" s="198" t="s">
        <v>206</v>
      </c>
      <c r="J361" s="199"/>
      <c r="K361" s="198"/>
      <c r="L361" s="199"/>
    </row>
    <row r="362" spans="1:12" ht="22.95" customHeight="1" x14ac:dyDescent="0.2">
      <c r="A362" s="11" t="s">
        <v>29</v>
      </c>
      <c r="B362" s="29" t="s">
        <v>196</v>
      </c>
      <c r="C362" s="198"/>
      <c r="D362" s="199"/>
      <c r="E362" s="198" t="s">
        <v>218</v>
      </c>
      <c r="F362" s="199"/>
      <c r="G362" s="198" t="s">
        <v>223</v>
      </c>
      <c r="H362" s="199"/>
      <c r="I362" s="198" t="s">
        <v>206</v>
      </c>
      <c r="J362" s="199"/>
      <c r="K362" s="198" t="s">
        <v>105</v>
      </c>
      <c r="L362" s="199"/>
    </row>
    <row r="363" spans="1:12" ht="22.95" customHeight="1" x14ac:dyDescent="0.2">
      <c r="A363" s="11" t="s">
        <v>30</v>
      </c>
      <c r="B363" s="13" t="s">
        <v>50</v>
      </c>
      <c r="C363" s="198"/>
      <c r="D363" s="199"/>
      <c r="E363" s="198" t="s">
        <v>218</v>
      </c>
      <c r="F363" s="199"/>
      <c r="G363" s="198" t="s">
        <v>75</v>
      </c>
      <c r="H363" s="199"/>
      <c r="I363" s="198" t="s">
        <v>199</v>
      </c>
      <c r="J363" s="199"/>
      <c r="K363" s="198"/>
      <c r="L363" s="199"/>
    </row>
    <row r="364" spans="1:12" ht="22.95" customHeight="1" x14ac:dyDescent="0.2">
      <c r="A364" s="11" t="s">
        <v>31</v>
      </c>
      <c r="B364" s="13" t="s">
        <v>51</v>
      </c>
      <c r="C364" s="198"/>
      <c r="D364" s="199"/>
      <c r="E364" s="198" t="s">
        <v>218</v>
      </c>
      <c r="F364" s="199"/>
      <c r="G364" s="198" t="s">
        <v>75</v>
      </c>
      <c r="H364" s="199"/>
      <c r="I364" s="198" t="s">
        <v>199</v>
      </c>
      <c r="J364" s="199"/>
      <c r="K364" s="198"/>
      <c r="L364" s="199"/>
    </row>
    <row r="365" spans="1:12" ht="22.95" customHeight="1" x14ac:dyDescent="0.2">
      <c r="A365" s="11" t="s">
        <v>32</v>
      </c>
      <c r="B365" s="13" t="s">
        <v>52</v>
      </c>
      <c r="C365" s="198"/>
      <c r="D365" s="199"/>
      <c r="E365" s="198" t="s">
        <v>76</v>
      </c>
      <c r="F365" s="199"/>
      <c r="G365" s="198" t="s">
        <v>75</v>
      </c>
      <c r="H365" s="199"/>
      <c r="I365" s="198" t="s">
        <v>73</v>
      </c>
      <c r="J365" s="199"/>
      <c r="K365" s="198"/>
      <c r="L365" s="199"/>
    </row>
    <row r="366" spans="1:12" ht="22.95" customHeight="1" x14ac:dyDescent="0.2">
      <c r="A366" s="11" t="s">
        <v>33</v>
      </c>
      <c r="B366" s="13" t="s">
        <v>46</v>
      </c>
      <c r="C366" s="198"/>
      <c r="D366" s="199"/>
      <c r="E366" s="198" t="s">
        <v>76</v>
      </c>
      <c r="F366" s="199"/>
      <c r="G366" s="198" t="s">
        <v>199</v>
      </c>
      <c r="H366" s="199"/>
      <c r="I366" s="198" t="s">
        <v>73</v>
      </c>
      <c r="J366" s="199"/>
      <c r="K366" s="198"/>
      <c r="L366" s="199"/>
    </row>
    <row r="367" spans="1:12" ht="22.95" customHeight="1" x14ac:dyDescent="0.2">
      <c r="A367" s="11" t="s">
        <v>34</v>
      </c>
      <c r="B367" s="13" t="s">
        <v>47</v>
      </c>
      <c r="C367" s="198"/>
      <c r="D367" s="199"/>
      <c r="E367" s="198" t="s">
        <v>76</v>
      </c>
      <c r="F367" s="199"/>
      <c r="G367" s="198" t="s">
        <v>206</v>
      </c>
      <c r="H367" s="199"/>
      <c r="I367" s="198" t="s">
        <v>73</v>
      </c>
      <c r="J367" s="199"/>
      <c r="K367" s="198"/>
      <c r="L367" s="199"/>
    </row>
    <row r="368" spans="1:12" ht="22.95" customHeight="1" thickBot="1" x14ac:dyDescent="0.25">
      <c r="A368" s="11" t="s">
        <v>35</v>
      </c>
      <c r="B368" s="28" t="s">
        <v>137</v>
      </c>
      <c r="C368" s="198"/>
      <c r="D368" s="199"/>
      <c r="E368" s="198" t="s">
        <v>79</v>
      </c>
      <c r="F368" s="199"/>
      <c r="G368" s="198" t="s">
        <v>79</v>
      </c>
      <c r="H368" s="199"/>
      <c r="I368" s="198" t="s">
        <v>79</v>
      </c>
      <c r="J368" s="199"/>
      <c r="K368" s="336" t="s">
        <v>219</v>
      </c>
      <c r="L368" s="337"/>
    </row>
    <row r="369" spans="1:12" ht="22.95" customHeight="1" thickTop="1" x14ac:dyDescent="0.2">
      <c r="A369" s="338" t="s">
        <v>37</v>
      </c>
      <c r="B369" s="339"/>
      <c r="C369" s="227">
        <v>0</v>
      </c>
      <c r="D369" s="228"/>
      <c r="E369" s="227">
        <v>27</v>
      </c>
      <c r="F369" s="228"/>
      <c r="G369" s="227">
        <v>27</v>
      </c>
      <c r="H369" s="228"/>
      <c r="I369" s="227">
        <v>27</v>
      </c>
      <c r="J369" s="228"/>
      <c r="K369" s="198"/>
      <c r="L369" s="199"/>
    </row>
    <row r="370" spans="1:12" ht="22.95" customHeight="1" x14ac:dyDescent="0.2">
      <c r="A370" s="340"/>
      <c r="B370" s="341"/>
      <c r="C370" s="229"/>
      <c r="D370" s="230"/>
      <c r="E370" s="229"/>
      <c r="F370" s="230"/>
      <c r="G370" s="229"/>
      <c r="H370" s="230"/>
      <c r="I370" s="229"/>
      <c r="J370" s="230"/>
      <c r="K370" s="198"/>
      <c r="L370" s="199"/>
    </row>
    <row r="371" spans="1:12" ht="22.95" customHeight="1" x14ac:dyDescent="0.2">
      <c r="A371" s="217" t="s">
        <v>42</v>
      </c>
      <c r="B371" s="218"/>
      <c r="C371" s="198">
        <v>31</v>
      </c>
      <c r="D371" s="199"/>
      <c r="E371" s="198">
        <v>4</v>
      </c>
      <c r="F371" s="199"/>
      <c r="G371" s="198">
        <v>4</v>
      </c>
      <c r="H371" s="199"/>
      <c r="I371" s="198">
        <v>4</v>
      </c>
      <c r="J371" s="199"/>
      <c r="K371" s="198"/>
      <c r="L371" s="199"/>
    </row>
    <row r="372" spans="1:12" ht="22.95" customHeight="1" x14ac:dyDescent="0.2"/>
    <row r="373" spans="1:12" ht="22.95" customHeight="1" x14ac:dyDescent="0.2"/>
    <row r="374" spans="1:12" ht="22.95" customHeight="1" x14ac:dyDescent="0.2">
      <c r="A374" s="195" t="s">
        <v>13</v>
      </c>
      <c r="B374" s="195"/>
      <c r="C374" s="195"/>
      <c r="D374" s="195"/>
      <c r="E374" s="195"/>
      <c r="F374" s="195"/>
      <c r="G374" s="195"/>
      <c r="H374" s="195"/>
      <c r="I374" s="195"/>
      <c r="J374" s="195"/>
      <c r="K374" s="195"/>
      <c r="L374" s="195"/>
    </row>
    <row r="375" spans="1:12" ht="22.95" customHeight="1" x14ac:dyDescent="0.2">
      <c r="A375" s="195"/>
      <c r="B375" s="195"/>
      <c r="C375" s="195"/>
      <c r="D375" s="195"/>
      <c r="E375" s="195"/>
      <c r="F375" s="195"/>
      <c r="G375" s="195"/>
      <c r="H375" s="195"/>
      <c r="I375" s="195"/>
      <c r="J375" s="195"/>
      <c r="K375" s="195"/>
      <c r="L375" s="195"/>
    </row>
    <row r="376" spans="1:12" ht="22.9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1:12" ht="22.95" customHeight="1" x14ac:dyDescent="0.2">
      <c r="A377" s="10" t="s">
        <v>220</v>
      </c>
      <c r="B377" s="5"/>
      <c r="C377" s="6" t="s">
        <v>65</v>
      </c>
      <c r="D377" s="5"/>
    </row>
    <row r="378" spans="1:12" ht="22.95" customHeight="1" x14ac:dyDescent="0.2">
      <c r="A378" s="196"/>
      <c r="B378" s="197"/>
      <c r="C378" s="198" t="s">
        <v>1</v>
      </c>
      <c r="D378" s="199"/>
      <c r="E378" s="198" t="s">
        <v>36</v>
      </c>
      <c r="F378" s="199"/>
      <c r="G378" s="198" t="s">
        <v>237</v>
      </c>
      <c r="H378" s="199"/>
      <c r="I378" s="198" t="s">
        <v>2</v>
      </c>
      <c r="J378" s="199"/>
      <c r="K378" s="198" t="s">
        <v>3</v>
      </c>
      <c r="L378" s="199"/>
    </row>
    <row r="379" spans="1:12" ht="22.95" customHeight="1" x14ac:dyDescent="0.2">
      <c r="A379" s="11" t="s">
        <v>4</v>
      </c>
      <c r="B379" s="30" t="s">
        <v>196</v>
      </c>
      <c r="C379" s="198"/>
      <c r="D379" s="199"/>
      <c r="E379" s="198" t="s">
        <v>79</v>
      </c>
      <c r="F379" s="199"/>
      <c r="G379" s="198" t="s">
        <v>79</v>
      </c>
      <c r="H379" s="199"/>
      <c r="I379" s="198" t="s">
        <v>79</v>
      </c>
      <c r="J379" s="199"/>
      <c r="K379" s="198" t="s">
        <v>235</v>
      </c>
      <c r="L379" s="199"/>
    </row>
    <row r="380" spans="1:12" ht="22.95" customHeight="1" x14ac:dyDescent="0.2">
      <c r="A380" s="11" t="s">
        <v>5</v>
      </c>
      <c r="B380" s="13" t="s">
        <v>50</v>
      </c>
      <c r="C380" s="198"/>
      <c r="D380" s="199"/>
      <c r="E380" s="198" t="s">
        <v>76</v>
      </c>
      <c r="F380" s="199"/>
      <c r="G380" s="198" t="s">
        <v>73</v>
      </c>
      <c r="H380" s="199"/>
      <c r="I380" s="198" t="s">
        <v>73</v>
      </c>
      <c r="J380" s="199"/>
      <c r="K380" s="198" t="s">
        <v>105</v>
      </c>
      <c r="L380" s="199"/>
    </row>
    <row r="381" spans="1:12" ht="22.95" customHeight="1" x14ac:dyDescent="0.2">
      <c r="A381" s="11" t="s">
        <v>6</v>
      </c>
      <c r="B381" s="13" t="s">
        <v>51</v>
      </c>
      <c r="C381" s="198"/>
      <c r="D381" s="199"/>
      <c r="E381" s="198" t="s">
        <v>76</v>
      </c>
      <c r="F381" s="199"/>
      <c r="G381" s="198" t="s">
        <v>73</v>
      </c>
      <c r="H381" s="199"/>
      <c r="I381" s="198" t="s">
        <v>73</v>
      </c>
      <c r="J381" s="199"/>
      <c r="K381" s="198"/>
      <c r="L381" s="199"/>
    </row>
    <row r="382" spans="1:12" ht="22.95" customHeight="1" x14ac:dyDescent="0.2">
      <c r="A382" s="11" t="s">
        <v>7</v>
      </c>
      <c r="B382" s="13" t="s">
        <v>52</v>
      </c>
      <c r="C382" s="198"/>
      <c r="D382" s="199"/>
      <c r="E382" s="198" t="s">
        <v>76</v>
      </c>
      <c r="F382" s="199"/>
      <c r="G382" s="198" t="s">
        <v>75</v>
      </c>
      <c r="H382" s="199"/>
      <c r="I382" s="198" t="s">
        <v>73</v>
      </c>
      <c r="J382" s="199"/>
      <c r="K382" s="198"/>
      <c r="L382" s="199"/>
    </row>
    <row r="383" spans="1:12" ht="22.95" customHeight="1" x14ac:dyDescent="0.2">
      <c r="A383" s="11" t="s">
        <v>8</v>
      </c>
      <c r="B383" s="13" t="s">
        <v>46</v>
      </c>
      <c r="C383" s="198"/>
      <c r="D383" s="199"/>
      <c r="E383" s="198" t="s">
        <v>76</v>
      </c>
      <c r="F383" s="199"/>
      <c r="G383" s="198" t="s">
        <v>75</v>
      </c>
      <c r="H383" s="199"/>
      <c r="I383" s="198" t="s">
        <v>73</v>
      </c>
      <c r="J383" s="199"/>
      <c r="K383" s="198"/>
      <c r="L383" s="199"/>
    </row>
    <row r="384" spans="1:12" ht="22.95" customHeight="1" x14ac:dyDescent="0.2">
      <c r="A384" s="11" t="s">
        <v>9</v>
      </c>
      <c r="B384" s="13" t="s">
        <v>47</v>
      </c>
      <c r="C384" s="198"/>
      <c r="D384" s="199"/>
      <c r="E384" s="198" t="s">
        <v>76</v>
      </c>
      <c r="F384" s="199"/>
      <c r="G384" s="198" t="s">
        <v>75</v>
      </c>
      <c r="H384" s="199"/>
      <c r="I384" s="198" t="s">
        <v>73</v>
      </c>
      <c r="J384" s="199"/>
      <c r="K384" s="198"/>
      <c r="L384" s="199"/>
    </row>
    <row r="385" spans="1:12" ht="22.95" customHeight="1" x14ac:dyDescent="0.2">
      <c r="A385" s="11" t="s">
        <v>10</v>
      </c>
      <c r="B385" s="28" t="s">
        <v>137</v>
      </c>
      <c r="C385" s="198"/>
      <c r="D385" s="199"/>
      <c r="E385" s="198" t="s">
        <v>76</v>
      </c>
      <c r="F385" s="199"/>
      <c r="G385" s="198" t="s">
        <v>75</v>
      </c>
      <c r="H385" s="199"/>
      <c r="I385" s="198" t="s">
        <v>73</v>
      </c>
      <c r="J385" s="199"/>
      <c r="K385" s="198"/>
      <c r="L385" s="199"/>
    </row>
    <row r="386" spans="1:12" ht="22.95" customHeight="1" x14ac:dyDescent="0.2">
      <c r="A386" s="11" t="s">
        <v>11</v>
      </c>
      <c r="B386" s="29" t="s">
        <v>196</v>
      </c>
      <c r="C386" s="198"/>
      <c r="D386" s="199"/>
      <c r="E386" s="198" t="s">
        <v>76</v>
      </c>
      <c r="F386" s="199"/>
      <c r="G386" s="198" t="s">
        <v>206</v>
      </c>
      <c r="H386" s="199"/>
      <c r="I386" s="198" t="s">
        <v>73</v>
      </c>
      <c r="J386" s="199"/>
      <c r="K386" s="198"/>
      <c r="L386" s="199"/>
    </row>
    <row r="387" spans="1:12" ht="22.95" customHeight="1" x14ac:dyDescent="0.2">
      <c r="A387" s="11" t="s">
        <v>12</v>
      </c>
      <c r="B387" s="30" t="s">
        <v>50</v>
      </c>
      <c r="C387" s="198"/>
      <c r="D387" s="199"/>
      <c r="E387" s="198" t="s">
        <v>76</v>
      </c>
      <c r="F387" s="199"/>
      <c r="G387" s="198" t="s">
        <v>206</v>
      </c>
      <c r="H387" s="199"/>
      <c r="I387" s="198" t="s">
        <v>243</v>
      </c>
      <c r="J387" s="199"/>
      <c r="K387" s="198" t="s">
        <v>183</v>
      </c>
      <c r="L387" s="199"/>
    </row>
    <row r="388" spans="1:12" ht="22.95" customHeight="1" x14ac:dyDescent="0.2">
      <c r="A388" s="11" t="s">
        <v>14</v>
      </c>
      <c r="B388" s="13" t="s">
        <v>51</v>
      </c>
      <c r="C388" s="198"/>
      <c r="D388" s="199"/>
      <c r="E388" s="219" t="s">
        <v>106</v>
      </c>
      <c r="F388" s="220"/>
      <c r="G388" s="198" t="s">
        <v>79</v>
      </c>
      <c r="H388" s="199"/>
      <c r="I388" s="198" t="s">
        <v>79</v>
      </c>
      <c r="J388" s="199"/>
      <c r="K388" s="198"/>
      <c r="L388" s="199"/>
    </row>
    <row r="389" spans="1:12" ht="22.95" customHeight="1" x14ac:dyDescent="0.2">
      <c r="A389" s="11" t="s">
        <v>15</v>
      </c>
      <c r="B389" s="13" t="s">
        <v>52</v>
      </c>
      <c r="C389" s="198"/>
      <c r="D389" s="199"/>
      <c r="E389" s="219"/>
      <c r="F389" s="220"/>
      <c r="G389" s="198" t="s">
        <v>75</v>
      </c>
      <c r="H389" s="199"/>
      <c r="I389" s="198" t="s">
        <v>251</v>
      </c>
      <c r="J389" s="199"/>
      <c r="K389" s="198"/>
      <c r="L389" s="199"/>
    </row>
    <row r="390" spans="1:12" ht="22.95" customHeight="1" x14ac:dyDescent="0.2">
      <c r="A390" s="11" t="s">
        <v>16</v>
      </c>
      <c r="B390" s="13" t="s">
        <v>46</v>
      </c>
      <c r="C390" s="198"/>
      <c r="D390" s="199"/>
      <c r="E390" s="198"/>
      <c r="F390" s="199"/>
      <c r="G390" s="198" t="s">
        <v>75</v>
      </c>
      <c r="H390" s="199"/>
      <c r="I390" s="198" t="s">
        <v>249</v>
      </c>
      <c r="J390" s="199"/>
      <c r="K390" s="198"/>
      <c r="L390" s="199"/>
    </row>
    <row r="391" spans="1:12" ht="22.95" customHeight="1" x14ac:dyDescent="0.2">
      <c r="A391" s="11" t="s">
        <v>17</v>
      </c>
      <c r="B391" s="13" t="s">
        <v>47</v>
      </c>
      <c r="C391" s="198"/>
      <c r="D391" s="199"/>
      <c r="E391" s="198"/>
      <c r="F391" s="199"/>
      <c r="G391" s="198" t="s">
        <v>221</v>
      </c>
      <c r="H391" s="199"/>
      <c r="I391" s="198" t="s">
        <v>249</v>
      </c>
      <c r="J391" s="199"/>
      <c r="K391" s="198"/>
      <c r="L391" s="199"/>
    </row>
    <row r="392" spans="1:12" ht="22.95" customHeight="1" x14ac:dyDescent="0.2">
      <c r="A392" s="11" t="s">
        <v>18</v>
      </c>
      <c r="B392" s="28" t="s">
        <v>137</v>
      </c>
      <c r="C392" s="198"/>
      <c r="D392" s="199"/>
      <c r="E392" s="198"/>
      <c r="F392" s="199"/>
      <c r="G392" s="198" t="s">
        <v>75</v>
      </c>
      <c r="H392" s="199"/>
      <c r="I392" s="198" t="s">
        <v>73</v>
      </c>
      <c r="J392" s="199"/>
      <c r="K392" s="198"/>
      <c r="L392" s="199"/>
    </row>
    <row r="393" spans="1:12" ht="22.95" customHeight="1" x14ac:dyDescent="0.2">
      <c r="A393" s="11" t="s">
        <v>19</v>
      </c>
      <c r="B393" s="29" t="s">
        <v>196</v>
      </c>
      <c r="C393" s="198"/>
      <c r="D393" s="199"/>
      <c r="E393" s="198"/>
      <c r="F393" s="199"/>
      <c r="G393" s="198" t="s">
        <v>222</v>
      </c>
      <c r="H393" s="199"/>
      <c r="I393" s="198" t="s">
        <v>73</v>
      </c>
      <c r="J393" s="199"/>
      <c r="K393" s="198"/>
      <c r="L393" s="199"/>
    </row>
    <row r="394" spans="1:12" ht="22.95" customHeight="1" x14ac:dyDescent="0.2">
      <c r="A394" s="11" t="s">
        <v>20</v>
      </c>
      <c r="B394" s="13" t="s">
        <v>50</v>
      </c>
      <c r="C394" s="198"/>
      <c r="D394" s="199"/>
      <c r="E394" s="198"/>
      <c r="F394" s="199"/>
      <c r="G394" s="198" t="s">
        <v>75</v>
      </c>
      <c r="H394" s="199"/>
      <c r="I394" s="198" t="s">
        <v>249</v>
      </c>
      <c r="J394" s="199"/>
      <c r="K394" s="198"/>
      <c r="L394" s="199"/>
    </row>
    <row r="395" spans="1:12" ht="22.95" customHeight="1" x14ac:dyDescent="0.2">
      <c r="A395" s="11" t="s">
        <v>21</v>
      </c>
      <c r="B395" s="13" t="s">
        <v>51</v>
      </c>
      <c r="C395" s="198"/>
      <c r="D395" s="199"/>
      <c r="E395" s="198"/>
      <c r="F395" s="199"/>
      <c r="G395" s="198" t="s">
        <v>79</v>
      </c>
      <c r="H395" s="199"/>
      <c r="I395" s="198" t="s">
        <v>79</v>
      </c>
      <c r="J395" s="199"/>
      <c r="K395" s="198"/>
      <c r="L395" s="199"/>
    </row>
    <row r="396" spans="1:12" ht="22.95" customHeight="1" x14ac:dyDescent="0.2">
      <c r="A396" s="11" t="s">
        <v>22</v>
      </c>
      <c r="B396" s="13" t="s">
        <v>52</v>
      </c>
      <c r="C396" s="198"/>
      <c r="D396" s="199"/>
      <c r="E396" s="198"/>
      <c r="F396" s="199"/>
      <c r="G396" s="198" t="s">
        <v>75</v>
      </c>
      <c r="H396" s="199"/>
      <c r="I396" s="198" t="s">
        <v>251</v>
      </c>
      <c r="J396" s="199"/>
      <c r="K396" s="198"/>
      <c r="L396" s="199"/>
    </row>
    <row r="397" spans="1:12" ht="22.95" customHeight="1" x14ac:dyDescent="0.2">
      <c r="A397" s="11" t="s">
        <v>23</v>
      </c>
      <c r="B397" s="13" t="s">
        <v>46</v>
      </c>
      <c r="C397" s="198"/>
      <c r="D397" s="199"/>
      <c r="E397" s="198"/>
      <c r="F397" s="199"/>
      <c r="G397" s="198" t="s">
        <v>75</v>
      </c>
      <c r="H397" s="199"/>
      <c r="I397" s="198" t="s">
        <v>249</v>
      </c>
      <c r="J397" s="199"/>
      <c r="K397" s="198"/>
      <c r="L397" s="199"/>
    </row>
    <row r="398" spans="1:12" ht="22.95" customHeight="1" x14ac:dyDescent="0.2">
      <c r="A398" s="11" t="s">
        <v>24</v>
      </c>
      <c r="B398" s="13" t="s">
        <v>47</v>
      </c>
      <c r="C398" s="198"/>
      <c r="D398" s="199"/>
      <c r="E398" s="198"/>
      <c r="F398" s="199"/>
      <c r="G398" s="198" t="s">
        <v>221</v>
      </c>
      <c r="H398" s="199"/>
      <c r="I398" s="198" t="s">
        <v>249</v>
      </c>
      <c r="J398" s="199"/>
      <c r="K398" s="198"/>
      <c r="L398" s="199"/>
    </row>
    <row r="399" spans="1:12" ht="22.95" customHeight="1" x14ac:dyDescent="0.2">
      <c r="A399" s="11" t="s">
        <v>25</v>
      </c>
      <c r="B399" s="28" t="s">
        <v>137</v>
      </c>
      <c r="C399" s="198"/>
      <c r="D399" s="199"/>
      <c r="E399" s="198"/>
      <c r="F399" s="199"/>
      <c r="G399" s="198" t="s">
        <v>75</v>
      </c>
      <c r="H399" s="199"/>
      <c r="I399" s="198" t="s">
        <v>73</v>
      </c>
      <c r="J399" s="199"/>
      <c r="K399" s="198"/>
      <c r="L399" s="199"/>
    </row>
    <row r="400" spans="1:12" ht="22.95" customHeight="1" x14ac:dyDescent="0.2">
      <c r="A400" s="11" t="s">
        <v>26</v>
      </c>
      <c r="B400" s="29" t="s">
        <v>196</v>
      </c>
      <c r="C400" s="198"/>
      <c r="D400" s="199"/>
      <c r="E400" s="198"/>
      <c r="F400" s="199"/>
      <c r="G400" s="198" t="s">
        <v>222</v>
      </c>
      <c r="H400" s="199"/>
      <c r="I400" s="198" t="s">
        <v>73</v>
      </c>
      <c r="J400" s="199"/>
      <c r="K400" s="198"/>
      <c r="L400" s="199"/>
    </row>
    <row r="401" spans="1:12" ht="22.95" customHeight="1" x14ac:dyDescent="0.2">
      <c r="A401" s="11" t="s">
        <v>27</v>
      </c>
      <c r="B401" s="13" t="s">
        <v>50</v>
      </c>
      <c r="C401" s="198"/>
      <c r="D401" s="199"/>
      <c r="E401" s="198"/>
      <c r="F401" s="199"/>
      <c r="G401" s="198" t="s">
        <v>75</v>
      </c>
      <c r="H401" s="199"/>
      <c r="I401" s="198" t="s">
        <v>249</v>
      </c>
      <c r="J401" s="199"/>
      <c r="K401" s="198"/>
      <c r="L401" s="199"/>
    </row>
    <row r="402" spans="1:12" ht="22.95" customHeight="1" x14ac:dyDescent="0.2">
      <c r="A402" s="11" t="s">
        <v>28</v>
      </c>
      <c r="B402" s="13" t="s">
        <v>51</v>
      </c>
      <c r="C402" s="198"/>
      <c r="D402" s="199"/>
      <c r="E402" s="198"/>
      <c r="F402" s="199"/>
      <c r="G402" s="198" t="s">
        <v>79</v>
      </c>
      <c r="H402" s="199"/>
      <c r="I402" s="198" t="s">
        <v>79</v>
      </c>
      <c r="J402" s="199"/>
      <c r="K402" s="198"/>
      <c r="L402" s="199"/>
    </row>
    <row r="403" spans="1:12" ht="22.95" customHeight="1" x14ac:dyDescent="0.2">
      <c r="A403" s="11" t="s">
        <v>29</v>
      </c>
      <c r="B403" s="13" t="s">
        <v>52</v>
      </c>
      <c r="C403" s="198"/>
      <c r="D403" s="199"/>
      <c r="E403" s="198"/>
      <c r="F403" s="199"/>
      <c r="G403" s="198" t="s">
        <v>75</v>
      </c>
      <c r="H403" s="199"/>
      <c r="I403" s="198" t="s">
        <v>251</v>
      </c>
      <c r="J403" s="199"/>
      <c r="K403" s="198"/>
      <c r="L403" s="199"/>
    </row>
    <row r="404" spans="1:12" ht="22.95" customHeight="1" x14ac:dyDescent="0.2">
      <c r="A404" s="11" t="s">
        <v>30</v>
      </c>
      <c r="B404" s="13" t="s">
        <v>46</v>
      </c>
      <c r="C404" s="198"/>
      <c r="D404" s="199"/>
      <c r="E404" s="198"/>
      <c r="F404" s="199"/>
      <c r="G404" s="198" t="s">
        <v>75</v>
      </c>
      <c r="H404" s="199"/>
      <c r="I404" s="198" t="s">
        <v>249</v>
      </c>
      <c r="J404" s="199"/>
      <c r="K404" s="198"/>
      <c r="L404" s="199"/>
    </row>
    <row r="405" spans="1:12" ht="22.95" customHeight="1" x14ac:dyDescent="0.2">
      <c r="A405" s="11" t="s">
        <v>31</v>
      </c>
      <c r="B405" s="13" t="s">
        <v>47</v>
      </c>
      <c r="C405" s="198"/>
      <c r="D405" s="199"/>
      <c r="E405" s="198"/>
      <c r="F405" s="199"/>
      <c r="G405" s="198" t="s">
        <v>221</v>
      </c>
      <c r="H405" s="199"/>
      <c r="I405" s="198" t="s">
        <v>249</v>
      </c>
      <c r="J405" s="199"/>
      <c r="K405" s="198"/>
      <c r="L405" s="199"/>
    </row>
    <row r="406" spans="1:12" ht="22.95" customHeight="1" x14ac:dyDescent="0.2">
      <c r="A406" s="11" t="s">
        <v>32</v>
      </c>
      <c r="B406" s="28" t="s">
        <v>137</v>
      </c>
      <c r="C406" s="198"/>
      <c r="D406" s="199"/>
      <c r="E406" s="198"/>
      <c r="F406" s="199"/>
      <c r="G406" s="198" t="s">
        <v>75</v>
      </c>
      <c r="H406" s="199"/>
      <c r="I406" s="198" t="s">
        <v>73</v>
      </c>
      <c r="J406" s="199"/>
      <c r="K406" s="198"/>
      <c r="L406" s="199"/>
    </row>
    <row r="407" spans="1:12" ht="22.95" customHeight="1" x14ac:dyDescent="0.2">
      <c r="A407" s="11" t="s">
        <v>33</v>
      </c>
      <c r="B407" s="29" t="s">
        <v>196</v>
      </c>
      <c r="C407" s="198"/>
      <c r="D407" s="199"/>
      <c r="E407" s="198"/>
      <c r="F407" s="199"/>
      <c r="G407" s="198" t="s">
        <v>222</v>
      </c>
      <c r="H407" s="199"/>
      <c r="I407" s="198" t="s">
        <v>73</v>
      </c>
      <c r="J407" s="199"/>
      <c r="K407" s="198"/>
      <c r="L407" s="199"/>
    </row>
    <row r="408" spans="1:12" ht="22.95" customHeight="1" x14ac:dyDescent="0.2">
      <c r="A408" s="11" t="s">
        <v>34</v>
      </c>
      <c r="B408" s="13" t="s">
        <v>50</v>
      </c>
      <c r="C408" s="198"/>
      <c r="D408" s="199"/>
      <c r="E408" s="198"/>
      <c r="F408" s="199"/>
      <c r="G408" s="198" t="s">
        <v>75</v>
      </c>
      <c r="H408" s="199"/>
      <c r="I408" s="198" t="s">
        <v>249</v>
      </c>
      <c r="J408" s="199"/>
      <c r="K408" s="198"/>
      <c r="L408" s="199"/>
    </row>
    <row r="409" spans="1:12" ht="22.95" customHeight="1" thickBot="1" x14ac:dyDescent="0.25">
      <c r="A409" s="11" t="s">
        <v>35</v>
      </c>
      <c r="B409" s="13" t="s">
        <v>51</v>
      </c>
      <c r="C409" s="198"/>
      <c r="D409" s="199"/>
      <c r="E409" s="198"/>
      <c r="F409" s="199"/>
      <c r="G409" s="198" t="s">
        <v>79</v>
      </c>
      <c r="H409" s="199"/>
      <c r="I409" s="198" t="s">
        <v>79</v>
      </c>
      <c r="J409" s="199"/>
      <c r="K409" s="336"/>
      <c r="L409" s="337"/>
    </row>
    <row r="410" spans="1:12" ht="22.95" customHeight="1" thickTop="1" x14ac:dyDescent="0.2">
      <c r="A410" s="338" t="s">
        <v>37</v>
      </c>
      <c r="B410" s="339"/>
      <c r="C410" s="227">
        <v>0</v>
      </c>
      <c r="D410" s="228"/>
      <c r="E410" s="227">
        <v>8</v>
      </c>
      <c r="F410" s="228"/>
      <c r="G410" s="227">
        <v>26</v>
      </c>
      <c r="H410" s="228"/>
      <c r="I410" s="227">
        <v>26</v>
      </c>
      <c r="J410" s="228"/>
      <c r="K410" s="198"/>
      <c r="L410" s="199"/>
    </row>
    <row r="411" spans="1:12" ht="22.95" customHeight="1" x14ac:dyDescent="0.2">
      <c r="A411" s="340"/>
      <c r="B411" s="341"/>
      <c r="C411" s="229"/>
      <c r="D411" s="230"/>
      <c r="E411" s="229"/>
      <c r="F411" s="230"/>
      <c r="G411" s="229"/>
      <c r="H411" s="230"/>
      <c r="I411" s="229"/>
      <c r="J411" s="230"/>
      <c r="K411" s="198"/>
      <c r="L411" s="199"/>
    </row>
    <row r="412" spans="1:12" ht="22.95" customHeight="1" x14ac:dyDescent="0.2">
      <c r="A412" s="217" t="s">
        <v>42</v>
      </c>
      <c r="B412" s="218"/>
      <c r="C412" s="198">
        <v>31</v>
      </c>
      <c r="D412" s="199"/>
      <c r="E412" s="198">
        <v>23</v>
      </c>
      <c r="F412" s="199"/>
      <c r="G412" s="198">
        <v>5</v>
      </c>
      <c r="H412" s="199"/>
      <c r="I412" s="198">
        <v>5</v>
      </c>
      <c r="J412" s="199"/>
      <c r="K412" s="198"/>
      <c r="L412" s="199"/>
    </row>
    <row r="413" spans="1:12" ht="22.95" customHeight="1" x14ac:dyDescent="0.2"/>
    <row r="414" spans="1:12" ht="22.95" customHeight="1" x14ac:dyDescent="0.2"/>
    <row r="415" spans="1:12" ht="22.95" customHeight="1" x14ac:dyDescent="0.2">
      <c r="A415" s="195" t="s">
        <v>13</v>
      </c>
      <c r="B415" s="195"/>
      <c r="C415" s="195"/>
      <c r="D415" s="195"/>
      <c r="E415" s="195"/>
      <c r="F415" s="195"/>
      <c r="G415" s="195"/>
      <c r="H415" s="195"/>
      <c r="I415" s="195"/>
      <c r="J415" s="195"/>
      <c r="K415" s="195"/>
      <c r="L415" s="195"/>
    </row>
    <row r="416" spans="1:12" ht="22.95" customHeight="1" x14ac:dyDescent="0.2">
      <c r="A416" s="195"/>
      <c r="B416" s="195"/>
      <c r="C416" s="195"/>
      <c r="D416" s="195"/>
      <c r="E416" s="195"/>
      <c r="F416" s="195"/>
      <c r="G416" s="195"/>
      <c r="H416" s="195"/>
      <c r="I416" s="195"/>
      <c r="J416" s="195"/>
      <c r="K416" s="195"/>
      <c r="L416" s="195"/>
    </row>
    <row r="417" spans="1:12" ht="22.9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1:12" ht="22.95" customHeight="1" x14ac:dyDescent="0.2">
      <c r="A418" s="10" t="str">
        <f>A377</f>
        <v>平成　２９年</v>
      </c>
      <c r="B418" s="5"/>
      <c r="C418" s="6" t="s">
        <v>66</v>
      </c>
      <c r="D418" s="5"/>
    </row>
    <row r="419" spans="1:12" ht="22.95" customHeight="1" x14ac:dyDescent="0.2">
      <c r="A419" s="196"/>
      <c r="B419" s="197"/>
      <c r="C419" s="198" t="s">
        <v>1</v>
      </c>
      <c r="D419" s="199"/>
      <c r="E419" s="198" t="s">
        <v>36</v>
      </c>
      <c r="F419" s="199"/>
      <c r="G419" s="198" t="s">
        <v>237</v>
      </c>
      <c r="H419" s="199"/>
      <c r="I419" s="198" t="s">
        <v>2</v>
      </c>
      <c r="J419" s="199"/>
      <c r="K419" s="198" t="s">
        <v>3</v>
      </c>
      <c r="L419" s="199"/>
    </row>
    <row r="420" spans="1:12" ht="22.95" customHeight="1" x14ac:dyDescent="0.2">
      <c r="A420" s="11" t="s">
        <v>4</v>
      </c>
      <c r="B420" s="13" t="s">
        <v>52</v>
      </c>
      <c r="C420" s="198"/>
      <c r="D420" s="199"/>
      <c r="E420" s="198" t="s">
        <v>106</v>
      </c>
      <c r="F420" s="199"/>
      <c r="G420" s="198" t="s">
        <v>75</v>
      </c>
      <c r="H420" s="199"/>
      <c r="I420" s="198" t="s">
        <v>251</v>
      </c>
      <c r="J420" s="199"/>
      <c r="K420" s="198"/>
      <c r="L420" s="199"/>
    </row>
    <row r="421" spans="1:12" ht="22.95" customHeight="1" x14ac:dyDescent="0.2">
      <c r="A421" s="11" t="s">
        <v>5</v>
      </c>
      <c r="B421" s="13" t="s">
        <v>46</v>
      </c>
      <c r="C421" s="198"/>
      <c r="D421" s="199"/>
      <c r="E421" s="198"/>
      <c r="F421" s="199"/>
      <c r="G421" s="198" t="s">
        <v>75</v>
      </c>
      <c r="H421" s="199"/>
      <c r="I421" s="198" t="s">
        <v>249</v>
      </c>
      <c r="J421" s="199"/>
      <c r="K421" s="198"/>
      <c r="L421" s="199"/>
    </row>
    <row r="422" spans="1:12" ht="22.95" customHeight="1" x14ac:dyDescent="0.2">
      <c r="A422" s="11" t="s">
        <v>6</v>
      </c>
      <c r="B422" s="13" t="s">
        <v>47</v>
      </c>
      <c r="C422" s="198"/>
      <c r="D422" s="199"/>
      <c r="E422" s="198"/>
      <c r="F422" s="199"/>
      <c r="G422" s="198" t="s">
        <v>221</v>
      </c>
      <c r="H422" s="199"/>
      <c r="I422" s="198" t="s">
        <v>249</v>
      </c>
      <c r="J422" s="199"/>
      <c r="K422" s="198"/>
      <c r="L422" s="199"/>
    </row>
    <row r="423" spans="1:12" ht="22.95" customHeight="1" x14ac:dyDescent="0.2">
      <c r="A423" s="11" t="s">
        <v>7</v>
      </c>
      <c r="B423" s="28" t="s">
        <v>137</v>
      </c>
      <c r="C423" s="198"/>
      <c r="D423" s="199"/>
      <c r="E423" s="198"/>
      <c r="F423" s="199"/>
      <c r="G423" s="198" t="s">
        <v>75</v>
      </c>
      <c r="H423" s="199"/>
      <c r="I423" s="198" t="s">
        <v>73</v>
      </c>
      <c r="J423" s="199"/>
      <c r="K423" s="198"/>
      <c r="L423" s="199"/>
    </row>
    <row r="424" spans="1:12" ht="22.95" customHeight="1" x14ac:dyDescent="0.2">
      <c r="A424" s="11" t="s">
        <v>8</v>
      </c>
      <c r="B424" s="29" t="s">
        <v>196</v>
      </c>
      <c r="C424" s="198"/>
      <c r="D424" s="199"/>
      <c r="E424" s="198"/>
      <c r="F424" s="199"/>
      <c r="G424" s="198" t="s">
        <v>222</v>
      </c>
      <c r="H424" s="199"/>
      <c r="I424" s="198" t="s">
        <v>73</v>
      </c>
      <c r="J424" s="199"/>
      <c r="K424" s="198"/>
      <c r="L424" s="199"/>
    </row>
    <row r="425" spans="1:12" ht="22.95" customHeight="1" x14ac:dyDescent="0.2">
      <c r="A425" s="11" t="s">
        <v>9</v>
      </c>
      <c r="B425" s="13" t="s">
        <v>50</v>
      </c>
      <c r="C425" s="198"/>
      <c r="D425" s="199"/>
      <c r="E425" s="198"/>
      <c r="F425" s="199"/>
      <c r="G425" s="198" t="s">
        <v>75</v>
      </c>
      <c r="H425" s="199"/>
      <c r="I425" s="198" t="s">
        <v>249</v>
      </c>
      <c r="J425" s="199"/>
      <c r="K425" s="198"/>
      <c r="L425" s="199"/>
    </row>
    <row r="426" spans="1:12" ht="22.95" customHeight="1" x14ac:dyDescent="0.2">
      <c r="A426" s="11" t="s">
        <v>10</v>
      </c>
      <c r="B426" s="13" t="s">
        <v>51</v>
      </c>
      <c r="C426" s="198"/>
      <c r="D426" s="199"/>
      <c r="E426" s="198"/>
      <c r="F426" s="199"/>
      <c r="G426" s="198" t="s">
        <v>79</v>
      </c>
      <c r="H426" s="199"/>
      <c r="I426" s="198" t="s">
        <v>79</v>
      </c>
      <c r="J426" s="199"/>
      <c r="K426" s="198"/>
      <c r="L426" s="199"/>
    </row>
    <row r="427" spans="1:12" ht="22.95" customHeight="1" x14ac:dyDescent="0.2">
      <c r="A427" s="11" t="s">
        <v>11</v>
      </c>
      <c r="B427" s="13" t="s">
        <v>52</v>
      </c>
      <c r="C427" s="198"/>
      <c r="D427" s="199"/>
      <c r="E427" s="198"/>
      <c r="F427" s="199"/>
      <c r="G427" s="198" t="s">
        <v>75</v>
      </c>
      <c r="H427" s="199"/>
      <c r="I427" s="198" t="s">
        <v>251</v>
      </c>
      <c r="J427" s="199"/>
      <c r="K427" s="198"/>
      <c r="L427" s="199"/>
    </row>
    <row r="428" spans="1:12" ht="22.95" customHeight="1" x14ac:dyDescent="0.2">
      <c r="A428" s="11" t="s">
        <v>12</v>
      </c>
      <c r="B428" s="13" t="s">
        <v>46</v>
      </c>
      <c r="C428" s="198"/>
      <c r="D428" s="199"/>
      <c r="E428" s="198"/>
      <c r="F428" s="199"/>
      <c r="G428" s="198" t="s">
        <v>75</v>
      </c>
      <c r="H428" s="199"/>
      <c r="I428" s="198" t="s">
        <v>249</v>
      </c>
      <c r="J428" s="199"/>
      <c r="K428" s="198"/>
      <c r="L428" s="199"/>
    </row>
    <row r="429" spans="1:12" ht="22.95" customHeight="1" x14ac:dyDescent="0.2">
      <c r="A429" s="11" t="s">
        <v>14</v>
      </c>
      <c r="B429" s="13" t="s">
        <v>47</v>
      </c>
      <c r="C429" s="198"/>
      <c r="D429" s="199"/>
      <c r="E429" s="198"/>
      <c r="F429" s="199"/>
      <c r="G429" s="198" t="s">
        <v>221</v>
      </c>
      <c r="H429" s="199"/>
      <c r="I429" s="198" t="s">
        <v>249</v>
      </c>
      <c r="J429" s="199"/>
      <c r="K429" s="198"/>
      <c r="L429" s="199"/>
    </row>
    <row r="430" spans="1:12" ht="22.95" customHeight="1" x14ac:dyDescent="0.2">
      <c r="A430" s="11" t="s">
        <v>15</v>
      </c>
      <c r="B430" s="30" t="s">
        <v>137</v>
      </c>
      <c r="C430" s="198"/>
      <c r="D430" s="199"/>
      <c r="E430" s="198" t="s">
        <v>76</v>
      </c>
      <c r="F430" s="199"/>
      <c r="G430" s="198" t="s">
        <v>227</v>
      </c>
      <c r="H430" s="199"/>
      <c r="I430" s="198" t="s">
        <v>73</v>
      </c>
      <c r="J430" s="199"/>
      <c r="K430" s="206" t="s">
        <v>180</v>
      </c>
      <c r="L430" s="207"/>
    </row>
    <row r="431" spans="1:12" ht="22.95" customHeight="1" x14ac:dyDescent="0.2">
      <c r="A431" s="11" t="s">
        <v>16</v>
      </c>
      <c r="B431" s="29" t="s">
        <v>196</v>
      </c>
      <c r="C431" s="198"/>
      <c r="D431" s="199"/>
      <c r="E431" s="198" t="s">
        <v>76</v>
      </c>
      <c r="F431" s="199"/>
      <c r="G431" s="198" t="s">
        <v>222</v>
      </c>
      <c r="H431" s="199"/>
      <c r="I431" s="198" t="s">
        <v>73</v>
      </c>
      <c r="J431" s="199"/>
      <c r="K431" s="198"/>
      <c r="L431" s="199"/>
    </row>
    <row r="432" spans="1:12" ht="22.95" customHeight="1" x14ac:dyDescent="0.2">
      <c r="A432" s="11" t="s">
        <v>17</v>
      </c>
      <c r="B432" s="13" t="s">
        <v>50</v>
      </c>
      <c r="C432" s="198"/>
      <c r="D432" s="199"/>
      <c r="E432" s="198" t="s">
        <v>78</v>
      </c>
      <c r="F432" s="199"/>
      <c r="G432" s="198" t="s">
        <v>75</v>
      </c>
      <c r="H432" s="199"/>
      <c r="I432" s="198" t="s">
        <v>249</v>
      </c>
      <c r="J432" s="199"/>
      <c r="K432" s="198"/>
      <c r="L432" s="199"/>
    </row>
    <row r="433" spans="1:12" ht="22.95" customHeight="1" x14ac:dyDescent="0.2">
      <c r="A433" s="11" t="s">
        <v>18</v>
      </c>
      <c r="B433" s="13" t="s">
        <v>51</v>
      </c>
      <c r="C433" s="198"/>
      <c r="D433" s="199"/>
      <c r="E433" s="198" t="s">
        <v>79</v>
      </c>
      <c r="F433" s="199"/>
      <c r="G433" s="198" t="s">
        <v>79</v>
      </c>
      <c r="H433" s="199"/>
      <c r="I433" s="198" t="s">
        <v>79</v>
      </c>
      <c r="J433" s="199"/>
      <c r="K433" s="198"/>
      <c r="L433" s="199"/>
    </row>
    <row r="434" spans="1:12" ht="22.95" customHeight="1" x14ac:dyDescent="0.2">
      <c r="A434" s="11" t="s">
        <v>19</v>
      </c>
      <c r="B434" s="13" t="s">
        <v>52</v>
      </c>
      <c r="C434" s="198"/>
      <c r="D434" s="199"/>
      <c r="E434" s="198" t="s">
        <v>78</v>
      </c>
      <c r="F434" s="199"/>
      <c r="G434" s="198" t="s">
        <v>75</v>
      </c>
      <c r="H434" s="199"/>
      <c r="I434" s="198" t="s">
        <v>251</v>
      </c>
      <c r="J434" s="199"/>
      <c r="K434" s="198"/>
      <c r="L434" s="199"/>
    </row>
    <row r="435" spans="1:12" ht="22.95" customHeight="1" x14ac:dyDescent="0.2">
      <c r="A435" s="11" t="s">
        <v>20</v>
      </c>
      <c r="B435" s="13" t="s">
        <v>46</v>
      </c>
      <c r="C435" s="198"/>
      <c r="D435" s="199"/>
      <c r="E435" s="198" t="s">
        <v>78</v>
      </c>
      <c r="F435" s="199"/>
      <c r="G435" s="198" t="s">
        <v>75</v>
      </c>
      <c r="H435" s="199"/>
      <c r="I435" s="198" t="s">
        <v>249</v>
      </c>
      <c r="J435" s="199"/>
      <c r="K435" s="198"/>
      <c r="L435" s="199"/>
    </row>
    <row r="436" spans="1:12" ht="22.95" customHeight="1" x14ac:dyDescent="0.2">
      <c r="A436" s="11" t="s">
        <v>21</v>
      </c>
      <c r="B436" s="13" t="s">
        <v>47</v>
      </c>
      <c r="C436" s="198"/>
      <c r="D436" s="199"/>
      <c r="E436" s="198" t="s">
        <v>78</v>
      </c>
      <c r="F436" s="199"/>
      <c r="G436" s="198" t="s">
        <v>221</v>
      </c>
      <c r="H436" s="199"/>
      <c r="I436" s="198" t="s">
        <v>249</v>
      </c>
      <c r="J436" s="199"/>
      <c r="K436" s="198"/>
      <c r="L436" s="199"/>
    </row>
    <row r="437" spans="1:12" ht="22.95" customHeight="1" x14ac:dyDescent="0.2">
      <c r="A437" s="11" t="s">
        <v>22</v>
      </c>
      <c r="B437" s="28" t="s">
        <v>137</v>
      </c>
      <c r="C437" s="198"/>
      <c r="D437" s="199"/>
      <c r="E437" s="198" t="s">
        <v>76</v>
      </c>
      <c r="F437" s="199"/>
      <c r="G437" s="198" t="s">
        <v>75</v>
      </c>
      <c r="H437" s="199"/>
      <c r="I437" s="198" t="s">
        <v>73</v>
      </c>
      <c r="J437" s="199"/>
      <c r="K437" s="198"/>
      <c r="L437" s="199"/>
    </row>
    <row r="438" spans="1:12" ht="22.95" customHeight="1" x14ac:dyDescent="0.2">
      <c r="A438" s="11" t="s">
        <v>23</v>
      </c>
      <c r="B438" s="29" t="s">
        <v>196</v>
      </c>
      <c r="C438" s="198"/>
      <c r="D438" s="199"/>
      <c r="E438" s="198" t="s">
        <v>76</v>
      </c>
      <c r="F438" s="199"/>
      <c r="G438" s="198" t="s">
        <v>222</v>
      </c>
      <c r="H438" s="199"/>
      <c r="I438" s="198" t="s">
        <v>73</v>
      </c>
      <c r="J438" s="199"/>
      <c r="K438" s="198"/>
      <c r="L438" s="199"/>
    </row>
    <row r="439" spans="1:12" ht="22.95" customHeight="1" x14ac:dyDescent="0.2">
      <c r="A439" s="11" t="s">
        <v>24</v>
      </c>
      <c r="B439" s="13" t="s">
        <v>50</v>
      </c>
      <c r="C439" s="198"/>
      <c r="D439" s="199"/>
      <c r="E439" s="198" t="s">
        <v>78</v>
      </c>
      <c r="F439" s="199"/>
      <c r="G439" s="198" t="s">
        <v>75</v>
      </c>
      <c r="H439" s="199"/>
      <c r="I439" s="198" t="s">
        <v>249</v>
      </c>
      <c r="J439" s="199"/>
      <c r="K439" s="198"/>
      <c r="L439" s="199"/>
    </row>
    <row r="440" spans="1:12" ht="22.95" customHeight="1" x14ac:dyDescent="0.2">
      <c r="A440" s="11" t="s">
        <v>25</v>
      </c>
      <c r="B440" s="13" t="s">
        <v>51</v>
      </c>
      <c r="C440" s="198"/>
      <c r="D440" s="199"/>
      <c r="E440" s="198" t="s">
        <v>79</v>
      </c>
      <c r="F440" s="199"/>
      <c r="G440" s="198" t="s">
        <v>79</v>
      </c>
      <c r="H440" s="199"/>
      <c r="I440" s="198" t="s">
        <v>79</v>
      </c>
      <c r="J440" s="199"/>
      <c r="K440" s="198"/>
      <c r="L440" s="199"/>
    </row>
    <row r="441" spans="1:12" ht="22.95" customHeight="1" x14ac:dyDescent="0.2">
      <c r="A441" s="11" t="s">
        <v>26</v>
      </c>
      <c r="B441" s="13" t="s">
        <v>52</v>
      </c>
      <c r="C441" s="198"/>
      <c r="D441" s="199"/>
      <c r="E441" s="198" t="s">
        <v>78</v>
      </c>
      <c r="F441" s="199"/>
      <c r="G441" s="198" t="s">
        <v>75</v>
      </c>
      <c r="H441" s="199"/>
      <c r="I441" s="198" t="s">
        <v>251</v>
      </c>
      <c r="J441" s="199"/>
      <c r="K441" s="198"/>
      <c r="L441" s="199"/>
    </row>
    <row r="442" spans="1:12" ht="22.95" customHeight="1" x14ac:dyDescent="0.2">
      <c r="A442" s="11" t="s">
        <v>27</v>
      </c>
      <c r="B442" s="13" t="s">
        <v>46</v>
      </c>
      <c r="C442" s="198"/>
      <c r="D442" s="199"/>
      <c r="E442" s="198" t="s">
        <v>78</v>
      </c>
      <c r="F442" s="199"/>
      <c r="G442" s="198" t="s">
        <v>75</v>
      </c>
      <c r="H442" s="199"/>
      <c r="I442" s="198" t="s">
        <v>249</v>
      </c>
      <c r="J442" s="199"/>
      <c r="K442" s="198"/>
      <c r="L442" s="199"/>
    </row>
    <row r="443" spans="1:12" ht="22.95" customHeight="1" x14ac:dyDescent="0.2">
      <c r="A443" s="11" t="s">
        <v>28</v>
      </c>
      <c r="B443" s="13" t="s">
        <v>47</v>
      </c>
      <c r="C443" s="198"/>
      <c r="D443" s="199"/>
      <c r="E443" s="198" t="s">
        <v>78</v>
      </c>
      <c r="F443" s="199"/>
      <c r="G443" s="198" t="s">
        <v>221</v>
      </c>
      <c r="H443" s="199"/>
      <c r="I443" s="198" t="s">
        <v>249</v>
      </c>
      <c r="J443" s="199"/>
      <c r="K443" s="198"/>
      <c r="L443" s="199"/>
    </row>
    <row r="444" spans="1:12" ht="22.95" customHeight="1" x14ac:dyDescent="0.2">
      <c r="A444" s="11" t="s">
        <v>29</v>
      </c>
      <c r="B444" s="28" t="s">
        <v>137</v>
      </c>
      <c r="C444" s="198"/>
      <c r="D444" s="199"/>
      <c r="E444" s="198" t="s">
        <v>76</v>
      </c>
      <c r="F444" s="199"/>
      <c r="G444" s="198" t="s">
        <v>75</v>
      </c>
      <c r="H444" s="199"/>
      <c r="I444" s="198" t="s">
        <v>73</v>
      </c>
      <c r="J444" s="199"/>
      <c r="K444" s="198"/>
      <c r="L444" s="199"/>
    </row>
    <row r="445" spans="1:12" ht="22.95" customHeight="1" x14ac:dyDescent="0.2">
      <c r="A445" s="11" t="s">
        <v>30</v>
      </c>
      <c r="B445" s="29" t="s">
        <v>196</v>
      </c>
      <c r="C445" s="198"/>
      <c r="D445" s="199"/>
      <c r="E445" s="198" t="s">
        <v>76</v>
      </c>
      <c r="F445" s="199"/>
      <c r="G445" s="198" t="s">
        <v>222</v>
      </c>
      <c r="H445" s="199"/>
      <c r="I445" s="198" t="s">
        <v>73</v>
      </c>
      <c r="J445" s="199"/>
      <c r="K445" s="206" t="s">
        <v>224</v>
      </c>
      <c r="L445" s="207"/>
    </row>
    <row r="446" spans="1:12" ht="22.95" customHeight="1" x14ac:dyDescent="0.2">
      <c r="A446" s="11" t="s">
        <v>31</v>
      </c>
      <c r="B446" s="13" t="s">
        <v>50</v>
      </c>
      <c r="C446" s="198"/>
      <c r="D446" s="199"/>
      <c r="E446" s="198" t="s">
        <v>78</v>
      </c>
      <c r="F446" s="199"/>
      <c r="G446" s="198" t="s">
        <v>75</v>
      </c>
      <c r="H446" s="199"/>
      <c r="I446" s="259" t="s">
        <v>230</v>
      </c>
      <c r="J446" s="260"/>
      <c r="K446" s="206"/>
      <c r="L446" s="207"/>
    </row>
    <row r="447" spans="1:12" ht="22.95" customHeight="1" x14ac:dyDescent="0.2">
      <c r="A447" s="11" t="s">
        <v>32</v>
      </c>
      <c r="B447" s="13" t="s">
        <v>51</v>
      </c>
      <c r="C447" s="198"/>
      <c r="D447" s="199"/>
      <c r="E447" s="198" t="s">
        <v>79</v>
      </c>
      <c r="F447" s="199"/>
      <c r="G447" s="198" t="s">
        <v>79</v>
      </c>
      <c r="H447" s="199"/>
      <c r="I447" s="259" t="s">
        <v>231</v>
      </c>
      <c r="J447" s="260"/>
      <c r="K447" s="198"/>
      <c r="L447" s="199"/>
    </row>
    <row r="448" spans="1:12" ht="22.95" customHeight="1" x14ac:dyDescent="0.2">
      <c r="A448" s="11"/>
      <c r="B448" s="13"/>
      <c r="C448" s="198"/>
      <c r="D448" s="199"/>
      <c r="E448" s="198"/>
      <c r="F448" s="199"/>
      <c r="G448" s="198"/>
      <c r="H448" s="199"/>
      <c r="I448" s="198"/>
      <c r="J448" s="199"/>
      <c r="K448" s="198"/>
      <c r="L448" s="199"/>
    </row>
    <row r="449" spans="1:12" ht="22.95" customHeight="1" x14ac:dyDescent="0.2">
      <c r="A449" s="11"/>
      <c r="B449" s="13"/>
      <c r="C449" s="198"/>
      <c r="D449" s="199"/>
      <c r="E449" s="198"/>
      <c r="F449" s="199"/>
      <c r="G449" s="198"/>
      <c r="H449" s="199"/>
      <c r="I449" s="259"/>
      <c r="J449" s="260"/>
      <c r="K449" s="198"/>
      <c r="L449" s="199"/>
    </row>
    <row r="450" spans="1:12" ht="22.95" customHeight="1" thickBot="1" x14ac:dyDescent="0.25">
      <c r="A450" s="11"/>
      <c r="B450" s="13"/>
      <c r="C450" s="198"/>
      <c r="D450" s="199"/>
      <c r="E450" s="198"/>
      <c r="F450" s="199"/>
      <c r="G450" s="198"/>
      <c r="H450" s="199"/>
      <c r="I450" s="198"/>
      <c r="J450" s="199"/>
      <c r="K450" s="336"/>
      <c r="L450" s="337"/>
    </row>
    <row r="451" spans="1:12" ht="22.95" customHeight="1" thickTop="1" x14ac:dyDescent="0.2">
      <c r="A451" s="338" t="s">
        <v>37</v>
      </c>
      <c r="B451" s="339"/>
      <c r="C451" s="227">
        <v>0</v>
      </c>
      <c r="D451" s="228"/>
      <c r="E451" s="227">
        <v>15</v>
      </c>
      <c r="F451" s="228"/>
      <c r="G451" s="227">
        <v>24</v>
      </c>
      <c r="H451" s="228"/>
      <c r="I451" s="227">
        <v>23</v>
      </c>
      <c r="J451" s="228"/>
      <c r="K451" s="198"/>
      <c r="L451" s="199"/>
    </row>
    <row r="452" spans="1:12" ht="22.95" customHeight="1" x14ac:dyDescent="0.2">
      <c r="A452" s="340"/>
      <c r="B452" s="341"/>
      <c r="C452" s="229"/>
      <c r="D452" s="230"/>
      <c r="E452" s="229"/>
      <c r="F452" s="230"/>
      <c r="G452" s="229"/>
      <c r="H452" s="230"/>
      <c r="I452" s="229"/>
      <c r="J452" s="230"/>
      <c r="K452" s="198"/>
      <c r="L452" s="199"/>
    </row>
    <row r="453" spans="1:12" ht="22.95" customHeight="1" x14ac:dyDescent="0.2">
      <c r="A453" s="217" t="s">
        <v>42</v>
      </c>
      <c r="B453" s="218"/>
      <c r="C453" s="198">
        <v>28</v>
      </c>
      <c r="D453" s="199"/>
      <c r="E453" s="198">
        <v>13</v>
      </c>
      <c r="F453" s="199"/>
      <c r="G453" s="198">
        <v>4</v>
      </c>
      <c r="H453" s="199"/>
      <c r="I453" s="198">
        <v>5</v>
      </c>
      <c r="J453" s="199"/>
      <c r="K453" s="198"/>
      <c r="L453" s="199"/>
    </row>
    <row r="454" spans="1:12" ht="22.95" customHeight="1" x14ac:dyDescent="0.2"/>
    <row r="455" spans="1:12" ht="22.95" customHeight="1" x14ac:dyDescent="0.2"/>
    <row r="456" spans="1:12" ht="22.95" customHeight="1" x14ac:dyDescent="0.2">
      <c r="A456" s="195" t="s">
        <v>13</v>
      </c>
      <c r="B456" s="195"/>
      <c r="C456" s="195"/>
      <c r="D456" s="195"/>
      <c r="E456" s="195"/>
      <c r="F456" s="195"/>
      <c r="G456" s="195"/>
      <c r="H456" s="195"/>
      <c r="I456" s="195"/>
      <c r="J456" s="195"/>
      <c r="K456" s="195"/>
      <c r="L456" s="195"/>
    </row>
    <row r="457" spans="1:12" ht="22.95" customHeight="1" x14ac:dyDescent="0.2">
      <c r="A457" s="195"/>
      <c r="B457" s="195"/>
      <c r="C457" s="195"/>
      <c r="D457" s="195"/>
      <c r="E457" s="195"/>
      <c r="F457" s="195"/>
      <c r="G457" s="195"/>
      <c r="H457" s="195"/>
      <c r="I457" s="195"/>
      <c r="J457" s="195"/>
      <c r="K457" s="195"/>
      <c r="L457" s="195"/>
    </row>
    <row r="458" spans="1:12" ht="22.95" customHeight="1" x14ac:dyDescent="0.2">
      <c r="A458" s="10" t="str">
        <f>A418</f>
        <v>平成　２９年</v>
      </c>
      <c r="B458" s="5"/>
      <c r="C458" s="6" t="s">
        <v>67</v>
      </c>
      <c r="D458" s="5"/>
    </row>
    <row r="459" spans="1:12" ht="22.95" customHeight="1" x14ac:dyDescent="0.2">
      <c r="A459" s="196"/>
      <c r="B459" s="197"/>
      <c r="C459" s="198" t="s">
        <v>1</v>
      </c>
      <c r="D459" s="199"/>
      <c r="E459" s="198" t="s">
        <v>36</v>
      </c>
      <c r="F459" s="199"/>
      <c r="G459" s="198" t="s">
        <v>237</v>
      </c>
      <c r="H459" s="199"/>
      <c r="I459" s="198" t="s">
        <v>2</v>
      </c>
      <c r="J459" s="199"/>
      <c r="K459" s="198" t="s">
        <v>43</v>
      </c>
      <c r="L459" s="199"/>
    </row>
    <row r="460" spans="1:12" ht="22.95" customHeight="1" x14ac:dyDescent="0.2">
      <c r="A460" s="11" t="s">
        <v>4</v>
      </c>
      <c r="B460" s="13" t="s">
        <v>52</v>
      </c>
      <c r="C460" s="259"/>
      <c r="D460" s="260"/>
      <c r="E460" s="198" t="s">
        <v>78</v>
      </c>
      <c r="F460" s="199"/>
      <c r="G460" s="198" t="s">
        <v>75</v>
      </c>
      <c r="H460" s="199"/>
      <c r="I460" s="259">
        <v>3</v>
      </c>
      <c r="J460" s="260"/>
      <c r="K460" s="198"/>
      <c r="L460" s="199"/>
    </row>
    <row r="461" spans="1:12" ht="22.95" customHeight="1" x14ac:dyDescent="0.2">
      <c r="A461" s="11" t="s">
        <v>5</v>
      </c>
      <c r="B461" s="13" t="s">
        <v>46</v>
      </c>
      <c r="C461" s="259"/>
      <c r="D461" s="260"/>
      <c r="E461" s="198" t="s">
        <v>78</v>
      </c>
      <c r="F461" s="199"/>
      <c r="G461" s="198" t="s">
        <v>75</v>
      </c>
      <c r="H461" s="199"/>
      <c r="I461" s="259">
        <v>4</v>
      </c>
      <c r="J461" s="260"/>
      <c r="K461" s="198"/>
      <c r="L461" s="199"/>
    </row>
    <row r="462" spans="1:12" ht="22.95" customHeight="1" x14ac:dyDescent="0.2">
      <c r="A462" s="11" t="s">
        <v>6</v>
      </c>
      <c r="B462" s="13" t="s">
        <v>47</v>
      </c>
      <c r="C462" s="259"/>
      <c r="D462" s="260"/>
      <c r="E462" s="198" t="s">
        <v>78</v>
      </c>
      <c r="F462" s="199"/>
      <c r="G462" s="198" t="s">
        <v>221</v>
      </c>
      <c r="H462" s="199"/>
      <c r="I462" s="259">
        <v>5</v>
      </c>
      <c r="J462" s="260"/>
      <c r="K462" s="198"/>
      <c r="L462" s="199"/>
    </row>
    <row r="463" spans="1:12" ht="22.95" customHeight="1" x14ac:dyDescent="0.2">
      <c r="A463" s="11" t="s">
        <v>7</v>
      </c>
      <c r="B463" s="28" t="s">
        <v>137</v>
      </c>
      <c r="C463" s="261"/>
      <c r="D463" s="262"/>
      <c r="E463" s="198" t="s">
        <v>76</v>
      </c>
      <c r="F463" s="199"/>
      <c r="G463" s="198" t="s">
        <v>75</v>
      </c>
      <c r="H463" s="199"/>
      <c r="I463" s="259">
        <v>6</v>
      </c>
      <c r="J463" s="260"/>
      <c r="K463" s="198"/>
      <c r="L463" s="199"/>
    </row>
    <row r="464" spans="1:12" ht="22.95" customHeight="1" x14ac:dyDescent="0.2">
      <c r="A464" s="11" t="s">
        <v>8</v>
      </c>
      <c r="B464" s="29" t="s">
        <v>196</v>
      </c>
      <c r="C464" s="259"/>
      <c r="D464" s="260"/>
      <c r="E464" s="198" t="s">
        <v>76</v>
      </c>
      <c r="F464" s="199"/>
      <c r="G464" s="198" t="s">
        <v>222</v>
      </c>
      <c r="H464" s="199"/>
      <c r="I464" s="259">
        <v>7</v>
      </c>
      <c r="J464" s="260"/>
      <c r="K464" s="198"/>
      <c r="L464" s="199"/>
    </row>
    <row r="465" spans="1:12" ht="22.95" customHeight="1" x14ac:dyDescent="0.2">
      <c r="A465" s="11" t="s">
        <v>9</v>
      </c>
      <c r="B465" s="13" t="s">
        <v>50</v>
      </c>
      <c r="C465" s="259"/>
      <c r="D465" s="260"/>
      <c r="E465" s="198" t="s">
        <v>78</v>
      </c>
      <c r="F465" s="199"/>
      <c r="G465" s="198" t="s">
        <v>75</v>
      </c>
      <c r="H465" s="199"/>
      <c r="I465" s="259">
        <v>8</v>
      </c>
      <c r="J465" s="260"/>
      <c r="K465" s="198"/>
      <c r="L465" s="199"/>
    </row>
    <row r="466" spans="1:12" ht="22.95" customHeight="1" x14ac:dyDescent="0.2">
      <c r="A466" s="11" t="s">
        <v>10</v>
      </c>
      <c r="B466" s="13" t="s">
        <v>51</v>
      </c>
      <c r="C466" s="259"/>
      <c r="D466" s="260"/>
      <c r="E466" s="198" t="s">
        <v>79</v>
      </c>
      <c r="F466" s="199"/>
      <c r="G466" s="198" t="s">
        <v>79</v>
      </c>
      <c r="H466" s="199"/>
      <c r="I466" s="259">
        <v>9</v>
      </c>
      <c r="J466" s="260"/>
      <c r="K466" s="198"/>
      <c r="L466" s="199"/>
    </row>
    <row r="467" spans="1:12" ht="22.95" customHeight="1" x14ac:dyDescent="0.2">
      <c r="A467" s="11" t="s">
        <v>11</v>
      </c>
      <c r="B467" s="13" t="s">
        <v>52</v>
      </c>
      <c r="C467" s="259"/>
      <c r="D467" s="260"/>
      <c r="E467" s="198" t="s">
        <v>78</v>
      </c>
      <c r="F467" s="199"/>
      <c r="G467" s="198" t="s">
        <v>75</v>
      </c>
      <c r="H467" s="199"/>
      <c r="I467" s="259">
        <v>10</v>
      </c>
      <c r="J467" s="260"/>
      <c r="K467" s="198"/>
      <c r="L467" s="199"/>
    </row>
    <row r="468" spans="1:12" ht="22.95" customHeight="1" x14ac:dyDescent="0.2">
      <c r="A468" s="11" t="s">
        <v>12</v>
      </c>
      <c r="B468" s="13" t="s">
        <v>46</v>
      </c>
      <c r="C468" s="259"/>
      <c r="D468" s="260"/>
      <c r="E468" s="198" t="s">
        <v>78</v>
      </c>
      <c r="F468" s="199"/>
      <c r="G468" s="198" t="s">
        <v>75</v>
      </c>
      <c r="H468" s="199"/>
      <c r="I468" s="259">
        <v>11</v>
      </c>
      <c r="J468" s="260"/>
      <c r="K468" s="198"/>
      <c r="L468" s="199"/>
    </row>
    <row r="469" spans="1:12" ht="22.95" customHeight="1" x14ac:dyDescent="0.2">
      <c r="A469" s="11" t="s">
        <v>14</v>
      </c>
      <c r="B469" s="13" t="s">
        <v>47</v>
      </c>
      <c r="C469" s="259"/>
      <c r="D469" s="260"/>
      <c r="E469" s="198" t="s">
        <v>78</v>
      </c>
      <c r="F469" s="199"/>
      <c r="G469" s="198" t="s">
        <v>221</v>
      </c>
      <c r="H469" s="199"/>
      <c r="I469" s="259">
        <v>12</v>
      </c>
      <c r="J469" s="260"/>
      <c r="K469" s="198"/>
      <c r="L469" s="199"/>
    </row>
    <row r="470" spans="1:12" ht="22.95" customHeight="1" x14ac:dyDescent="0.2">
      <c r="A470" s="11" t="s">
        <v>15</v>
      </c>
      <c r="B470" s="28" t="s">
        <v>137</v>
      </c>
      <c r="C470" s="259"/>
      <c r="D470" s="260"/>
      <c r="E470" s="198" t="s">
        <v>76</v>
      </c>
      <c r="F470" s="199"/>
      <c r="G470" s="198" t="s">
        <v>75</v>
      </c>
      <c r="H470" s="199"/>
      <c r="I470" s="259">
        <v>13</v>
      </c>
      <c r="J470" s="260"/>
      <c r="K470" s="198"/>
      <c r="L470" s="199"/>
    </row>
    <row r="471" spans="1:12" ht="22.95" customHeight="1" x14ac:dyDescent="0.2">
      <c r="A471" s="11" t="s">
        <v>16</v>
      </c>
      <c r="B471" s="29" t="s">
        <v>196</v>
      </c>
      <c r="C471" s="259"/>
      <c r="D471" s="260"/>
      <c r="E471" s="198" t="s">
        <v>76</v>
      </c>
      <c r="F471" s="199"/>
      <c r="G471" s="198" t="s">
        <v>222</v>
      </c>
      <c r="H471" s="199"/>
      <c r="I471" s="259">
        <v>14</v>
      </c>
      <c r="J471" s="260"/>
      <c r="K471" s="198"/>
      <c r="L471" s="199"/>
    </row>
    <row r="472" spans="1:12" ht="22.95" customHeight="1" x14ac:dyDescent="0.2">
      <c r="A472" s="11" t="s">
        <v>17</v>
      </c>
      <c r="B472" s="13" t="s">
        <v>50</v>
      </c>
      <c r="C472" s="259"/>
      <c r="D472" s="260"/>
      <c r="E472" s="198" t="s">
        <v>78</v>
      </c>
      <c r="F472" s="199"/>
      <c r="G472" s="198" t="s">
        <v>75</v>
      </c>
      <c r="H472" s="199"/>
      <c r="I472" s="259">
        <v>15</v>
      </c>
      <c r="J472" s="260"/>
      <c r="K472" s="198"/>
      <c r="L472" s="199"/>
    </row>
    <row r="473" spans="1:12" ht="22.95" customHeight="1" x14ac:dyDescent="0.2">
      <c r="A473" s="11" t="s">
        <v>18</v>
      </c>
      <c r="B473" s="13" t="s">
        <v>51</v>
      </c>
      <c r="C473" s="259"/>
      <c r="D473" s="260"/>
      <c r="E473" s="198" t="s">
        <v>79</v>
      </c>
      <c r="F473" s="199"/>
      <c r="G473" s="198" t="s">
        <v>79</v>
      </c>
      <c r="H473" s="199"/>
      <c r="I473" s="259">
        <v>16</v>
      </c>
      <c r="J473" s="260"/>
      <c r="K473" s="198"/>
      <c r="L473" s="199"/>
    </row>
    <row r="474" spans="1:12" ht="22.95" customHeight="1" x14ac:dyDescent="0.2">
      <c r="A474" s="11" t="s">
        <v>19</v>
      </c>
      <c r="B474" s="13" t="s">
        <v>52</v>
      </c>
      <c r="C474" s="259"/>
      <c r="D474" s="260"/>
      <c r="E474" s="198" t="s">
        <v>78</v>
      </c>
      <c r="F474" s="199"/>
      <c r="G474" s="198" t="s">
        <v>75</v>
      </c>
      <c r="H474" s="199"/>
      <c r="I474" s="259">
        <v>17</v>
      </c>
      <c r="J474" s="260"/>
      <c r="K474" s="198"/>
      <c r="L474" s="199"/>
    </row>
    <row r="475" spans="1:12" ht="22.95" customHeight="1" x14ac:dyDescent="0.2">
      <c r="A475" s="11" t="s">
        <v>20</v>
      </c>
      <c r="B475" s="13" t="s">
        <v>46</v>
      </c>
      <c r="C475" s="198" t="s">
        <v>232</v>
      </c>
      <c r="D475" s="199"/>
      <c r="E475" s="198" t="s">
        <v>78</v>
      </c>
      <c r="F475" s="199"/>
      <c r="G475" s="198" t="s">
        <v>75</v>
      </c>
      <c r="H475" s="199"/>
      <c r="I475" s="198"/>
      <c r="J475" s="199"/>
      <c r="K475" s="198"/>
      <c r="L475" s="199"/>
    </row>
    <row r="476" spans="1:12" ht="22.95" customHeight="1" x14ac:dyDescent="0.2">
      <c r="A476" s="11" t="s">
        <v>21</v>
      </c>
      <c r="B476" s="13" t="s">
        <v>47</v>
      </c>
      <c r="C476" s="359" t="s">
        <v>225</v>
      </c>
      <c r="D476" s="360"/>
      <c r="E476" s="198" t="s">
        <v>78</v>
      </c>
      <c r="F476" s="199"/>
      <c r="G476" s="198" t="s">
        <v>221</v>
      </c>
      <c r="H476" s="199"/>
      <c r="I476" s="198"/>
      <c r="J476" s="199"/>
      <c r="K476" s="198"/>
      <c r="L476" s="199"/>
    </row>
    <row r="477" spans="1:12" ht="22.95" customHeight="1" x14ac:dyDescent="0.2">
      <c r="A477" s="11" t="s">
        <v>22</v>
      </c>
      <c r="B477" s="28" t="s">
        <v>137</v>
      </c>
      <c r="C477" s="259"/>
      <c r="D477" s="260"/>
      <c r="E477" s="198" t="s">
        <v>76</v>
      </c>
      <c r="F477" s="199"/>
      <c r="G477" s="198" t="s">
        <v>75</v>
      </c>
      <c r="H477" s="199"/>
      <c r="I477" s="198"/>
      <c r="J477" s="199"/>
      <c r="K477" s="198"/>
      <c r="L477" s="199"/>
    </row>
    <row r="478" spans="1:12" ht="22.95" customHeight="1" x14ac:dyDescent="0.2">
      <c r="A478" s="11" t="s">
        <v>23</v>
      </c>
      <c r="B478" s="29" t="s">
        <v>196</v>
      </c>
      <c r="C478" s="259"/>
      <c r="D478" s="260"/>
      <c r="E478" s="198" t="s">
        <v>76</v>
      </c>
      <c r="F478" s="199"/>
      <c r="G478" s="198" t="s">
        <v>222</v>
      </c>
      <c r="H478" s="199"/>
      <c r="I478" s="198"/>
      <c r="J478" s="199"/>
      <c r="K478" s="198"/>
      <c r="L478" s="199"/>
    </row>
    <row r="479" spans="1:12" ht="22.95" customHeight="1" x14ac:dyDescent="0.2">
      <c r="A479" s="11" t="s">
        <v>24</v>
      </c>
      <c r="B479" s="30" t="s">
        <v>50</v>
      </c>
      <c r="C479" s="259"/>
      <c r="D479" s="260"/>
      <c r="E479" s="198" t="s">
        <v>244</v>
      </c>
      <c r="F479" s="199"/>
      <c r="G479" s="198" t="s">
        <v>229</v>
      </c>
      <c r="H479" s="199"/>
      <c r="I479" s="198"/>
      <c r="J479" s="199"/>
      <c r="K479" s="198" t="s">
        <v>228</v>
      </c>
      <c r="L479" s="199"/>
    </row>
    <row r="480" spans="1:12" ht="22.95" customHeight="1" x14ac:dyDescent="0.2">
      <c r="A480" s="11" t="s">
        <v>25</v>
      </c>
      <c r="B480" s="13" t="s">
        <v>51</v>
      </c>
      <c r="C480" s="198" t="s">
        <v>79</v>
      </c>
      <c r="D480" s="199"/>
      <c r="E480" s="198" t="s">
        <v>79</v>
      </c>
      <c r="F480" s="199"/>
      <c r="G480" s="198" t="s">
        <v>79</v>
      </c>
      <c r="H480" s="199"/>
      <c r="I480" s="198"/>
      <c r="J480" s="199"/>
      <c r="K480" s="198"/>
      <c r="L480" s="199"/>
    </row>
    <row r="481" spans="1:12" ht="22.95" customHeight="1" x14ac:dyDescent="0.2">
      <c r="A481" s="11" t="s">
        <v>26</v>
      </c>
      <c r="B481" s="13" t="s">
        <v>52</v>
      </c>
      <c r="C481" s="198"/>
      <c r="D481" s="199"/>
      <c r="E481" s="198" t="s">
        <v>78</v>
      </c>
      <c r="F481" s="199"/>
      <c r="G481" s="198" t="s">
        <v>75</v>
      </c>
      <c r="H481" s="199"/>
      <c r="I481" s="198"/>
      <c r="J481" s="199"/>
      <c r="K481" s="198"/>
      <c r="L481" s="199"/>
    </row>
    <row r="482" spans="1:12" ht="22.95" customHeight="1" x14ac:dyDescent="0.2">
      <c r="A482" s="11" t="s">
        <v>27</v>
      </c>
      <c r="B482" s="13" t="s">
        <v>46</v>
      </c>
      <c r="C482" s="198"/>
      <c r="D482" s="199"/>
      <c r="E482" s="198" t="s">
        <v>78</v>
      </c>
      <c r="F482" s="199"/>
      <c r="G482" s="198" t="s">
        <v>75</v>
      </c>
      <c r="H482" s="199"/>
      <c r="I482" s="198"/>
      <c r="J482" s="199"/>
      <c r="K482" s="198"/>
      <c r="L482" s="199"/>
    </row>
    <row r="483" spans="1:12" ht="22.95" customHeight="1" x14ac:dyDescent="0.2">
      <c r="A483" s="11" t="s">
        <v>28</v>
      </c>
      <c r="B483" s="13" t="s">
        <v>47</v>
      </c>
      <c r="C483" s="198"/>
      <c r="D483" s="199"/>
      <c r="E483" s="198" t="s">
        <v>78</v>
      </c>
      <c r="F483" s="199"/>
      <c r="G483" s="198" t="s">
        <v>221</v>
      </c>
      <c r="H483" s="199"/>
      <c r="I483" s="198"/>
      <c r="J483" s="199"/>
      <c r="K483" s="198"/>
      <c r="L483" s="199"/>
    </row>
    <row r="484" spans="1:12" ht="22.95" customHeight="1" x14ac:dyDescent="0.2">
      <c r="A484" s="11" t="s">
        <v>29</v>
      </c>
      <c r="B484" s="28" t="s">
        <v>137</v>
      </c>
      <c r="C484" s="198" t="s">
        <v>75</v>
      </c>
      <c r="D484" s="199"/>
      <c r="E484" s="198" t="s">
        <v>76</v>
      </c>
      <c r="F484" s="199"/>
      <c r="G484" s="198" t="s">
        <v>75</v>
      </c>
      <c r="H484" s="199"/>
      <c r="I484" s="198"/>
      <c r="J484" s="199"/>
      <c r="K484" s="198" t="s">
        <v>252</v>
      </c>
      <c r="L484" s="344"/>
    </row>
    <row r="485" spans="1:12" ht="22.95" customHeight="1" x14ac:dyDescent="0.2">
      <c r="A485" s="11" t="s">
        <v>30</v>
      </c>
      <c r="B485" s="29" t="s">
        <v>196</v>
      </c>
      <c r="C485" s="198" t="s">
        <v>236</v>
      </c>
      <c r="D485" s="199"/>
      <c r="E485" s="198" t="s">
        <v>76</v>
      </c>
      <c r="F485" s="199"/>
      <c r="G485" s="198" t="s">
        <v>222</v>
      </c>
      <c r="H485" s="199"/>
      <c r="I485" s="198"/>
      <c r="J485" s="199"/>
      <c r="K485" s="198" t="s">
        <v>103</v>
      </c>
      <c r="L485" s="199"/>
    </row>
    <row r="486" spans="1:12" ht="22.95" customHeight="1" x14ac:dyDescent="0.2">
      <c r="A486" s="11" t="s">
        <v>31</v>
      </c>
      <c r="B486" s="13" t="s">
        <v>50</v>
      </c>
      <c r="C486" s="198" t="s">
        <v>74</v>
      </c>
      <c r="D486" s="199"/>
      <c r="E486" s="198" t="s">
        <v>226</v>
      </c>
      <c r="F486" s="199"/>
      <c r="G486" s="198" t="s">
        <v>75</v>
      </c>
      <c r="H486" s="199"/>
      <c r="I486" s="198"/>
      <c r="J486" s="199"/>
      <c r="K486" s="198"/>
      <c r="L486" s="199"/>
    </row>
    <row r="487" spans="1:12" ht="22.95" customHeight="1" x14ac:dyDescent="0.2">
      <c r="A487" s="11" t="s">
        <v>32</v>
      </c>
      <c r="B487" s="13" t="s">
        <v>51</v>
      </c>
      <c r="C487" s="198" t="s">
        <v>74</v>
      </c>
      <c r="D487" s="199"/>
      <c r="E487" s="198" t="s">
        <v>226</v>
      </c>
      <c r="F487" s="199"/>
      <c r="G487" s="198" t="s">
        <v>75</v>
      </c>
      <c r="H487" s="199"/>
      <c r="I487" s="198"/>
      <c r="J487" s="199"/>
      <c r="K487" s="198"/>
      <c r="L487" s="199"/>
    </row>
    <row r="488" spans="1:12" ht="22.95" customHeight="1" x14ac:dyDescent="0.2">
      <c r="A488" s="11" t="s">
        <v>33</v>
      </c>
      <c r="B488" s="13" t="s">
        <v>52</v>
      </c>
      <c r="C488" s="198" t="s">
        <v>74</v>
      </c>
      <c r="D488" s="199"/>
      <c r="E488" s="198" t="s">
        <v>226</v>
      </c>
      <c r="F488" s="199"/>
      <c r="G488" s="198" t="s">
        <v>75</v>
      </c>
      <c r="H488" s="199"/>
      <c r="I488" s="198"/>
      <c r="J488" s="199"/>
      <c r="K488" s="198"/>
      <c r="L488" s="199"/>
    </row>
    <row r="489" spans="1:12" ht="22.95" customHeight="1" x14ac:dyDescent="0.2">
      <c r="A489" s="11" t="s">
        <v>34</v>
      </c>
      <c r="B489" s="13" t="s">
        <v>46</v>
      </c>
      <c r="C489" s="198" t="s">
        <v>74</v>
      </c>
      <c r="D489" s="199"/>
      <c r="E489" s="198" t="s">
        <v>226</v>
      </c>
      <c r="F489" s="199"/>
      <c r="G489" s="198" t="s">
        <v>75</v>
      </c>
      <c r="H489" s="199"/>
      <c r="I489" s="198"/>
      <c r="J489" s="199"/>
      <c r="K489" s="198"/>
      <c r="L489" s="199"/>
    </row>
    <row r="490" spans="1:12" ht="22.95" customHeight="1" thickBot="1" x14ac:dyDescent="0.25">
      <c r="A490" s="11" t="s">
        <v>35</v>
      </c>
      <c r="B490" s="13" t="s">
        <v>47</v>
      </c>
      <c r="C490" s="198" t="s">
        <v>74</v>
      </c>
      <c r="D490" s="199"/>
      <c r="E490" s="198" t="s">
        <v>226</v>
      </c>
      <c r="F490" s="199"/>
      <c r="G490" s="198" t="s">
        <v>221</v>
      </c>
      <c r="H490" s="199"/>
      <c r="I490" s="198"/>
      <c r="J490" s="199"/>
      <c r="K490" s="336"/>
      <c r="L490" s="337"/>
    </row>
    <row r="491" spans="1:12" ht="22.95" customHeight="1" thickTop="1" x14ac:dyDescent="0.2">
      <c r="A491" s="338" t="s">
        <v>37</v>
      </c>
      <c r="B491" s="339"/>
      <c r="C491" s="227">
        <v>7</v>
      </c>
      <c r="D491" s="228"/>
      <c r="E491" s="227">
        <v>28</v>
      </c>
      <c r="F491" s="228"/>
      <c r="G491" s="227">
        <v>28</v>
      </c>
      <c r="H491" s="228"/>
      <c r="I491" s="227">
        <v>0</v>
      </c>
      <c r="J491" s="228"/>
      <c r="K491" s="198"/>
      <c r="L491" s="199"/>
    </row>
    <row r="492" spans="1:12" ht="22.95" customHeight="1" x14ac:dyDescent="0.2">
      <c r="A492" s="340"/>
      <c r="B492" s="341"/>
      <c r="C492" s="229"/>
      <c r="D492" s="230"/>
      <c r="E492" s="229"/>
      <c r="F492" s="230"/>
      <c r="G492" s="229"/>
      <c r="H492" s="230"/>
      <c r="I492" s="229"/>
      <c r="J492" s="230"/>
      <c r="K492" s="198"/>
      <c r="L492" s="199"/>
    </row>
    <row r="493" spans="1:12" ht="22.95" customHeight="1" thickBot="1" x14ac:dyDescent="0.25">
      <c r="A493" s="330" t="s">
        <v>42</v>
      </c>
      <c r="B493" s="331"/>
      <c r="C493" s="278">
        <v>24</v>
      </c>
      <c r="D493" s="254"/>
      <c r="E493" s="278">
        <v>3</v>
      </c>
      <c r="F493" s="254"/>
      <c r="G493" s="278">
        <v>3</v>
      </c>
      <c r="H493" s="254"/>
      <c r="I493" s="278">
        <v>31</v>
      </c>
      <c r="J493" s="254"/>
      <c r="K493" s="278"/>
      <c r="L493" s="254"/>
    </row>
    <row r="494" spans="1:12" x14ac:dyDescent="0.2">
      <c r="A494" s="320" t="s">
        <v>247</v>
      </c>
      <c r="B494" s="321"/>
      <c r="C494" s="327">
        <f>C491+C451+C369+C328+C287+C246+C204+C162+C121+C80+C37</f>
        <v>172</v>
      </c>
      <c r="D494" s="367"/>
      <c r="E494" s="327">
        <f>E491+E451+E410+E369+E328+E287+E246+E204+E162+E121+E80+E37</f>
        <v>293</v>
      </c>
      <c r="F494" s="367"/>
      <c r="G494" s="327">
        <f>G491+G451+G410+G369+G328+G287+G246+G204+G162+G121+G80+G37</f>
        <v>320</v>
      </c>
      <c r="H494" s="367"/>
      <c r="I494" s="327">
        <f>I491+I451+I410+I369+I328+I287+I246+I204+I162+I121+I80+I37</f>
        <v>103</v>
      </c>
      <c r="J494" s="367"/>
      <c r="K494" s="327"/>
      <c r="L494" s="328"/>
    </row>
    <row r="495" spans="1:12" ht="15.45" customHeight="1" x14ac:dyDescent="0.2">
      <c r="A495" s="322"/>
      <c r="B495" s="292"/>
      <c r="C495" s="229"/>
      <c r="D495" s="230"/>
      <c r="E495" s="229"/>
      <c r="F495" s="230"/>
      <c r="G495" s="229"/>
      <c r="H495" s="230"/>
      <c r="I495" s="229"/>
      <c r="J495" s="230"/>
      <c r="K495" s="229"/>
      <c r="L495" s="329"/>
    </row>
    <row r="496" spans="1:12" ht="22.5" customHeight="1" thickBot="1" x14ac:dyDescent="0.25">
      <c r="A496" s="314" t="s">
        <v>248</v>
      </c>
      <c r="B496" s="315"/>
      <c r="C496" s="318">
        <f>C493+C453+C412+C371+C330+C289+C248+C206+C166+C123+C82+C39</f>
        <v>193</v>
      </c>
      <c r="D496" s="315"/>
      <c r="E496" s="318">
        <f>E493+E453+E412+E371+E330+E289+E248+E206+E166+E123+E82+E39</f>
        <v>72</v>
      </c>
      <c r="F496" s="315"/>
      <c r="G496" s="318">
        <f>G493+G453+G412+G371+G330+G289+G248+G206+G166+G123+G82+G39</f>
        <v>45</v>
      </c>
      <c r="H496" s="315"/>
      <c r="I496" s="318">
        <f>I493+I453+I412+I371+I330+I289+I248+I206+I166+I123+I82+I39</f>
        <v>262</v>
      </c>
      <c r="J496" s="315"/>
      <c r="K496" s="318"/>
      <c r="L496" s="319"/>
    </row>
  </sheetData>
  <mergeCells count="2122">
    <mergeCell ref="A494:B495"/>
    <mergeCell ref="C494:D495"/>
    <mergeCell ref="E494:F495"/>
    <mergeCell ref="G494:H495"/>
    <mergeCell ref="I494:J495"/>
    <mergeCell ref="K494:L495"/>
    <mergeCell ref="A496:B496"/>
    <mergeCell ref="C496:D496"/>
    <mergeCell ref="E496:F496"/>
    <mergeCell ref="G496:H496"/>
    <mergeCell ref="I496:J496"/>
    <mergeCell ref="K496:L496"/>
    <mergeCell ref="A451:B452"/>
    <mergeCell ref="A491:B492"/>
    <mergeCell ref="C369:D370"/>
    <mergeCell ref="G369:H370"/>
    <mergeCell ref="I369:J370"/>
    <mergeCell ref="C410:D411"/>
    <mergeCell ref="G410:H411"/>
    <mergeCell ref="I410:J411"/>
    <mergeCell ref="A371:B371"/>
    <mergeCell ref="C371:D371"/>
    <mergeCell ref="C451:D452"/>
    <mergeCell ref="G451:H452"/>
    <mergeCell ref="I451:J452"/>
    <mergeCell ref="C491:D492"/>
    <mergeCell ref="G491:H492"/>
    <mergeCell ref="I491:J492"/>
    <mergeCell ref="E451:F452"/>
    <mergeCell ref="A456:L457"/>
    <mergeCell ref="A459:B459"/>
    <mergeCell ref="C459:D459"/>
    <mergeCell ref="A80:B81"/>
    <mergeCell ref="A82:B82"/>
    <mergeCell ref="C82:D82"/>
    <mergeCell ref="E82:F82"/>
    <mergeCell ref="G82:H82"/>
    <mergeCell ref="I82:J82"/>
    <mergeCell ref="I204:J205"/>
    <mergeCell ref="C246:D247"/>
    <mergeCell ref="G246:H247"/>
    <mergeCell ref="I246:J247"/>
    <mergeCell ref="A210:L211"/>
    <mergeCell ref="A214:B214"/>
    <mergeCell ref="C214:D214"/>
    <mergeCell ref="E214:F214"/>
    <mergeCell ref="A204:B205"/>
    <mergeCell ref="A246:B247"/>
    <mergeCell ref="I287:J288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K82:L82"/>
    <mergeCell ref="A85:L86"/>
    <mergeCell ref="A89:B89"/>
    <mergeCell ref="C89:D89"/>
    <mergeCell ref="E89:F89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A37:B38"/>
    <mergeCell ref="A1:L2"/>
    <mergeCell ref="A4:B4"/>
    <mergeCell ref="A5:B5"/>
    <mergeCell ref="C5:D5"/>
    <mergeCell ref="E5:F5"/>
    <mergeCell ref="G5:H5"/>
    <mergeCell ref="I5:J5"/>
    <mergeCell ref="K5:L5"/>
    <mergeCell ref="C6:D6"/>
    <mergeCell ref="C37:D38"/>
    <mergeCell ref="G37:H38"/>
    <mergeCell ref="I37:J38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8:D18"/>
    <mergeCell ref="E18:F18"/>
    <mergeCell ref="G18:H18"/>
    <mergeCell ref="I18:J18"/>
    <mergeCell ref="K18:L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E26:F26"/>
    <mergeCell ref="G26:H26"/>
    <mergeCell ref="I26:J26"/>
    <mergeCell ref="K26:L26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C27:D27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A48:B48"/>
    <mergeCell ref="C48:D48"/>
    <mergeCell ref="E48:F48"/>
    <mergeCell ref="G48:H48"/>
    <mergeCell ref="I48:J48"/>
    <mergeCell ref="K48:L48"/>
    <mergeCell ref="A39:B39"/>
    <mergeCell ref="C39:D39"/>
    <mergeCell ref="E39:F39"/>
    <mergeCell ref="G39:H39"/>
    <mergeCell ref="I39:J39"/>
    <mergeCell ref="K39:L39"/>
    <mergeCell ref="C36:D36"/>
    <mergeCell ref="E36:F36"/>
    <mergeCell ref="G36:H36"/>
    <mergeCell ref="I36:J36"/>
    <mergeCell ref="K36:L36"/>
    <mergeCell ref="E37:F38"/>
    <mergeCell ref="K37:L37"/>
    <mergeCell ref="K38:L38"/>
    <mergeCell ref="A44:L45"/>
    <mergeCell ref="A47:B47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65:D65"/>
    <mergeCell ref="E65:F65"/>
    <mergeCell ref="G65:H65"/>
    <mergeCell ref="I65:J65"/>
    <mergeCell ref="K65:L65"/>
    <mergeCell ref="C66:D66"/>
    <mergeCell ref="E66:F66"/>
    <mergeCell ref="G66:H66"/>
    <mergeCell ref="I66:J66"/>
    <mergeCell ref="K66:L66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K76:L76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9:D79"/>
    <mergeCell ref="E79:F79"/>
    <mergeCell ref="G79:H79"/>
    <mergeCell ref="I79:J79"/>
    <mergeCell ref="K79:L79"/>
    <mergeCell ref="E80:F81"/>
    <mergeCell ref="K80:L80"/>
    <mergeCell ref="K81:L81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C80:D81"/>
    <mergeCell ref="G80:H81"/>
    <mergeCell ref="I80:J81"/>
    <mergeCell ref="G89:H89"/>
    <mergeCell ref="I89:J89"/>
    <mergeCell ref="K89:L89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5"/>
    <mergeCell ref="C100:D100"/>
    <mergeCell ref="E100:F100"/>
    <mergeCell ref="G100:H100"/>
    <mergeCell ref="I100:J100"/>
    <mergeCell ref="K100:L100"/>
    <mergeCell ref="C101:D101"/>
    <mergeCell ref="E101:F101"/>
    <mergeCell ref="G101:H101"/>
    <mergeCell ref="I101:J101"/>
    <mergeCell ref="K101:L101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7:L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0:D110"/>
    <mergeCell ref="E110:F110"/>
    <mergeCell ref="G110:H110"/>
    <mergeCell ref="I110:J110"/>
    <mergeCell ref="K110:L110"/>
    <mergeCell ref="C111:D111"/>
    <mergeCell ref="E111:F111"/>
    <mergeCell ref="G111:H111"/>
    <mergeCell ref="I111:J111"/>
    <mergeCell ref="K111:L111"/>
    <mergeCell ref="C108:D108"/>
    <mergeCell ref="E108:F108"/>
    <mergeCell ref="G108:H108"/>
    <mergeCell ref="I108:J108"/>
    <mergeCell ref="K108:L108"/>
    <mergeCell ref="C109:D109"/>
    <mergeCell ref="E109:F109"/>
    <mergeCell ref="G109:H109"/>
    <mergeCell ref="I109:J109"/>
    <mergeCell ref="K109:L109"/>
    <mergeCell ref="C114:D114"/>
    <mergeCell ref="E114:F114"/>
    <mergeCell ref="G114:H114"/>
    <mergeCell ref="I114:J114"/>
    <mergeCell ref="K114:L114"/>
    <mergeCell ref="C115:D115"/>
    <mergeCell ref="E115:F115"/>
    <mergeCell ref="G115:H115"/>
    <mergeCell ref="I115:J115"/>
    <mergeCell ref="K115:L115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C118:D118"/>
    <mergeCell ref="E118:F118"/>
    <mergeCell ref="G118:H118"/>
    <mergeCell ref="I118:J118"/>
    <mergeCell ref="K118:L118"/>
    <mergeCell ref="C119:D119"/>
    <mergeCell ref="E119:F119"/>
    <mergeCell ref="G119:H119"/>
    <mergeCell ref="I119:J119"/>
    <mergeCell ref="K119:L119"/>
    <mergeCell ref="C116:D116"/>
    <mergeCell ref="E116:F116"/>
    <mergeCell ref="G116:H116"/>
    <mergeCell ref="I116:J116"/>
    <mergeCell ref="K116:L116"/>
    <mergeCell ref="C117:D117"/>
    <mergeCell ref="E117:F117"/>
    <mergeCell ref="G117:H117"/>
    <mergeCell ref="I117:J117"/>
    <mergeCell ref="K117:L117"/>
    <mergeCell ref="A126:L127"/>
    <mergeCell ref="A130:B130"/>
    <mergeCell ref="C130:D130"/>
    <mergeCell ref="E130:F130"/>
    <mergeCell ref="G130:H130"/>
    <mergeCell ref="I130:J130"/>
    <mergeCell ref="K130:L130"/>
    <mergeCell ref="A121:B122"/>
    <mergeCell ref="K121:L121"/>
    <mergeCell ref="K122:L122"/>
    <mergeCell ref="A123:B123"/>
    <mergeCell ref="C123:D123"/>
    <mergeCell ref="E123:F123"/>
    <mergeCell ref="G123:H123"/>
    <mergeCell ref="I123:J123"/>
    <mergeCell ref="K123:L123"/>
    <mergeCell ref="C120:D120"/>
    <mergeCell ref="E120:F120"/>
    <mergeCell ref="G120:H120"/>
    <mergeCell ref="I120:J120"/>
    <mergeCell ref="K120:L120"/>
    <mergeCell ref="E121:F122"/>
    <mergeCell ref="C121:D122"/>
    <mergeCell ref="G121:H122"/>
    <mergeCell ref="I121:J122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E137:F137"/>
    <mergeCell ref="G137:H137"/>
    <mergeCell ref="I137:J137"/>
    <mergeCell ref="K137:L137"/>
    <mergeCell ref="E138:F138"/>
    <mergeCell ref="G138:H138"/>
    <mergeCell ref="I138:J138"/>
    <mergeCell ref="K138:L138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37:D137"/>
    <mergeCell ref="C138:D138"/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E145:F145"/>
    <mergeCell ref="G145:H145"/>
    <mergeCell ref="I145:J145"/>
    <mergeCell ref="K145:L145"/>
    <mergeCell ref="C146:D146"/>
    <mergeCell ref="E146:F146"/>
    <mergeCell ref="G146:H146"/>
    <mergeCell ref="I146:J146"/>
    <mergeCell ref="K146:L146"/>
    <mergeCell ref="E143:F143"/>
    <mergeCell ref="G143:H143"/>
    <mergeCell ref="I143:J143"/>
    <mergeCell ref="K143:L143"/>
    <mergeCell ref="C144:D144"/>
    <mergeCell ref="E144:F144"/>
    <mergeCell ref="G144:H144"/>
    <mergeCell ref="I144:J144"/>
    <mergeCell ref="K144:L144"/>
    <mergeCell ref="C145:D145"/>
    <mergeCell ref="C143:D143"/>
    <mergeCell ref="E149:F149"/>
    <mergeCell ref="G149:H149"/>
    <mergeCell ref="I149:J149"/>
    <mergeCell ref="K149:L149"/>
    <mergeCell ref="E150:F150"/>
    <mergeCell ref="G150:H150"/>
    <mergeCell ref="I150:J150"/>
    <mergeCell ref="K150:L150"/>
    <mergeCell ref="E147:F147"/>
    <mergeCell ref="G147:H147"/>
    <mergeCell ref="I147:J147"/>
    <mergeCell ref="K147:L147"/>
    <mergeCell ref="C148:D148"/>
    <mergeCell ref="E148:F148"/>
    <mergeCell ref="G148:H148"/>
    <mergeCell ref="I148:J148"/>
    <mergeCell ref="K148:L148"/>
    <mergeCell ref="C150:D150"/>
    <mergeCell ref="C149:D149"/>
    <mergeCell ref="C147:D147"/>
    <mergeCell ref="C153:D153"/>
    <mergeCell ref="E153:F153"/>
    <mergeCell ref="G153:H153"/>
    <mergeCell ref="I153:J153"/>
    <mergeCell ref="K153:L153"/>
    <mergeCell ref="C154:D154"/>
    <mergeCell ref="E154:F154"/>
    <mergeCell ref="G154:H154"/>
    <mergeCell ref="I154:J154"/>
    <mergeCell ref="K154:L154"/>
    <mergeCell ref="K155:L156"/>
    <mergeCell ref="E151:F151"/>
    <mergeCell ref="G151:H151"/>
    <mergeCell ref="I151:J151"/>
    <mergeCell ref="K151:L151"/>
    <mergeCell ref="E152:F152"/>
    <mergeCell ref="G152:H152"/>
    <mergeCell ref="I152:J152"/>
    <mergeCell ref="K152:L152"/>
    <mergeCell ref="C152:D152"/>
    <mergeCell ref="C151:D151"/>
    <mergeCell ref="C157:D157"/>
    <mergeCell ref="E157:F157"/>
    <mergeCell ref="G157:H157"/>
    <mergeCell ref="I157:J157"/>
    <mergeCell ref="K157:L157"/>
    <mergeCell ref="C158:D158"/>
    <mergeCell ref="E158:F158"/>
    <mergeCell ref="G158:H158"/>
    <mergeCell ref="I158:J158"/>
    <mergeCell ref="K158:L158"/>
    <mergeCell ref="C155:D155"/>
    <mergeCell ref="E155:F155"/>
    <mergeCell ref="G155:H155"/>
    <mergeCell ref="I155:J155"/>
    <mergeCell ref="C156:D156"/>
    <mergeCell ref="E156:F156"/>
    <mergeCell ref="G156:H156"/>
    <mergeCell ref="I156:J156"/>
    <mergeCell ref="C161:D161"/>
    <mergeCell ref="E161:F161"/>
    <mergeCell ref="G161:H161"/>
    <mergeCell ref="I161:J161"/>
    <mergeCell ref="K161:L161"/>
    <mergeCell ref="E162:F163"/>
    <mergeCell ref="G164:H164"/>
    <mergeCell ref="I164:J164"/>
    <mergeCell ref="K162:L162"/>
    <mergeCell ref="K163:L163"/>
    <mergeCell ref="K164:L164"/>
    <mergeCell ref="B162:B163"/>
    <mergeCell ref="C162:D163"/>
    <mergeCell ref="G162:H163"/>
    <mergeCell ref="I162:J163"/>
    <mergeCell ref="K159:L159"/>
    <mergeCell ref="C160:D160"/>
    <mergeCell ref="E160:F160"/>
    <mergeCell ref="G160:H160"/>
    <mergeCell ref="I160:J160"/>
    <mergeCell ref="K160:L160"/>
    <mergeCell ref="C159:D159"/>
    <mergeCell ref="E159:F159"/>
    <mergeCell ref="G159:H159"/>
    <mergeCell ref="I159:J159"/>
    <mergeCell ref="I173:J173"/>
    <mergeCell ref="K173:L173"/>
    <mergeCell ref="C174:D174"/>
    <mergeCell ref="E174:F174"/>
    <mergeCell ref="G174:H174"/>
    <mergeCell ref="I174:J174"/>
    <mergeCell ref="K174:L174"/>
    <mergeCell ref="K166:L166"/>
    <mergeCell ref="A168:L169"/>
    <mergeCell ref="A172:B172"/>
    <mergeCell ref="C172:D172"/>
    <mergeCell ref="E172:F172"/>
    <mergeCell ref="G172:H172"/>
    <mergeCell ref="I172:J172"/>
    <mergeCell ref="K172:L172"/>
    <mergeCell ref="I165:J165"/>
    <mergeCell ref="K165:L165"/>
    <mergeCell ref="A166:B166"/>
    <mergeCell ref="C166:D166"/>
    <mergeCell ref="E166:F166"/>
    <mergeCell ref="G166:H166"/>
    <mergeCell ref="I166:J166"/>
    <mergeCell ref="A162:A165"/>
    <mergeCell ref="C164:D164"/>
    <mergeCell ref="E164:F164"/>
    <mergeCell ref="C165:D165"/>
    <mergeCell ref="E165:F165"/>
    <mergeCell ref="G165:H165"/>
    <mergeCell ref="C173:D173"/>
    <mergeCell ref="E173:F173"/>
    <mergeCell ref="G173:H173"/>
    <mergeCell ref="I177:J177"/>
    <mergeCell ref="K177:L177"/>
    <mergeCell ref="C178:D178"/>
    <mergeCell ref="E178:F178"/>
    <mergeCell ref="G178:H178"/>
    <mergeCell ref="I178:J178"/>
    <mergeCell ref="K178:L178"/>
    <mergeCell ref="C175:D175"/>
    <mergeCell ref="E175:F175"/>
    <mergeCell ref="G175:H175"/>
    <mergeCell ref="I175:J175"/>
    <mergeCell ref="K175:L175"/>
    <mergeCell ref="C176:D176"/>
    <mergeCell ref="E176:F176"/>
    <mergeCell ref="G176:H176"/>
    <mergeCell ref="I176:J176"/>
    <mergeCell ref="K176:L176"/>
    <mergeCell ref="C177:D177"/>
    <mergeCell ref="E177:F177"/>
    <mergeCell ref="G177:H177"/>
    <mergeCell ref="I181:J181"/>
    <mergeCell ref="K181:L181"/>
    <mergeCell ref="C182:D182"/>
    <mergeCell ref="E182:F182"/>
    <mergeCell ref="G182:H182"/>
    <mergeCell ref="I182:J182"/>
    <mergeCell ref="K182:L182"/>
    <mergeCell ref="C179:D179"/>
    <mergeCell ref="E179:F179"/>
    <mergeCell ref="G179:H179"/>
    <mergeCell ref="I179:J179"/>
    <mergeCell ref="K179:L179"/>
    <mergeCell ref="C180:D180"/>
    <mergeCell ref="E180:F180"/>
    <mergeCell ref="G180:H180"/>
    <mergeCell ref="I180:J180"/>
    <mergeCell ref="K180:L180"/>
    <mergeCell ref="C181:D181"/>
    <mergeCell ref="E181:F181"/>
    <mergeCell ref="G181:H181"/>
    <mergeCell ref="I187:J187"/>
    <mergeCell ref="K187:L187"/>
    <mergeCell ref="C188:D188"/>
    <mergeCell ref="E188:F188"/>
    <mergeCell ref="I188:J188"/>
    <mergeCell ref="K188:L188"/>
    <mergeCell ref="C185:D185"/>
    <mergeCell ref="E185:F185"/>
    <mergeCell ref="G185:H185"/>
    <mergeCell ref="I185:J185"/>
    <mergeCell ref="K185:L185"/>
    <mergeCell ref="C186:D186"/>
    <mergeCell ref="E186:F186"/>
    <mergeCell ref="G186:H186"/>
    <mergeCell ref="I186:J186"/>
    <mergeCell ref="K186:L186"/>
    <mergeCell ref="C183:D183"/>
    <mergeCell ref="E183:F183"/>
    <mergeCell ref="G183:H183"/>
    <mergeCell ref="I183:J183"/>
    <mergeCell ref="K183:L183"/>
    <mergeCell ref="C184:D184"/>
    <mergeCell ref="E184:F184"/>
    <mergeCell ref="G184:H184"/>
    <mergeCell ref="I184:J184"/>
    <mergeCell ref="K184:L184"/>
    <mergeCell ref="G188:H188"/>
    <mergeCell ref="C187:D187"/>
    <mergeCell ref="E187:F187"/>
    <mergeCell ref="G187:H187"/>
    <mergeCell ref="C193:D193"/>
    <mergeCell ref="E193:F193"/>
    <mergeCell ref="G193:H193"/>
    <mergeCell ref="I193:J193"/>
    <mergeCell ref="K193:L193"/>
    <mergeCell ref="C194:D194"/>
    <mergeCell ref="E194:F194"/>
    <mergeCell ref="G194:H194"/>
    <mergeCell ref="I194:J194"/>
    <mergeCell ref="K194:L194"/>
    <mergeCell ref="I189:J189"/>
    <mergeCell ref="K189:L189"/>
    <mergeCell ref="I190:J190"/>
    <mergeCell ref="K190:L190"/>
    <mergeCell ref="I191:J191"/>
    <mergeCell ref="K191:L191"/>
    <mergeCell ref="I192:J192"/>
    <mergeCell ref="K192:L192"/>
    <mergeCell ref="G189:H189"/>
    <mergeCell ref="C191:D191"/>
    <mergeCell ref="E191:F191"/>
    <mergeCell ref="G191:H191"/>
    <mergeCell ref="C192:D192"/>
    <mergeCell ref="E192:F192"/>
    <mergeCell ref="G192:H192"/>
    <mergeCell ref="C189:D189"/>
    <mergeCell ref="E189:F189"/>
    <mergeCell ref="C190:D190"/>
    <mergeCell ref="E190:F190"/>
    <mergeCell ref="G190:H190"/>
    <mergeCell ref="C197:D197"/>
    <mergeCell ref="E197:F197"/>
    <mergeCell ref="G197:H197"/>
    <mergeCell ref="I197:J197"/>
    <mergeCell ref="K197:L197"/>
    <mergeCell ref="C198:D198"/>
    <mergeCell ref="E198:F198"/>
    <mergeCell ref="G198:H198"/>
    <mergeCell ref="I198:J198"/>
    <mergeCell ref="K198:L198"/>
    <mergeCell ref="C195:D195"/>
    <mergeCell ref="E195:F195"/>
    <mergeCell ref="G195:H195"/>
    <mergeCell ref="I195:J195"/>
    <mergeCell ref="K195:L195"/>
    <mergeCell ref="C196:D196"/>
    <mergeCell ref="E196:F196"/>
    <mergeCell ref="G196:H196"/>
    <mergeCell ref="I196:J196"/>
    <mergeCell ref="K196:L196"/>
    <mergeCell ref="C201:D201"/>
    <mergeCell ref="E201:F201"/>
    <mergeCell ref="G201:H201"/>
    <mergeCell ref="I201:J201"/>
    <mergeCell ref="K201:L201"/>
    <mergeCell ref="C202:D202"/>
    <mergeCell ref="E202:F202"/>
    <mergeCell ref="G202:H202"/>
    <mergeCell ref="I202:J202"/>
    <mergeCell ref="K202:L202"/>
    <mergeCell ref="C199:D199"/>
    <mergeCell ref="E199:F199"/>
    <mergeCell ref="G199:H199"/>
    <mergeCell ref="I199:J199"/>
    <mergeCell ref="K199:L199"/>
    <mergeCell ref="C200:D200"/>
    <mergeCell ref="E200:F200"/>
    <mergeCell ref="G200:H200"/>
    <mergeCell ref="I200:J200"/>
    <mergeCell ref="K200:L200"/>
    <mergeCell ref="G214:H214"/>
    <mergeCell ref="I214:J214"/>
    <mergeCell ref="K214:L214"/>
    <mergeCell ref="C215:D215"/>
    <mergeCell ref="E215:F215"/>
    <mergeCell ref="G215:H215"/>
    <mergeCell ref="I215:J215"/>
    <mergeCell ref="K215:L215"/>
    <mergeCell ref="A206:B206"/>
    <mergeCell ref="C206:D206"/>
    <mergeCell ref="E206:F206"/>
    <mergeCell ref="G206:H206"/>
    <mergeCell ref="I206:J206"/>
    <mergeCell ref="K206:L206"/>
    <mergeCell ref="C203:D203"/>
    <mergeCell ref="E203:F203"/>
    <mergeCell ref="G203:H203"/>
    <mergeCell ref="I203:J203"/>
    <mergeCell ref="K203:L203"/>
    <mergeCell ref="E204:F205"/>
    <mergeCell ref="K204:L204"/>
    <mergeCell ref="K205:L205"/>
    <mergeCell ref="C204:D205"/>
    <mergeCell ref="G204:H205"/>
    <mergeCell ref="C218:D218"/>
    <mergeCell ref="E218:F218"/>
    <mergeCell ref="G218:H218"/>
    <mergeCell ref="I218:J218"/>
    <mergeCell ref="K218:L218"/>
    <mergeCell ref="C219:D219"/>
    <mergeCell ref="E219:F219"/>
    <mergeCell ref="G219:H219"/>
    <mergeCell ref="I219:J219"/>
    <mergeCell ref="K219:L219"/>
    <mergeCell ref="C216:D216"/>
    <mergeCell ref="E216:F216"/>
    <mergeCell ref="G216:H216"/>
    <mergeCell ref="I216:J216"/>
    <mergeCell ref="K216:L216"/>
    <mergeCell ref="C217:D217"/>
    <mergeCell ref="E217:F217"/>
    <mergeCell ref="G217:H217"/>
    <mergeCell ref="I217:J217"/>
    <mergeCell ref="K217:L217"/>
    <mergeCell ref="C222:D222"/>
    <mergeCell ref="E222:F222"/>
    <mergeCell ref="G222:H222"/>
    <mergeCell ref="I222:J222"/>
    <mergeCell ref="K222:L222"/>
    <mergeCell ref="C223:D223"/>
    <mergeCell ref="E223:F223"/>
    <mergeCell ref="G223:H223"/>
    <mergeCell ref="I223:J223"/>
    <mergeCell ref="K223:L223"/>
    <mergeCell ref="C220:D220"/>
    <mergeCell ref="E220:F220"/>
    <mergeCell ref="G220:H220"/>
    <mergeCell ref="I220:J220"/>
    <mergeCell ref="K220:L220"/>
    <mergeCell ref="C221:D221"/>
    <mergeCell ref="E221:F221"/>
    <mergeCell ref="G221:H221"/>
    <mergeCell ref="I221:J221"/>
    <mergeCell ref="K221:L221"/>
    <mergeCell ref="C226:D226"/>
    <mergeCell ref="E226:F226"/>
    <mergeCell ref="G226:H226"/>
    <mergeCell ref="I226:J226"/>
    <mergeCell ref="K226:L226"/>
    <mergeCell ref="C227:D227"/>
    <mergeCell ref="E227:F227"/>
    <mergeCell ref="G227:H227"/>
    <mergeCell ref="I227:J227"/>
    <mergeCell ref="K227:L227"/>
    <mergeCell ref="C224:D224"/>
    <mergeCell ref="E224:F224"/>
    <mergeCell ref="G224:H224"/>
    <mergeCell ref="I224:J224"/>
    <mergeCell ref="K224:L224"/>
    <mergeCell ref="C225:D225"/>
    <mergeCell ref="E225:F225"/>
    <mergeCell ref="G225:H225"/>
    <mergeCell ref="I225:J225"/>
    <mergeCell ref="K225:L225"/>
    <mergeCell ref="C230:D230"/>
    <mergeCell ref="E230:F230"/>
    <mergeCell ref="G230:H230"/>
    <mergeCell ref="I230:J230"/>
    <mergeCell ref="K230:L230"/>
    <mergeCell ref="C231:D231"/>
    <mergeCell ref="E231:F231"/>
    <mergeCell ref="G231:H231"/>
    <mergeCell ref="I231:J231"/>
    <mergeCell ref="K231:L231"/>
    <mergeCell ref="C228:D228"/>
    <mergeCell ref="E228:F228"/>
    <mergeCell ref="G228:H228"/>
    <mergeCell ref="I228:J228"/>
    <mergeCell ref="K228:L228"/>
    <mergeCell ref="C229:D229"/>
    <mergeCell ref="E229:F229"/>
    <mergeCell ref="G229:H229"/>
    <mergeCell ref="I229:J229"/>
    <mergeCell ref="K229:L229"/>
    <mergeCell ref="C234:D234"/>
    <mergeCell ref="E234:F234"/>
    <mergeCell ref="G234:H234"/>
    <mergeCell ref="I234:J234"/>
    <mergeCell ref="K234:L234"/>
    <mergeCell ref="C235:D235"/>
    <mergeCell ref="E235:F235"/>
    <mergeCell ref="G235:H235"/>
    <mergeCell ref="I235:J235"/>
    <mergeCell ref="K235:L235"/>
    <mergeCell ref="C232:D232"/>
    <mergeCell ref="E232:F232"/>
    <mergeCell ref="G232:H232"/>
    <mergeCell ref="I232:J232"/>
    <mergeCell ref="K232:L232"/>
    <mergeCell ref="C233:D233"/>
    <mergeCell ref="E233:F233"/>
    <mergeCell ref="G233:H233"/>
    <mergeCell ref="I233:J233"/>
    <mergeCell ref="K233:L233"/>
    <mergeCell ref="C238:D238"/>
    <mergeCell ref="E238:F238"/>
    <mergeCell ref="G238:H238"/>
    <mergeCell ref="I238:J238"/>
    <mergeCell ref="K238:L238"/>
    <mergeCell ref="C239:D239"/>
    <mergeCell ref="E239:F239"/>
    <mergeCell ref="G239:H239"/>
    <mergeCell ref="I239:J239"/>
    <mergeCell ref="K239:L239"/>
    <mergeCell ref="C236:D236"/>
    <mergeCell ref="E236:F236"/>
    <mergeCell ref="G236:H236"/>
    <mergeCell ref="I236:J236"/>
    <mergeCell ref="K236:L236"/>
    <mergeCell ref="C237:D237"/>
    <mergeCell ref="E237:F237"/>
    <mergeCell ref="G237:H237"/>
    <mergeCell ref="I237:J237"/>
    <mergeCell ref="K237:L237"/>
    <mergeCell ref="C242:D242"/>
    <mergeCell ref="E242:F242"/>
    <mergeCell ref="G242:H242"/>
    <mergeCell ref="I242:J242"/>
    <mergeCell ref="K242:L242"/>
    <mergeCell ref="C243:D243"/>
    <mergeCell ref="E243:F243"/>
    <mergeCell ref="G243:H243"/>
    <mergeCell ref="I243:J243"/>
    <mergeCell ref="K243:L243"/>
    <mergeCell ref="C240:D240"/>
    <mergeCell ref="E240:F240"/>
    <mergeCell ref="G240:H240"/>
    <mergeCell ref="I240:J240"/>
    <mergeCell ref="K240:L240"/>
    <mergeCell ref="C241:D241"/>
    <mergeCell ref="E241:F241"/>
    <mergeCell ref="G241:H241"/>
    <mergeCell ref="I241:J241"/>
    <mergeCell ref="K241:L241"/>
    <mergeCell ref="A251:L252"/>
    <mergeCell ref="A255:B255"/>
    <mergeCell ref="C255:D255"/>
    <mergeCell ref="E255:F255"/>
    <mergeCell ref="G255:H255"/>
    <mergeCell ref="I255:J255"/>
    <mergeCell ref="K255:L255"/>
    <mergeCell ref="E246:F247"/>
    <mergeCell ref="K246:L246"/>
    <mergeCell ref="K247:L247"/>
    <mergeCell ref="A248:B248"/>
    <mergeCell ref="C248:D248"/>
    <mergeCell ref="E248:F248"/>
    <mergeCell ref="G248:H248"/>
    <mergeCell ref="I248:J248"/>
    <mergeCell ref="K248:L248"/>
    <mergeCell ref="C244:D244"/>
    <mergeCell ref="E244:F244"/>
    <mergeCell ref="G244:H244"/>
    <mergeCell ref="I244:J244"/>
    <mergeCell ref="K244:L244"/>
    <mergeCell ref="C245:D245"/>
    <mergeCell ref="E245:F245"/>
    <mergeCell ref="G245:H245"/>
    <mergeCell ref="I245:J245"/>
    <mergeCell ref="K245:L245"/>
    <mergeCell ref="C258:D258"/>
    <mergeCell ref="E258:F258"/>
    <mergeCell ref="G258:H258"/>
    <mergeCell ref="I258:J258"/>
    <mergeCell ref="K258:L258"/>
    <mergeCell ref="C259:D259"/>
    <mergeCell ref="E259:F259"/>
    <mergeCell ref="G259:H259"/>
    <mergeCell ref="I259:J259"/>
    <mergeCell ref="K259:L259"/>
    <mergeCell ref="C256:D256"/>
    <mergeCell ref="E256:F256"/>
    <mergeCell ref="G256:H256"/>
    <mergeCell ref="I256:J256"/>
    <mergeCell ref="K256:L256"/>
    <mergeCell ref="C257:D257"/>
    <mergeCell ref="E257:F257"/>
    <mergeCell ref="G257:H257"/>
    <mergeCell ref="I257:J257"/>
    <mergeCell ref="K257:L257"/>
    <mergeCell ref="C262:D262"/>
    <mergeCell ref="E262:F262"/>
    <mergeCell ref="G262:H262"/>
    <mergeCell ref="I262:J262"/>
    <mergeCell ref="K262:L262"/>
    <mergeCell ref="C263:D263"/>
    <mergeCell ref="E263:F263"/>
    <mergeCell ref="G263:H263"/>
    <mergeCell ref="I263:J263"/>
    <mergeCell ref="K263:L263"/>
    <mergeCell ref="C260:D260"/>
    <mergeCell ref="E260:F260"/>
    <mergeCell ref="G260:H260"/>
    <mergeCell ref="I260:J260"/>
    <mergeCell ref="K260:L260"/>
    <mergeCell ref="C261:D261"/>
    <mergeCell ref="E261:F261"/>
    <mergeCell ref="G261:H261"/>
    <mergeCell ref="I261:J261"/>
    <mergeCell ref="K261:L261"/>
    <mergeCell ref="C266:D266"/>
    <mergeCell ref="E266:F266"/>
    <mergeCell ref="G266:H266"/>
    <mergeCell ref="I266:J266"/>
    <mergeCell ref="K265:L265"/>
    <mergeCell ref="C267:D267"/>
    <mergeCell ref="E267:F267"/>
    <mergeCell ref="G267:H267"/>
    <mergeCell ref="I267:J267"/>
    <mergeCell ref="K267:L267"/>
    <mergeCell ref="C264:D264"/>
    <mergeCell ref="E264:F264"/>
    <mergeCell ref="G264:H264"/>
    <mergeCell ref="I264:J264"/>
    <mergeCell ref="K264:L264"/>
    <mergeCell ref="C265:D265"/>
    <mergeCell ref="E265:F265"/>
    <mergeCell ref="G265:H265"/>
    <mergeCell ref="I265:J265"/>
    <mergeCell ref="K266:L266"/>
    <mergeCell ref="C270:D270"/>
    <mergeCell ref="E270:F270"/>
    <mergeCell ref="G270:H270"/>
    <mergeCell ref="I270:J270"/>
    <mergeCell ref="K270:L270"/>
    <mergeCell ref="C271:D271"/>
    <mergeCell ref="E271:F271"/>
    <mergeCell ref="G271:H271"/>
    <mergeCell ref="I271:J271"/>
    <mergeCell ref="K271:L271"/>
    <mergeCell ref="C268:D268"/>
    <mergeCell ref="E268:F268"/>
    <mergeCell ref="G268:H268"/>
    <mergeCell ref="I268:J268"/>
    <mergeCell ref="K268:L268"/>
    <mergeCell ref="C269:D269"/>
    <mergeCell ref="E269:F269"/>
    <mergeCell ref="G269:H269"/>
    <mergeCell ref="I269:J269"/>
    <mergeCell ref="K269:L269"/>
    <mergeCell ref="C274:D274"/>
    <mergeCell ref="E274:F274"/>
    <mergeCell ref="G274:H274"/>
    <mergeCell ref="I274:J274"/>
    <mergeCell ref="K274:L274"/>
    <mergeCell ref="C275:D275"/>
    <mergeCell ref="E275:F275"/>
    <mergeCell ref="G275:H275"/>
    <mergeCell ref="I275:J275"/>
    <mergeCell ref="K275:L275"/>
    <mergeCell ref="C272:D272"/>
    <mergeCell ref="E272:F272"/>
    <mergeCell ref="G272:H272"/>
    <mergeCell ref="I272:J272"/>
    <mergeCell ref="K272:L272"/>
    <mergeCell ref="C273:D273"/>
    <mergeCell ref="E273:F273"/>
    <mergeCell ref="G273:H273"/>
    <mergeCell ref="I273:J273"/>
    <mergeCell ref="K273:L273"/>
    <mergeCell ref="C278:D278"/>
    <mergeCell ref="E278:F278"/>
    <mergeCell ref="G278:H278"/>
    <mergeCell ref="I278:J278"/>
    <mergeCell ref="K278:L278"/>
    <mergeCell ref="C279:D279"/>
    <mergeCell ref="E279:F279"/>
    <mergeCell ref="G279:H279"/>
    <mergeCell ref="I279:J279"/>
    <mergeCell ref="K279:L279"/>
    <mergeCell ref="C276:D276"/>
    <mergeCell ref="E276:F276"/>
    <mergeCell ref="G276:H276"/>
    <mergeCell ref="I276:J276"/>
    <mergeCell ref="K276:L276"/>
    <mergeCell ref="C277:D277"/>
    <mergeCell ref="E277:F277"/>
    <mergeCell ref="G277:H277"/>
    <mergeCell ref="I277:J277"/>
    <mergeCell ref="K277:L277"/>
    <mergeCell ref="C282:D282"/>
    <mergeCell ref="E282:F282"/>
    <mergeCell ref="G282:H282"/>
    <mergeCell ref="I282:J282"/>
    <mergeCell ref="K282:L282"/>
    <mergeCell ref="C283:D283"/>
    <mergeCell ref="E283:F283"/>
    <mergeCell ref="G283:H283"/>
    <mergeCell ref="I283:J283"/>
    <mergeCell ref="K283:L283"/>
    <mergeCell ref="C280:D280"/>
    <mergeCell ref="E280:F280"/>
    <mergeCell ref="G280:H280"/>
    <mergeCell ref="I280:J280"/>
    <mergeCell ref="K280:L280"/>
    <mergeCell ref="C281:D281"/>
    <mergeCell ref="E281:F281"/>
    <mergeCell ref="G281:H281"/>
    <mergeCell ref="I281:J281"/>
    <mergeCell ref="K281:L281"/>
    <mergeCell ref="C286:D286"/>
    <mergeCell ref="E286:F286"/>
    <mergeCell ref="G286:H286"/>
    <mergeCell ref="I286:J286"/>
    <mergeCell ref="K286:L286"/>
    <mergeCell ref="E287:F288"/>
    <mergeCell ref="K287:L287"/>
    <mergeCell ref="K288:L288"/>
    <mergeCell ref="C287:D288"/>
    <mergeCell ref="G287:H288"/>
    <mergeCell ref="C284:D284"/>
    <mergeCell ref="E284:F284"/>
    <mergeCell ref="G284:H284"/>
    <mergeCell ref="I284:J284"/>
    <mergeCell ref="K284:L284"/>
    <mergeCell ref="C285:D285"/>
    <mergeCell ref="E285:F285"/>
    <mergeCell ref="G285:H285"/>
    <mergeCell ref="I285:J285"/>
    <mergeCell ref="K285:L285"/>
    <mergeCell ref="C297:D297"/>
    <mergeCell ref="E297:F297"/>
    <mergeCell ref="G297:H297"/>
    <mergeCell ref="I297:J297"/>
    <mergeCell ref="K297:L297"/>
    <mergeCell ref="C298:D298"/>
    <mergeCell ref="E298:F298"/>
    <mergeCell ref="G298:H298"/>
    <mergeCell ref="I298:J298"/>
    <mergeCell ref="K298:L298"/>
    <mergeCell ref="E289:F289"/>
    <mergeCell ref="G289:H289"/>
    <mergeCell ref="I289:J289"/>
    <mergeCell ref="K289:L289"/>
    <mergeCell ref="G296:H296"/>
    <mergeCell ref="I296:J296"/>
    <mergeCell ref="K296:L296"/>
    <mergeCell ref="A292:L293"/>
    <mergeCell ref="A296:B296"/>
    <mergeCell ref="C296:D296"/>
    <mergeCell ref="E296:F296"/>
    <mergeCell ref="A289:B289"/>
    <mergeCell ref="C289:D289"/>
    <mergeCell ref="C301:D301"/>
    <mergeCell ref="E301:F301"/>
    <mergeCell ref="G301:H301"/>
    <mergeCell ref="I301:J301"/>
    <mergeCell ref="K301:L301"/>
    <mergeCell ref="C302:D302"/>
    <mergeCell ref="E302:F302"/>
    <mergeCell ref="G302:H302"/>
    <mergeCell ref="I302:J302"/>
    <mergeCell ref="K302:L302"/>
    <mergeCell ref="C299:D299"/>
    <mergeCell ref="E299:F299"/>
    <mergeCell ref="G299:H299"/>
    <mergeCell ref="I299:J299"/>
    <mergeCell ref="K299:L299"/>
    <mergeCell ref="C300:D300"/>
    <mergeCell ref="E300:F300"/>
    <mergeCell ref="G300:H300"/>
    <mergeCell ref="I300:J300"/>
    <mergeCell ref="K300:L300"/>
    <mergeCell ref="C305:D305"/>
    <mergeCell ref="E305:F305"/>
    <mergeCell ref="G305:H305"/>
    <mergeCell ref="I305:J305"/>
    <mergeCell ref="K305:L305"/>
    <mergeCell ref="C309:D309"/>
    <mergeCell ref="E309:F309"/>
    <mergeCell ref="G309:H309"/>
    <mergeCell ref="C307:D307"/>
    <mergeCell ref="E307:F307"/>
    <mergeCell ref="C303:D303"/>
    <mergeCell ref="E303:F303"/>
    <mergeCell ref="G303:H303"/>
    <mergeCell ref="I303:J303"/>
    <mergeCell ref="K303:L303"/>
    <mergeCell ref="I304:J304"/>
    <mergeCell ref="K304:L304"/>
    <mergeCell ref="C304:D304"/>
    <mergeCell ref="E304:F304"/>
    <mergeCell ref="G304:H304"/>
    <mergeCell ref="C310:D310"/>
    <mergeCell ref="E310:F310"/>
    <mergeCell ref="G310:H310"/>
    <mergeCell ref="I310:J310"/>
    <mergeCell ref="K310:L310"/>
    <mergeCell ref="C311:D311"/>
    <mergeCell ref="K311:L311"/>
    <mergeCell ref="I308:J308"/>
    <mergeCell ref="K308:L308"/>
    <mergeCell ref="G308:H308"/>
    <mergeCell ref="I309:J309"/>
    <mergeCell ref="K309:L309"/>
    <mergeCell ref="G307:H307"/>
    <mergeCell ref="C308:D308"/>
    <mergeCell ref="E308:F308"/>
    <mergeCell ref="C306:D306"/>
    <mergeCell ref="E306:F306"/>
    <mergeCell ref="G306:H306"/>
    <mergeCell ref="I315:J315"/>
    <mergeCell ref="K315:L315"/>
    <mergeCell ref="C316:D316"/>
    <mergeCell ref="E316:F316"/>
    <mergeCell ref="G316:H316"/>
    <mergeCell ref="I316:J316"/>
    <mergeCell ref="K316:L316"/>
    <mergeCell ref="C314:D314"/>
    <mergeCell ref="E314:F314"/>
    <mergeCell ref="G314:H314"/>
    <mergeCell ref="C315:D315"/>
    <mergeCell ref="E315:F315"/>
    <mergeCell ref="G315:H315"/>
    <mergeCell ref="K312:L312"/>
    <mergeCell ref="C313:D313"/>
    <mergeCell ref="E313:F313"/>
    <mergeCell ref="G313:H313"/>
    <mergeCell ref="C319:D319"/>
    <mergeCell ref="E319:F319"/>
    <mergeCell ref="G319:H319"/>
    <mergeCell ref="I319:J319"/>
    <mergeCell ref="K319:L319"/>
    <mergeCell ref="C320:D320"/>
    <mergeCell ref="E320:F320"/>
    <mergeCell ref="G320:H320"/>
    <mergeCell ref="I320:J320"/>
    <mergeCell ref="K320:L320"/>
    <mergeCell ref="C317:D317"/>
    <mergeCell ref="E317:F317"/>
    <mergeCell ref="G317:H317"/>
    <mergeCell ref="I317:J317"/>
    <mergeCell ref="K317:L317"/>
    <mergeCell ref="C318:D318"/>
    <mergeCell ref="E318:F318"/>
    <mergeCell ref="G318:H318"/>
    <mergeCell ref="I318:J318"/>
    <mergeCell ref="K318:L318"/>
    <mergeCell ref="C323:D323"/>
    <mergeCell ref="E323:F323"/>
    <mergeCell ref="G323:H323"/>
    <mergeCell ref="I323:J323"/>
    <mergeCell ref="K323:L323"/>
    <mergeCell ref="C324:D324"/>
    <mergeCell ref="E324:F324"/>
    <mergeCell ref="G324:H324"/>
    <mergeCell ref="I324:J324"/>
    <mergeCell ref="K324:L324"/>
    <mergeCell ref="C321:D321"/>
    <mergeCell ref="E321:F321"/>
    <mergeCell ref="G321:H321"/>
    <mergeCell ref="I321:J321"/>
    <mergeCell ref="K321:L321"/>
    <mergeCell ref="C322:D322"/>
    <mergeCell ref="E322:F322"/>
    <mergeCell ref="G322:H322"/>
    <mergeCell ref="I322:J322"/>
    <mergeCell ref="K322:L322"/>
    <mergeCell ref="A328:B329"/>
    <mergeCell ref="K328:L328"/>
    <mergeCell ref="K329:L329"/>
    <mergeCell ref="A330:B330"/>
    <mergeCell ref="C330:D330"/>
    <mergeCell ref="E330:F330"/>
    <mergeCell ref="G330:H330"/>
    <mergeCell ref="I330:J330"/>
    <mergeCell ref="K330:L330"/>
    <mergeCell ref="C327:D327"/>
    <mergeCell ref="E327:F327"/>
    <mergeCell ref="G327:H327"/>
    <mergeCell ref="I327:J327"/>
    <mergeCell ref="K327:L327"/>
    <mergeCell ref="E328:F329"/>
    <mergeCell ref="C325:D325"/>
    <mergeCell ref="E325:F325"/>
    <mergeCell ref="G325:H325"/>
    <mergeCell ref="I325:J325"/>
    <mergeCell ref="K325:L325"/>
    <mergeCell ref="C326:D326"/>
    <mergeCell ref="E326:F326"/>
    <mergeCell ref="G326:H326"/>
    <mergeCell ref="I326:J326"/>
    <mergeCell ref="K326:L326"/>
    <mergeCell ref="C328:D329"/>
    <mergeCell ref="G328:H329"/>
    <mergeCell ref="I328:J329"/>
    <mergeCell ref="C338:D338"/>
    <mergeCell ref="E338:F338"/>
    <mergeCell ref="G338:H338"/>
    <mergeCell ref="I338:J338"/>
    <mergeCell ref="K338:L338"/>
    <mergeCell ref="C339:D339"/>
    <mergeCell ref="E339:F339"/>
    <mergeCell ref="G339:H339"/>
    <mergeCell ref="I339:J339"/>
    <mergeCell ref="K339:L339"/>
    <mergeCell ref="A333:L334"/>
    <mergeCell ref="A337:B337"/>
    <mergeCell ref="C337:D337"/>
    <mergeCell ref="E337:F337"/>
    <mergeCell ref="G337:H337"/>
    <mergeCell ref="I337:J337"/>
    <mergeCell ref="K337:L337"/>
    <mergeCell ref="C342:D342"/>
    <mergeCell ref="E342:F342"/>
    <mergeCell ref="G342:H342"/>
    <mergeCell ref="I342:J342"/>
    <mergeCell ref="K342:L342"/>
    <mergeCell ref="C343:D343"/>
    <mergeCell ref="E343:F343"/>
    <mergeCell ref="G343:H343"/>
    <mergeCell ref="I343:J343"/>
    <mergeCell ref="K343:L343"/>
    <mergeCell ref="C340:D340"/>
    <mergeCell ref="E340:F340"/>
    <mergeCell ref="G340:H340"/>
    <mergeCell ref="I340:J340"/>
    <mergeCell ref="K340:L340"/>
    <mergeCell ref="C341:D341"/>
    <mergeCell ref="E341:F341"/>
    <mergeCell ref="G341:H341"/>
    <mergeCell ref="I341:J341"/>
    <mergeCell ref="K341:L341"/>
    <mergeCell ref="C346:D346"/>
    <mergeCell ref="E346:F346"/>
    <mergeCell ref="G346:H346"/>
    <mergeCell ref="I346:J346"/>
    <mergeCell ref="K346:L346"/>
    <mergeCell ref="C347:D347"/>
    <mergeCell ref="E347:F347"/>
    <mergeCell ref="G347:H347"/>
    <mergeCell ref="I347:J347"/>
    <mergeCell ref="K347:L347"/>
    <mergeCell ref="C344:D344"/>
    <mergeCell ref="E344:F344"/>
    <mergeCell ref="G344:H344"/>
    <mergeCell ref="I344:J344"/>
    <mergeCell ref="K344:L344"/>
    <mergeCell ref="C345:D345"/>
    <mergeCell ref="E345:F345"/>
    <mergeCell ref="G345:H345"/>
    <mergeCell ref="I345:J345"/>
    <mergeCell ref="K345:L345"/>
    <mergeCell ref="C350:D350"/>
    <mergeCell ref="E350:F350"/>
    <mergeCell ref="G350:H350"/>
    <mergeCell ref="I350:J350"/>
    <mergeCell ref="K350:L350"/>
    <mergeCell ref="C351:D351"/>
    <mergeCell ref="E351:F351"/>
    <mergeCell ref="G351:H351"/>
    <mergeCell ref="I351:J351"/>
    <mergeCell ref="K351:L351"/>
    <mergeCell ref="C348:D348"/>
    <mergeCell ref="E348:F348"/>
    <mergeCell ref="G348:H348"/>
    <mergeCell ref="I348:J348"/>
    <mergeCell ref="K348:L348"/>
    <mergeCell ref="C349:D349"/>
    <mergeCell ref="E349:F349"/>
    <mergeCell ref="G349:H349"/>
    <mergeCell ref="I349:J349"/>
    <mergeCell ref="K349:L349"/>
    <mergeCell ref="C354:D354"/>
    <mergeCell ref="E354:F354"/>
    <mergeCell ref="G354:H354"/>
    <mergeCell ref="I354:J354"/>
    <mergeCell ref="K354:L354"/>
    <mergeCell ref="C355:D355"/>
    <mergeCell ref="E355:F355"/>
    <mergeCell ref="G355:H355"/>
    <mergeCell ref="I355:J355"/>
    <mergeCell ref="K355:L355"/>
    <mergeCell ref="C352:D352"/>
    <mergeCell ref="E352:F352"/>
    <mergeCell ref="G352:H352"/>
    <mergeCell ref="I352:J352"/>
    <mergeCell ref="K352:L352"/>
    <mergeCell ref="C353:D353"/>
    <mergeCell ref="E353:F353"/>
    <mergeCell ref="G353:H353"/>
    <mergeCell ref="I353:J353"/>
    <mergeCell ref="K353:L353"/>
    <mergeCell ref="C358:D358"/>
    <mergeCell ref="E358:F358"/>
    <mergeCell ref="G358:H358"/>
    <mergeCell ref="I358:J358"/>
    <mergeCell ref="K358:L358"/>
    <mergeCell ref="C359:D359"/>
    <mergeCell ref="E359:F359"/>
    <mergeCell ref="G359:H359"/>
    <mergeCell ref="I359:J359"/>
    <mergeCell ref="K359:L359"/>
    <mergeCell ref="C356:D356"/>
    <mergeCell ref="E356:F356"/>
    <mergeCell ref="G356:H356"/>
    <mergeCell ref="I356:J356"/>
    <mergeCell ref="K356:L356"/>
    <mergeCell ref="C357:D357"/>
    <mergeCell ref="E357:F357"/>
    <mergeCell ref="G357:H357"/>
    <mergeCell ref="I357:J357"/>
    <mergeCell ref="K357:L357"/>
    <mergeCell ref="C362:D362"/>
    <mergeCell ref="E362:F362"/>
    <mergeCell ref="G362:H362"/>
    <mergeCell ref="I362:J362"/>
    <mergeCell ref="K362:L362"/>
    <mergeCell ref="C363:D363"/>
    <mergeCell ref="E363:F363"/>
    <mergeCell ref="G363:H363"/>
    <mergeCell ref="I363:J363"/>
    <mergeCell ref="K363:L363"/>
    <mergeCell ref="C360:D360"/>
    <mergeCell ref="E360:F360"/>
    <mergeCell ref="G360:H360"/>
    <mergeCell ref="I360:J360"/>
    <mergeCell ref="K360:L360"/>
    <mergeCell ref="C361:D361"/>
    <mergeCell ref="E361:F361"/>
    <mergeCell ref="G361:H361"/>
    <mergeCell ref="I361:J361"/>
    <mergeCell ref="K361:L361"/>
    <mergeCell ref="C366:D366"/>
    <mergeCell ref="E366:F366"/>
    <mergeCell ref="G366:H366"/>
    <mergeCell ref="I366:J366"/>
    <mergeCell ref="K366:L366"/>
    <mergeCell ref="C367:D367"/>
    <mergeCell ref="E367:F367"/>
    <mergeCell ref="G367:H367"/>
    <mergeCell ref="I367:J367"/>
    <mergeCell ref="K367:L367"/>
    <mergeCell ref="C364:D364"/>
    <mergeCell ref="E364:F364"/>
    <mergeCell ref="G364:H364"/>
    <mergeCell ref="I364:J364"/>
    <mergeCell ref="K364:L364"/>
    <mergeCell ref="C365:D365"/>
    <mergeCell ref="E365:F365"/>
    <mergeCell ref="G365:H365"/>
    <mergeCell ref="I365:J365"/>
    <mergeCell ref="K365:L365"/>
    <mergeCell ref="K378:L378"/>
    <mergeCell ref="C379:D379"/>
    <mergeCell ref="E379:F379"/>
    <mergeCell ref="G379:H379"/>
    <mergeCell ref="I379:J379"/>
    <mergeCell ref="K379:L379"/>
    <mergeCell ref="E371:F371"/>
    <mergeCell ref="G371:H371"/>
    <mergeCell ref="I371:J371"/>
    <mergeCell ref="K371:L371"/>
    <mergeCell ref="A374:L375"/>
    <mergeCell ref="A378:B378"/>
    <mergeCell ref="C378:D378"/>
    <mergeCell ref="E378:F378"/>
    <mergeCell ref="G378:H378"/>
    <mergeCell ref="I378:J378"/>
    <mergeCell ref="C368:D368"/>
    <mergeCell ref="E368:F368"/>
    <mergeCell ref="G368:H368"/>
    <mergeCell ref="I368:J368"/>
    <mergeCell ref="K368:L368"/>
    <mergeCell ref="E369:F370"/>
    <mergeCell ref="K369:L369"/>
    <mergeCell ref="K370:L370"/>
    <mergeCell ref="C382:D382"/>
    <mergeCell ref="E382:F382"/>
    <mergeCell ref="G382:H382"/>
    <mergeCell ref="I382:J382"/>
    <mergeCell ref="K382:L382"/>
    <mergeCell ref="C383:D383"/>
    <mergeCell ref="E383:F383"/>
    <mergeCell ref="G383:H383"/>
    <mergeCell ref="I383:J383"/>
    <mergeCell ref="K383:L383"/>
    <mergeCell ref="C380:D380"/>
    <mergeCell ref="E380:F380"/>
    <mergeCell ref="G380:H380"/>
    <mergeCell ref="I380:J380"/>
    <mergeCell ref="K380:L380"/>
    <mergeCell ref="C381:D381"/>
    <mergeCell ref="E381:F381"/>
    <mergeCell ref="G381:H381"/>
    <mergeCell ref="I381:J381"/>
    <mergeCell ref="K381:L381"/>
    <mergeCell ref="C386:D386"/>
    <mergeCell ref="E386:F386"/>
    <mergeCell ref="G386:H386"/>
    <mergeCell ref="I386:J386"/>
    <mergeCell ref="K386:L386"/>
    <mergeCell ref="C387:D387"/>
    <mergeCell ref="E387:F387"/>
    <mergeCell ref="C384:D384"/>
    <mergeCell ref="E384:F384"/>
    <mergeCell ref="G384:H384"/>
    <mergeCell ref="I384:J384"/>
    <mergeCell ref="K384:L384"/>
    <mergeCell ref="C385:D385"/>
    <mergeCell ref="E385:F385"/>
    <mergeCell ref="G385:H385"/>
    <mergeCell ref="I385:J385"/>
    <mergeCell ref="K385:L385"/>
    <mergeCell ref="C389:D389"/>
    <mergeCell ref="E389:F389"/>
    <mergeCell ref="G389:H389"/>
    <mergeCell ref="I389:J389"/>
    <mergeCell ref="K389:L389"/>
    <mergeCell ref="C390:D390"/>
    <mergeCell ref="E390:F390"/>
    <mergeCell ref="G390:H390"/>
    <mergeCell ref="I390:J390"/>
    <mergeCell ref="K390:L390"/>
    <mergeCell ref="E388:F388"/>
    <mergeCell ref="G387:H387"/>
    <mergeCell ref="I387:J387"/>
    <mergeCell ref="K387:L387"/>
    <mergeCell ref="C388:D388"/>
    <mergeCell ref="G388:H388"/>
    <mergeCell ref="I388:J388"/>
    <mergeCell ref="K388:L388"/>
    <mergeCell ref="C393:D393"/>
    <mergeCell ref="E393:F393"/>
    <mergeCell ref="G393:H393"/>
    <mergeCell ref="I393:J393"/>
    <mergeCell ref="K393:L393"/>
    <mergeCell ref="C394:D394"/>
    <mergeCell ref="E394:F394"/>
    <mergeCell ref="G394:H394"/>
    <mergeCell ref="I394:J394"/>
    <mergeCell ref="K394:L394"/>
    <mergeCell ref="C391:D391"/>
    <mergeCell ref="E391:F391"/>
    <mergeCell ref="G391:H391"/>
    <mergeCell ref="I391:J391"/>
    <mergeCell ref="K391:L391"/>
    <mergeCell ref="C392:D392"/>
    <mergeCell ref="E392:F392"/>
    <mergeCell ref="G392:H392"/>
    <mergeCell ref="I392:J392"/>
    <mergeCell ref="K392:L392"/>
    <mergeCell ref="C397:D397"/>
    <mergeCell ref="E397:F397"/>
    <mergeCell ref="G397:H397"/>
    <mergeCell ref="I397:J397"/>
    <mergeCell ref="K397:L397"/>
    <mergeCell ref="C398:D398"/>
    <mergeCell ref="E398:F398"/>
    <mergeCell ref="G398:H398"/>
    <mergeCell ref="I398:J398"/>
    <mergeCell ref="K398:L398"/>
    <mergeCell ref="C395:D395"/>
    <mergeCell ref="E395:F395"/>
    <mergeCell ref="G395:H395"/>
    <mergeCell ref="I395:J395"/>
    <mergeCell ref="K395:L395"/>
    <mergeCell ref="C396:D396"/>
    <mergeCell ref="E396:F396"/>
    <mergeCell ref="G396:H396"/>
    <mergeCell ref="I396:J396"/>
    <mergeCell ref="K396:L396"/>
    <mergeCell ref="C401:D401"/>
    <mergeCell ref="E401:F401"/>
    <mergeCell ref="G401:H401"/>
    <mergeCell ref="I401:J401"/>
    <mergeCell ref="K401:L401"/>
    <mergeCell ref="C402:D402"/>
    <mergeCell ref="E402:F402"/>
    <mergeCell ref="G402:H402"/>
    <mergeCell ref="I402:J402"/>
    <mergeCell ref="K402:L402"/>
    <mergeCell ref="C399:D399"/>
    <mergeCell ref="E399:F399"/>
    <mergeCell ref="G399:H399"/>
    <mergeCell ref="I399:J399"/>
    <mergeCell ref="K399:L399"/>
    <mergeCell ref="C400:D400"/>
    <mergeCell ref="E400:F400"/>
    <mergeCell ref="G400:H400"/>
    <mergeCell ref="I400:J400"/>
    <mergeCell ref="K400:L400"/>
    <mergeCell ref="C405:D405"/>
    <mergeCell ref="E405:F405"/>
    <mergeCell ref="G405:H405"/>
    <mergeCell ref="I405:J405"/>
    <mergeCell ref="K405:L405"/>
    <mergeCell ref="C406:D406"/>
    <mergeCell ref="E406:F406"/>
    <mergeCell ref="G406:H406"/>
    <mergeCell ref="I406:J406"/>
    <mergeCell ref="K406:L406"/>
    <mergeCell ref="C403:D403"/>
    <mergeCell ref="E403:F403"/>
    <mergeCell ref="G403:H403"/>
    <mergeCell ref="I403:J403"/>
    <mergeCell ref="K403:L403"/>
    <mergeCell ref="C404:D404"/>
    <mergeCell ref="E404:F404"/>
    <mergeCell ref="G404:H404"/>
    <mergeCell ref="I404:J404"/>
    <mergeCell ref="K404:L404"/>
    <mergeCell ref="A410:B411"/>
    <mergeCell ref="K410:L410"/>
    <mergeCell ref="K411:L411"/>
    <mergeCell ref="A412:B412"/>
    <mergeCell ref="C412:D412"/>
    <mergeCell ref="E412:F412"/>
    <mergeCell ref="G412:H412"/>
    <mergeCell ref="I412:J412"/>
    <mergeCell ref="C409:D409"/>
    <mergeCell ref="E409:F409"/>
    <mergeCell ref="G409:H409"/>
    <mergeCell ref="I409:J409"/>
    <mergeCell ref="K409:L409"/>
    <mergeCell ref="E410:F411"/>
    <mergeCell ref="C407:D407"/>
    <mergeCell ref="E407:F407"/>
    <mergeCell ref="G407:H407"/>
    <mergeCell ref="I407:J407"/>
    <mergeCell ref="K407:L407"/>
    <mergeCell ref="C408:D408"/>
    <mergeCell ref="E408:F408"/>
    <mergeCell ref="G408:H408"/>
    <mergeCell ref="I408:J408"/>
    <mergeCell ref="K408:L408"/>
    <mergeCell ref="C420:D420"/>
    <mergeCell ref="E420:F420"/>
    <mergeCell ref="G420:H420"/>
    <mergeCell ref="I420:J420"/>
    <mergeCell ref="K420:L420"/>
    <mergeCell ref="C421:D421"/>
    <mergeCell ref="E421:F421"/>
    <mergeCell ref="G421:H421"/>
    <mergeCell ref="I421:J421"/>
    <mergeCell ref="K421:L421"/>
    <mergeCell ref="A415:L416"/>
    <mergeCell ref="A419:B419"/>
    <mergeCell ref="C419:D419"/>
    <mergeCell ref="E419:F419"/>
    <mergeCell ref="G419:H419"/>
    <mergeCell ref="I419:J419"/>
    <mergeCell ref="K419:L419"/>
    <mergeCell ref="C424:D424"/>
    <mergeCell ref="E424:F424"/>
    <mergeCell ref="G424:H424"/>
    <mergeCell ref="I424:J424"/>
    <mergeCell ref="K424:L424"/>
    <mergeCell ref="C425:D425"/>
    <mergeCell ref="E425:F425"/>
    <mergeCell ref="G425:H425"/>
    <mergeCell ref="I425:J425"/>
    <mergeCell ref="K425:L425"/>
    <mergeCell ref="C422:D422"/>
    <mergeCell ref="E422:F422"/>
    <mergeCell ref="G422:H422"/>
    <mergeCell ref="I422:J422"/>
    <mergeCell ref="K422:L422"/>
    <mergeCell ref="C423:D423"/>
    <mergeCell ref="E423:F423"/>
    <mergeCell ref="G423:H423"/>
    <mergeCell ref="I423:J423"/>
    <mergeCell ref="K423:L423"/>
    <mergeCell ref="C428:D428"/>
    <mergeCell ref="E428:F428"/>
    <mergeCell ref="G428:H428"/>
    <mergeCell ref="I428:J428"/>
    <mergeCell ref="K428:L428"/>
    <mergeCell ref="C429:D429"/>
    <mergeCell ref="E429:F429"/>
    <mergeCell ref="G429:H429"/>
    <mergeCell ref="I429:J429"/>
    <mergeCell ref="K429:L429"/>
    <mergeCell ref="C426:D426"/>
    <mergeCell ref="E426:F426"/>
    <mergeCell ref="G426:H426"/>
    <mergeCell ref="I426:J426"/>
    <mergeCell ref="K426:L426"/>
    <mergeCell ref="C427:D427"/>
    <mergeCell ref="E427:F427"/>
    <mergeCell ref="G427:H427"/>
    <mergeCell ref="I427:J427"/>
    <mergeCell ref="K427:L427"/>
    <mergeCell ref="E432:F432"/>
    <mergeCell ref="G432:H432"/>
    <mergeCell ref="I432:J432"/>
    <mergeCell ref="K432:L432"/>
    <mergeCell ref="C433:D433"/>
    <mergeCell ref="E433:F433"/>
    <mergeCell ref="G433:H433"/>
    <mergeCell ref="I433:J433"/>
    <mergeCell ref="K433:L433"/>
    <mergeCell ref="C430:D430"/>
    <mergeCell ref="E430:F430"/>
    <mergeCell ref="G430:H430"/>
    <mergeCell ref="I430:J430"/>
    <mergeCell ref="K430:L430"/>
    <mergeCell ref="C431:D431"/>
    <mergeCell ref="E431:F431"/>
    <mergeCell ref="G431:H431"/>
    <mergeCell ref="I431:J431"/>
    <mergeCell ref="K431:L431"/>
    <mergeCell ref="C439:D439"/>
    <mergeCell ref="E439:F439"/>
    <mergeCell ref="G439:H439"/>
    <mergeCell ref="I439:J439"/>
    <mergeCell ref="K439:L439"/>
    <mergeCell ref="C440:D440"/>
    <mergeCell ref="E440:F440"/>
    <mergeCell ref="G440:H440"/>
    <mergeCell ref="I440:J440"/>
    <mergeCell ref="K440:L440"/>
    <mergeCell ref="I437:J437"/>
    <mergeCell ref="K437:L437"/>
    <mergeCell ref="C438:D438"/>
    <mergeCell ref="E438:F438"/>
    <mergeCell ref="G438:H438"/>
    <mergeCell ref="I438:J438"/>
    <mergeCell ref="K438:L438"/>
    <mergeCell ref="C437:D437"/>
    <mergeCell ref="E437:F437"/>
    <mergeCell ref="G437:H437"/>
    <mergeCell ref="C443:D443"/>
    <mergeCell ref="E443:F443"/>
    <mergeCell ref="G443:H443"/>
    <mergeCell ref="I443:J443"/>
    <mergeCell ref="K443:L443"/>
    <mergeCell ref="C444:D444"/>
    <mergeCell ref="E444:F444"/>
    <mergeCell ref="G444:H444"/>
    <mergeCell ref="I444:J444"/>
    <mergeCell ref="K444:L444"/>
    <mergeCell ref="C441:D441"/>
    <mergeCell ref="E441:F441"/>
    <mergeCell ref="G441:H441"/>
    <mergeCell ref="I441:J441"/>
    <mergeCell ref="K441:L441"/>
    <mergeCell ref="C442:D442"/>
    <mergeCell ref="E442:F442"/>
    <mergeCell ref="G442:H442"/>
    <mergeCell ref="I442:J442"/>
    <mergeCell ref="K442:L442"/>
    <mergeCell ref="I447:J447"/>
    <mergeCell ref="K447:L447"/>
    <mergeCell ref="C448:D448"/>
    <mergeCell ref="E448:F448"/>
    <mergeCell ref="G448:H448"/>
    <mergeCell ref="I448:J448"/>
    <mergeCell ref="K448:L448"/>
    <mergeCell ref="C445:D445"/>
    <mergeCell ref="E445:F445"/>
    <mergeCell ref="G445:H445"/>
    <mergeCell ref="I445:J445"/>
    <mergeCell ref="K445:L445"/>
    <mergeCell ref="C446:D446"/>
    <mergeCell ref="E446:F446"/>
    <mergeCell ref="G446:H446"/>
    <mergeCell ref="I446:J446"/>
    <mergeCell ref="K446:L446"/>
    <mergeCell ref="E459:F459"/>
    <mergeCell ref="G459:H459"/>
    <mergeCell ref="I459:J459"/>
    <mergeCell ref="K459:L459"/>
    <mergeCell ref="C460:D460"/>
    <mergeCell ref="E460:F460"/>
    <mergeCell ref="G460:H460"/>
    <mergeCell ref="I460:J460"/>
    <mergeCell ref="K460:L460"/>
    <mergeCell ref="K451:L451"/>
    <mergeCell ref="K452:L452"/>
    <mergeCell ref="A287:B288"/>
    <mergeCell ref="A369:B370"/>
    <mergeCell ref="A453:B453"/>
    <mergeCell ref="C453:D453"/>
    <mergeCell ref="E453:F453"/>
    <mergeCell ref="G453:H453"/>
    <mergeCell ref="I453:J453"/>
    <mergeCell ref="K453:L453"/>
    <mergeCell ref="C449:D449"/>
    <mergeCell ref="E449:F449"/>
    <mergeCell ref="G449:H449"/>
    <mergeCell ref="I449:J449"/>
    <mergeCell ref="K449:L449"/>
    <mergeCell ref="C450:D450"/>
    <mergeCell ref="E450:F450"/>
    <mergeCell ref="G450:H450"/>
    <mergeCell ref="I450:J450"/>
    <mergeCell ref="K450:L450"/>
    <mergeCell ref="C447:D447"/>
    <mergeCell ref="E447:F447"/>
    <mergeCell ref="G447:H447"/>
    <mergeCell ref="C463:D463"/>
    <mergeCell ref="E463:F463"/>
    <mergeCell ref="G463:H463"/>
    <mergeCell ref="I463:J463"/>
    <mergeCell ref="K463:L463"/>
    <mergeCell ref="C464:D464"/>
    <mergeCell ref="E464:F464"/>
    <mergeCell ref="G464:H464"/>
    <mergeCell ref="I464:J464"/>
    <mergeCell ref="K464:L464"/>
    <mergeCell ref="C461:D461"/>
    <mergeCell ref="E461:F461"/>
    <mergeCell ref="G461:H461"/>
    <mergeCell ref="I461:J461"/>
    <mergeCell ref="K461:L461"/>
    <mergeCell ref="C462:D462"/>
    <mergeCell ref="E462:F462"/>
    <mergeCell ref="G462:H462"/>
    <mergeCell ref="I462:J462"/>
    <mergeCell ref="K462:L462"/>
    <mergeCell ref="C467:D467"/>
    <mergeCell ref="E467:F467"/>
    <mergeCell ref="G467:H467"/>
    <mergeCell ref="I467:J467"/>
    <mergeCell ref="K467:L467"/>
    <mergeCell ref="C468:D468"/>
    <mergeCell ref="E468:F468"/>
    <mergeCell ref="G468:H468"/>
    <mergeCell ref="I468:J468"/>
    <mergeCell ref="K468:L468"/>
    <mergeCell ref="C465:D465"/>
    <mergeCell ref="E465:F465"/>
    <mergeCell ref="G465:H465"/>
    <mergeCell ref="I465:J465"/>
    <mergeCell ref="K465:L465"/>
    <mergeCell ref="C466:D466"/>
    <mergeCell ref="E466:F466"/>
    <mergeCell ref="G466:H466"/>
    <mergeCell ref="I466:J466"/>
    <mergeCell ref="K466:L466"/>
    <mergeCell ref="C471:D471"/>
    <mergeCell ref="E471:F471"/>
    <mergeCell ref="G471:H471"/>
    <mergeCell ref="I471:J471"/>
    <mergeCell ref="K471:L471"/>
    <mergeCell ref="C472:D472"/>
    <mergeCell ref="E472:F472"/>
    <mergeCell ref="G472:H472"/>
    <mergeCell ref="I472:J472"/>
    <mergeCell ref="K472:L472"/>
    <mergeCell ref="C469:D469"/>
    <mergeCell ref="E469:F469"/>
    <mergeCell ref="G469:H469"/>
    <mergeCell ref="I469:J469"/>
    <mergeCell ref="K469:L469"/>
    <mergeCell ref="C470:D470"/>
    <mergeCell ref="E470:F470"/>
    <mergeCell ref="G470:H470"/>
    <mergeCell ref="I470:J470"/>
    <mergeCell ref="K470:L470"/>
    <mergeCell ref="C475:D475"/>
    <mergeCell ref="E475:F475"/>
    <mergeCell ref="G475:H475"/>
    <mergeCell ref="I475:J475"/>
    <mergeCell ref="K475:L475"/>
    <mergeCell ref="C476:D476"/>
    <mergeCell ref="E476:F476"/>
    <mergeCell ref="G476:H476"/>
    <mergeCell ref="I476:J476"/>
    <mergeCell ref="K476:L476"/>
    <mergeCell ref="C473:D473"/>
    <mergeCell ref="E473:F473"/>
    <mergeCell ref="G473:H473"/>
    <mergeCell ref="I473:J473"/>
    <mergeCell ref="K473:L473"/>
    <mergeCell ref="C474:D474"/>
    <mergeCell ref="E474:F474"/>
    <mergeCell ref="G474:H474"/>
    <mergeCell ref="I474:J474"/>
    <mergeCell ref="K474:L474"/>
    <mergeCell ref="C479:D479"/>
    <mergeCell ref="E479:F479"/>
    <mergeCell ref="G479:H479"/>
    <mergeCell ref="I479:J479"/>
    <mergeCell ref="K479:L479"/>
    <mergeCell ref="C480:D480"/>
    <mergeCell ref="E480:F480"/>
    <mergeCell ref="G480:H480"/>
    <mergeCell ref="I480:J480"/>
    <mergeCell ref="K480:L480"/>
    <mergeCell ref="C477:D477"/>
    <mergeCell ref="E477:F477"/>
    <mergeCell ref="G477:H477"/>
    <mergeCell ref="I477:J477"/>
    <mergeCell ref="K477:L477"/>
    <mergeCell ref="C478:D478"/>
    <mergeCell ref="E478:F478"/>
    <mergeCell ref="G478:H478"/>
    <mergeCell ref="I478:J478"/>
    <mergeCell ref="K478:L478"/>
    <mergeCell ref="C483:D483"/>
    <mergeCell ref="E483:F483"/>
    <mergeCell ref="G483:H483"/>
    <mergeCell ref="I483:J483"/>
    <mergeCell ref="K483:L483"/>
    <mergeCell ref="C484:D484"/>
    <mergeCell ref="E484:F484"/>
    <mergeCell ref="G484:H484"/>
    <mergeCell ref="I484:J484"/>
    <mergeCell ref="K484:L484"/>
    <mergeCell ref="C481:D481"/>
    <mergeCell ref="E481:F481"/>
    <mergeCell ref="G481:H481"/>
    <mergeCell ref="I481:J481"/>
    <mergeCell ref="K481:L481"/>
    <mergeCell ref="C482:D482"/>
    <mergeCell ref="E482:F482"/>
    <mergeCell ref="G482:H482"/>
    <mergeCell ref="I482:J482"/>
    <mergeCell ref="K482:L482"/>
    <mergeCell ref="C487:D487"/>
    <mergeCell ref="E487:F487"/>
    <mergeCell ref="G487:H487"/>
    <mergeCell ref="I487:J487"/>
    <mergeCell ref="K487:L487"/>
    <mergeCell ref="C488:D488"/>
    <mergeCell ref="E488:F488"/>
    <mergeCell ref="G488:H488"/>
    <mergeCell ref="I488:J488"/>
    <mergeCell ref="K488:L488"/>
    <mergeCell ref="K485:L485"/>
    <mergeCell ref="C485:D485"/>
    <mergeCell ref="E485:F485"/>
    <mergeCell ref="G485:H485"/>
    <mergeCell ref="I485:J485"/>
    <mergeCell ref="C486:D486"/>
    <mergeCell ref="E486:F486"/>
    <mergeCell ref="G486:H486"/>
    <mergeCell ref="I486:J486"/>
    <mergeCell ref="K486:L486"/>
    <mergeCell ref="E491:F492"/>
    <mergeCell ref="K491:L491"/>
    <mergeCell ref="K492:L492"/>
    <mergeCell ref="A493:B493"/>
    <mergeCell ref="C493:D493"/>
    <mergeCell ref="E493:F493"/>
    <mergeCell ref="G493:H493"/>
    <mergeCell ref="I493:J493"/>
    <mergeCell ref="K493:L493"/>
    <mergeCell ref="C489:D489"/>
    <mergeCell ref="E489:F489"/>
    <mergeCell ref="G489:H489"/>
    <mergeCell ref="I489:J489"/>
    <mergeCell ref="K489:L489"/>
    <mergeCell ref="C490:D490"/>
    <mergeCell ref="E490:F490"/>
    <mergeCell ref="G490:H490"/>
    <mergeCell ref="I490:J490"/>
    <mergeCell ref="K490:L490"/>
    <mergeCell ref="I436:J436"/>
    <mergeCell ref="K435:L435"/>
    <mergeCell ref="K436:L436"/>
    <mergeCell ref="I314:J314"/>
    <mergeCell ref="K306:L306"/>
    <mergeCell ref="K307:L307"/>
    <mergeCell ref="K313:L313"/>
    <mergeCell ref="K314:L314"/>
    <mergeCell ref="I435:J435"/>
    <mergeCell ref="K412:L412"/>
    <mergeCell ref="I306:J306"/>
    <mergeCell ref="I307:J307"/>
    <mergeCell ref="I313:J313"/>
    <mergeCell ref="C312:D312"/>
    <mergeCell ref="E312:F312"/>
    <mergeCell ref="G312:H312"/>
    <mergeCell ref="I312:J312"/>
    <mergeCell ref="E311:F311"/>
    <mergeCell ref="G311:H311"/>
    <mergeCell ref="I311:J311"/>
    <mergeCell ref="C436:D436"/>
    <mergeCell ref="E436:F436"/>
    <mergeCell ref="G436:H436"/>
    <mergeCell ref="C434:D434"/>
    <mergeCell ref="E434:F434"/>
    <mergeCell ref="G434:H434"/>
    <mergeCell ref="I434:J434"/>
    <mergeCell ref="K434:L434"/>
    <mergeCell ref="C435:D435"/>
    <mergeCell ref="E435:F435"/>
    <mergeCell ref="G435:H435"/>
    <mergeCell ref="C432:D432"/>
  </mergeCells>
  <phoneticPr fontId="2"/>
  <pageMargins left="0.78740157480314965" right="0.59055118110236227" top="0.78740157480314965" bottom="0.78740157480314965" header="0.51181102362204722" footer="0.51181102362204722"/>
  <pageSetup paperSize="9" scale="84" orientation="portrait" r:id="rId1"/>
  <headerFooter alignWithMargins="0"/>
  <rowBreaks count="10" manualBreakCount="10">
    <brk id="84" max="11" man="1"/>
    <brk id="125" max="11" man="1"/>
    <brk id="167" max="11" man="1"/>
    <brk id="209" max="11" man="1"/>
    <brk id="250" max="11" man="1"/>
    <brk id="291" max="11" man="1"/>
    <brk id="332" max="11" man="1"/>
    <brk id="373" max="11" man="1"/>
    <brk id="414" max="11" man="1"/>
    <brk id="455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97"/>
  <sheetViews>
    <sheetView view="pageBreakPreview" topLeftCell="A469" zoomScale="85" zoomScaleNormal="100" zoomScaleSheetLayoutView="85" workbookViewId="0">
      <selection activeCell="I446" sqref="I446:J446"/>
    </sheetView>
  </sheetViews>
  <sheetFormatPr defaultColWidth="9.109375" defaultRowHeight="13.2" x14ac:dyDescent="0.2"/>
  <cols>
    <col min="1" max="1" width="7.21875" style="15" customWidth="1"/>
    <col min="2" max="2" width="7.109375" style="16" customWidth="1"/>
    <col min="3" max="10" width="9.109375" style="1" customWidth="1"/>
    <col min="11" max="12" width="6.88671875" style="1" customWidth="1"/>
    <col min="13" max="13" width="1.33203125" style="1" customWidth="1"/>
    <col min="14" max="16384" width="9.109375" style="1"/>
  </cols>
  <sheetData>
    <row r="1" spans="1:12" ht="22.95" customHeight="1" x14ac:dyDescent="0.2">
      <c r="A1" s="195" t="s">
        <v>273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</row>
    <row r="2" spans="1:12" ht="22.9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ht="22.95" customHeight="1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368">
        <f ca="1">TODAY()</f>
        <v>45347</v>
      </c>
      <c r="L3" s="368"/>
    </row>
    <row r="4" spans="1:12" ht="22.95" customHeight="1" x14ac:dyDescent="0.2">
      <c r="A4" s="267" t="s">
        <v>253</v>
      </c>
      <c r="B4" s="267"/>
      <c r="C4" s="9" t="s">
        <v>55</v>
      </c>
      <c r="D4" s="10"/>
    </row>
    <row r="5" spans="1:12" ht="22.95" customHeight="1" x14ac:dyDescent="0.2">
      <c r="A5" s="196"/>
      <c r="B5" s="197"/>
      <c r="C5" s="198" t="s">
        <v>1</v>
      </c>
      <c r="D5" s="199"/>
      <c r="E5" s="198" t="s">
        <v>36</v>
      </c>
      <c r="F5" s="199"/>
      <c r="G5" s="198" t="s">
        <v>237</v>
      </c>
      <c r="H5" s="199"/>
      <c r="I5" s="198" t="s">
        <v>2</v>
      </c>
      <c r="J5" s="199"/>
      <c r="K5" s="198" t="s">
        <v>3</v>
      </c>
      <c r="L5" s="199"/>
    </row>
    <row r="6" spans="1:12" ht="22.95" customHeight="1" x14ac:dyDescent="0.2">
      <c r="A6" s="11" t="s">
        <v>4</v>
      </c>
      <c r="B6" s="28" t="s">
        <v>137</v>
      </c>
      <c r="C6" s="198" t="s">
        <v>255</v>
      </c>
      <c r="D6" s="199"/>
      <c r="E6" s="198" t="s">
        <v>76</v>
      </c>
      <c r="F6" s="199"/>
      <c r="G6" s="198" t="s">
        <v>75</v>
      </c>
      <c r="H6" s="199"/>
      <c r="I6" s="198"/>
      <c r="J6" s="199"/>
      <c r="K6" s="198" t="s">
        <v>84</v>
      </c>
      <c r="L6" s="199"/>
    </row>
    <row r="7" spans="1:12" ht="22.95" customHeight="1" x14ac:dyDescent="0.2">
      <c r="A7" s="11" t="s">
        <v>5</v>
      </c>
      <c r="B7" s="29" t="s">
        <v>196</v>
      </c>
      <c r="C7" s="198" t="s">
        <v>73</v>
      </c>
      <c r="D7" s="199"/>
      <c r="E7" s="198" t="s">
        <v>76</v>
      </c>
      <c r="F7" s="199"/>
      <c r="G7" s="198" t="s">
        <v>256</v>
      </c>
      <c r="H7" s="199"/>
      <c r="I7" s="198"/>
      <c r="J7" s="199"/>
      <c r="K7" s="198"/>
      <c r="L7" s="199"/>
    </row>
    <row r="8" spans="1:12" ht="22.95" customHeight="1" x14ac:dyDescent="0.2">
      <c r="A8" s="11" t="s">
        <v>6</v>
      </c>
      <c r="B8" s="13" t="s">
        <v>50</v>
      </c>
      <c r="C8" s="198" t="s">
        <v>74</v>
      </c>
      <c r="D8" s="199"/>
      <c r="E8" s="198" t="s">
        <v>76</v>
      </c>
      <c r="F8" s="199"/>
      <c r="G8" s="198" t="s">
        <v>257</v>
      </c>
      <c r="H8" s="199"/>
      <c r="I8" s="198"/>
      <c r="J8" s="199"/>
      <c r="K8" s="198"/>
      <c r="L8" s="199"/>
    </row>
    <row r="9" spans="1:12" ht="22.95" customHeight="1" x14ac:dyDescent="0.2">
      <c r="A9" s="11" t="s">
        <v>7</v>
      </c>
      <c r="B9" s="13" t="s">
        <v>51</v>
      </c>
      <c r="C9" s="198" t="s">
        <v>74</v>
      </c>
      <c r="D9" s="199"/>
      <c r="E9" s="198" t="s">
        <v>76</v>
      </c>
      <c r="F9" s="199"/>
      <c r="G9" s="198" t="s">
        <v>75</v>
      </c>
      <c r="H9" s="199"/>
      <c r="I9" s="198"/>
      <c r="J9" s="199"/>
      <c r="K9" s="198"/>
      <c r="L9" s="199"/>
    </row>
    <row r="10" spans="1:12" ht="22.95" customHeight="1" x14ac:dyDescent="0.2">
      <c r="A10" s="11" t="s">
        <v>8</v>
      </c>
      <c r="B10" s="13" t="s">
        <v>52</v>
      </c>
      <c r="C10" s="198" t="s">
        <v>74</v>
      </c>
      <c r="D10" s="199"/>
      <c r="E10" s="198" t="s">
        <v>76</v>
      </c>
      <c r="F10" s="199"/>
      <c r="G10" s="198" t="s">
        <v>75</v>
      </c>
      <c r="H10" s="199"/>
      <c r="I10" s="198"/>
      <c r="J10" s="199"/>
      <c r="K10" s="198"/>
      <c r="L10" s="199"/>
    </row>
    <row r="11" spans="1:12" ht="22.95" customHeight="1" x14ac:dyDescent="0.2">
      <c r="A11" s="11" t="s">
        <v>9</v>
      </c>
      <c r="B11" s="13" t="s">
        <v>46</v>
      </c>
      <c r="C11" s="198" t="s">
        <v>74</v>
      </c>
      <c r="D11" s="199"/>
      <c r="E11" s="198" t="s">
        <v>76</v>
      </c>
      <c r="F11" s="199"/>
      <c r="G11" s="198" t="s">
        <v>75</v>
      </c>
      <c r="H11" s="199"/>
      <c r="I11" s="198"/>
      <c r="J11" s="199"/>
      <c r="K11" s="198"/>
      <c r="L11" s="199"/>
    </row>
    <row r="12" spans="1:12" ht="22.95" customHeight="1" x14ac:dyDescent="0.2">
      <c r="A12" s="11" t="s">
        <v>10</v>
      </c>
      <c r="B12" s="13" t="s">
        <v>47</v>
      </c>
      <c r="C12" s="198" t="s">
        <v>74</v>
      </c>
      <c r="D12" s="199"/>
      <c r="E12" s="198" t="s">
        <v>78</v>
      </c>
      <c r="F12" s="199"/>
      <c r="G12" s="198" t="s">
        <v>75</v>
      </c>
      <c r="H12" s="199"/>
      <c r="I12" s="198"/>
      <c r="J12" s="199"/>
      <c r="K12" s="198"/>
      <c r="L12" s="199"/>
    </row>
    <row r="13" spans="1:12" ht="22.95" customHeight="1" x14ac:dyDescent="0.2">
      <c r="A13" s="11" t="s">
        <v>11</v>
      </c>
      <c r="B13" s="28" t="s">
        <v>137</v>
      </c>
      <c r="C13" s="198" t="s">
        <v>274</v>
      </c>
      <c r="D13" s="199"/>
      <c r="E13" s="198" t="s">
        <v>73</v>
      </c>
      <c r="F13" s="199"/>
      <c r="G13" s="198" t="s">
        <v>274</v>
      </c>
      <c r="H13" s="199"/>
      <c r="I13" s="198"/>
      <c r="J13" s="199"/>
      <c r="K13" s="202"/>
      <c r="L13" s="203"/>
    </row>
    <row r="14" spans="1:12" ht="22.95" customHeight="1" x14ac:dyDescent="0.2">
      <c r="A14" s="11" t="s">
        <v>12</v>
      </c>
      <c r="B14" s="29" t="s">
        <v>196</v>
      </c>
      <c r="C14" s="204" t="s">
        <v>200</v>
      </c>
      <c r="D14" s="205"/>
      <c r="E14" s="198" t="s">
        <v>73</v>
      </c>
      <c r="F14" s="199"/>
      <c r="G14" s="198" t="s">
        <v>256</v>
      </c>
      <c r="H14" s="199"/>
      <c r="I14" s="198"/>
      <c r="J14" s="199"/>
      <c r="K14" s="198"/>
      <c r="L14" s="199"/>
    </row>
    <row r="15" spans="1:12" ht="22.95" customHeight="1" x14ac:dyDescent="0.2">
      <c r="A15" s="11" t="s">
        <v>14</v>
      </c>
      <c r="B15" s="13" t="s">
        <v>50</v>
      </c>
      <c r="C15" s="198" t="s">
        <v>74</v>
      </c>
      <c r="D15" s="199"/>
      <c r="E15" s="198" t="s">
        <v>78</v>
      </c>
      <c r="F15" s="199"/>
      <c r="G15" s="198" t="s">
        <v>75</v>
      </c>
      <c r="H15" s="199"/>
      <c r="I15" s="198"/>
      <c r="J15" s="199"/>
      <c r="K15" s="198"/>
      <c r="L15" s="199"/>
    </row>
    <row r="16" spans="1:12" ht="22.95" customHeight="1" x14ac:dyDescent="0.2">
      <c r="A16" s="11" t="s">
        <v>15</v>
      </c>
      <c r="B16" s="13" t="s">
        <v>51</v>
      </c>
      <c r="C16" s="198" t="s">
        <v>79</v>
      </c>
      <c r="D16" s="199"/>
      <c r="E16" s="198" t="s">
        <v>79</v>
      </c>
      <c r="F16" s="199"/>
      <c r="G16" s="198" t="s">
        <v>79</v>
      </c>
      <c r="H16" s="199"/>
      <c r="I16" s="198"/>
      <c r="J16" s="199"/>
      <c r="K16" s="198"/>
      <c r="L16" s="199"/>
    </row>
    <row r="17" spans="1:12" ht="22.95" customHeight="1" x14ac:dyDescent="0.2">
      <c r="A17" s="11" t="s">
        <v>16</v>
      </c>
      <c r="B17" s="13" t="s">
        <v>52</v>
      </c>
      <c r="C17" s="198" t="s">
        <v>74</v>
      </c>
      <c r="D17" s="199"/>
      <c r="E17" s="198" t="s">
        <v>78</v>
      </c>
      <c r="F17" s="199"/>
      <c r="G17" s="198" t="s">
        <v>75</v>
      </c>
      <c r="H17" s="199"/>
      <c r="I17" s="198"/>
      <c r="J17" s="199"/>
      <c r="K17" s="198"/>
      <c r="L17" s="199"/>
    </row>
    <row r="18" spans="1:12" ht="22.95" customHeight="1" x14ac:dyDescent="0.2">
      <c r="A18" s="11" t="s">
        <v>17</v>
      </c>
      <c r="B18" s="13" t="s">
        <v>46</v>
      </c>
      <c r="C18" s="198" t="s">
        <v>74</v>
      </c>
      <c r="D18" s="199"/>
      <c r="E18" s="198" t="s">
        <v>78</v>
      </c>
      <c r="F18" s="199"/>
      <c r="G18" s="198" t="s">
        <v>75</v>
      </c>
      <c r="H18" s="199"/>
      <c r="I18" s="198"/>
      <c r="J18" s="199"/>
      <c r="K18" s="198"/>
      <c r="L18" s="199"/>
    </row>
    <row r="19" spans="1:12" ht="22.95" customHeight="1" x14ac:dyDescent="0.2">
      <c r="A19" s="11" t="s">
        <v>18</v>
      </c>
      <c r="B19" s="13" t="s">
        <v>47</v>
      </c>
      <c r="C19" s="198" t="s">
        <v>74</v>
      </c>
      <c r="D19" s="199"/>
      <c r="E19" s="198" t="s">
        <v>78</v>
      </c>
      <c r="F19" s="199"/>
      <c r="G19" s="198" t="s">
        <v>75</v>
      </c>
      <c r="H19" s="199"/>
      <c r="I19" s="198"/>
      <c r="J19" s="199"/>
      <c r="K19" s="206"/>
      <c r="L19" s="207"/>
    </row>
    <row r="20" spans="1:12" ht="22.95" customHeight="1" x14ac:dyDescent="0.2">
      <c r="A20" s="11" t="s">
        <v>19</v>
      </c>
      <c r="B20" s="28" t="s">
        <v>137</v>
      </c>
      <c r="C20" s="198" t="s">
        <v>274</v>
      </c>
      <c r="D20" s="199"/>
      <c r="E20" s="198" t="s">
        <v>73</v>
      </c>
      <c r="F20" s="199"/>
      <c r="G20" s="198" t="s">
        <v>274</v>
      </c>
      <c r="H20" s="199"/>
      <c r="I20" s="198"/>
      <c r="J20" s="199"/>
      <c r="K20" s="206"/>
      <c r="L20" s="207"/>
    </row>
    <row r="21" spans="1:12" ht="22.95" customHeight="1" x14ac:dyDescent="0.2">
      <c r="A21" s="11" t="s">
        <v>20</v>
      </c>
      <c r="B21" s="29" t="s">
        <v>196</v>
      </c>
      <c r="C21" s="198" t="s">
        <v>275</v>
      </c>
      <c r="D21" s="199"/>
      <c r="E21" s="198" t="s">
        <v>73</v>
      </c>
      <c r="F21" s="199"/>
      <c r="G21" s="198" t="s">
        <v>256</v>
      </c>
      <c r="H21" s="199"/>
      <c r="I21" s="198"/>
      <c r="J21" s="199"/>
      <c r="K21" s="198"/>
      <c r="L21" s="199"/>
    </row>
    <row r="22" spans="1:12" ht="22.95" customHeight="1" x14ac:dyDescent="0.2">
      <c r="A22" s="11" t="s">
        <v>21</v>
      </c>
      <c r="B22" s="13" t="s">
        <v>50</v>
      </c>
      <c r="C22" s="198" t="s">
        <v>74</v>
      </c>
      <c r="D22" s="199"/>
      <c r="E22" s="198" t="s">
        <v>78</v>
      </c>
      <c r="F22" s="199"/>
      <c r="G22" s="198" t="s">
        <v>75</v>
      </c>
      <c r="H22" s="199"/>
      <c r="I22" s="198"/>
      <c r="J22" s="199"/>
      <c r="K22" s="198"/>
      <c r="L22" s="199"/>
    </row>
    <row r="23" spans="1:12" ht="22.95" customHeight="1" x14ac:dyDescent="0.2">
      <c r="A23" s="11" t="s">
        <v>22</v>
      </c>
      <c r="B23" s="13" t="s">
        <v>51</v>
      </c>
      <c r="C23" s="198" t="s">
        <v>79</v>
      </c>
      <c r="D23" s="199"/>
      <c r="E23" s="198" t="s">
        <v>79</v>
      </c>
      <c r="F23" s="199"/>
      <c r="G23" s="198" t="s">
        <v>79</v>
      </c>
      <c r="H23" s="199"/>
      <c r="I23" s="198"/>
      <c r="J23" s="199"/>
      <c r="K23" s="198"/>
      <c r="L23" s="199"/>
    </row>
    <row r="24" spans="1:12" ht="22.95" customHeight="1" x14ac:dyDescent="0.2">
      <c r="A24" s="11" t="s">
        <v>23</v>
      </c>
      <c r="B24" s="13" t="s">
        <v>52</v>
      </c>
      <c r="C24" s="198" t="s">
        <v>74</v>
      </c>
      <c r="D24" s="199"/>
      <c r="E24" s="198" t="s">
        <v>78</v>
      </c>
      <c r="F24" s="199"/>
      <c r="G24" s="198" t="s">
        <v>75</v>
      </c>
      <c r="H24" s="199"/>
      <c r="I24" s="198"/>
      <c r="J24" s="199"/>
      <c r="K24" s="198"/>
      <c r="L24" s="199"/>
    </row>
    <row r="25" spans="1:12" ht="22.95" customHeight="1" x14ac:dyDescent="0.2">
      <c r="A25" s="11" t="s">
        <v>24</v>
      </c>
      <c r="B25" s="13" t="s">
        <v>46</v>
      </c>
      <c r="C25" s="198" t="s">
        <v>74</v>
      </c>
      <c r="D25" s="199"/>
      <c r="E25" s="198" t="s">
        <v>78</v>
      </c>
      <c r="F25" s="199"/>
      <c r="G25" s="198" t="s">
        <v>75</v>
      </c>
      <c r="H25" s="199"/>
      <c r="I25" s="198"/>
      <c r="J25" s="199"/>
      <c r="K25" s="198"/>
      <c r="L25" s="199"/>
    </row>
    <row r="26" spans="1:12" ht="22.95" customHeight="1" x14ac:dyDescent="0.2">
      <c r="A26" s="11" t="s">
        <v>25</v>
      </c>
      <c r="B26" s="13" t="s">
        <v>47</v>
      </c>
      <c r="C26" s="198" t="s">
        <v>74</v>
      </c>
      <c r="D26" s="199"/>
      <c r="E26" s="198" t="s">
        <v>78</v>
      </c>
      <c r="F26" s="199"/>
      <c r="G26" s="198" t="s">
        <v>75</v>
      </c>
      <c r="H26" s="199"/>
      <c r="I26" s="198"/>
      <c r="J26" s="199"/>
      <c r="K26" s="198"/>
      <c r="L26" s="199"/>
    </row>
    <row r="27" spans="1:12" ht="22.95" customHeight="1" x14ac:dyDescent="0.2">
      <c r="A27" s="11" t="s">
        <v>26</v>
      </c>
      <c r="B27" s="28" t="s">
        <v>137</v>
      </c>
      <c r="C27" s="198" t="s">
        <v>274</v>
      </c>
      <c r="D27" s="199"/>
      <c r="E27" s="198" t="s">
        <v>73</v>
      </c>
      <c r="F27" s="199"/>
      <c r="G27" s="198" t="s">
        <v>276</v>
      </c>
      <c r="H27" s="199"/>
      <c r="I27" s="198"/>
      <c r="J27" s="199"/>
      <c r="K27" s="198"/>
      <c r="L27" s="199"/>
    </row>
    <row r="28" spans="1:12" ht="22.95" customHeight="1" x14ac:dyDescent="0.2">
      <c r="A28" s="11" t="s">
        <v>27</v>
      </c>
      <c r="B28" s="29" t="s">
        <v>196</v>
      </c>
      <c r="C28" s="198" t="s">
        <v>275</v>
      </c>
      <c r="D28" s="199"/>
      <c r="E28" s="198" t="s">
        <v>73</v>
      </c>
      <c r="F28" s="199"/>
      <c r="G28" s="198" t="s">
        <v>256</v>
      </c>
      <c r="H28" s="199"/>
      <c r="I28" s="198"/>
      <c r="J28" s="199"/>
      <c r="K28" s="198"/>
      <c r="L28" s="199"/>
    </row>
    <row r="29" spans="1:12" ht="22.95" customHeight="1" x14ac:dyDescent="0.2">
      <c r="A29" s="11" t="s">
        <v>28</v>
      </c>
      <c r="B29" s="13" t="s">
        <v>50</v>
      </c>
      <c r="C29" s="198" t="s">
        <v>74</v>
      </c>
      <c r="D29" s="199"/>
      <c r="E29" s="198" t="s">
        <v>78</v>
      </c>
      <c r="F29" s="199"/>
      <c r="G29" s="198" t="s">
        <v>75</v>
      </c>
      <c r="H29" s="199"/>
      <c r="I29" s="198"/>
      <c r="J29" s="199"/>
      <c r="K29" s="198"/>
      <c r="L29" s="199"/>
    </row>
    <row r="30" spans="1:12" ht="22.95" customHeight="1" x14ac:dyDescent="0.2">
      <c r="A30" s="11" t="s">
        <v>29</v>
      </c>
      <c r="B30" s="13" t="s">
        <v>51</v>
      </c>
      <c r="C30" s="198" t="s">
        <v>79</v>
      </c>
      <c r="D30" s="199"/>
      <c r="E30" s="198" t="s">
        <v>79</v>
      </c>
      <c r="F30" s="199"/>
      <c r="G30" s="198" t="s">
        <v>79</v>
      </c>
      <c r="H30" s="199"/>
      <c r="I30" s="198"/>
      <c r="J30" s="199"/>
      <c r="K30" s="198"/>
      <c r="L30" s="199"/>
    </row>
    <row r="31" spans="1:12" ht="22.95" customHeight="1" x14ac:dyDescent="0.2">
      <c r="A31" s="11" t="s">
        <v>30</v>
      </c>
      <c r="B31" s="13" t="s">
        <v>52</v>
      </c>
      <c r="C31" s="198" t="s">
        <v>74</v>
      </c>
      <c r="D31" s="199"/>
      <c r="E31" s="198" t="s">
        <v>78</v>
      </c>
      <c r="F31" s="199"/>
      <c r="G31" s="198" t="s">
        <v>75</v>
      </c>
      <c r="H31" s="199"/>
      <c r="I31" s="198"/>
      <c r="J31" s="199"/>
      <c r="K31" s="198"/>
      <c r="L31" s="199"/>
    </row>
    <row r="32" spans="1:12" ht="22.95" customHeight="1" x14ac:dyDescent="0.2">
      <c r="A32" s="11" t="s">
        <v>31</v>
      </c>
      <c r="B32" s="13" t="s">
        <v>46</v>
      </c>
      <c r="C32" s="198" t="s">
        <v>74</v>
      </c>
      <c r="D32" s="199"/>
      <c r="E32" s="198" t="s">
        <v>78</v>
      </c>
      <c r="F32" s="199"/>
      <c r="G32" s="198" t="s">
        <v>75</v>
      </c>
      <c r="H32" s="199"/>
      <c r="I32" s="198"/>
      <c r="J32" s="199"/>
      <c r="K32" s="198"/>
      <c r="L32" s="199"/>
    </row>
    <row r="33" spans="1:12" ht="22.95" customHeight="1" x14ac:dyDescent="0.2">
      <c r="A33" s="11" t="s">
        <v>32</v>
      </c>
      <c r="B33" s="13" t="s">
        <v>47</v>
      </c>
      <c r="C33" s="198" t="s">
        <v>74</v>
      </c>
      <c r="D33" s="199"/>
      <c r="E33" s="198" t="s">
        <v>78</v>
      </c>
      <c r="F33" s="199"/>
      <c r="G33" s="198" t="s">
        <v>75</v>
      </c>
      <c r="H33" s="199"/>
      <c r="I33" s="198"/>
      <c r="J33" s="199"/>
      <c r="K33" s="198"/>
      <c r="L33" s="199"/>
    </row>
    <row r="34" spans="1:12" ht="22.95" customHeight="1" x14ac:dyDescent="0.2">
      <c r="A34" s="11" t="s">
        <v>33</v>
      </c>
      <c r="B34" s="29" t="s">
        <v>137</v>
      </c>
      <c r="C34" s="198" t="s">
        <v>73</v>
      </c>
      <c r="D34" s="199"/>
      <c r="E34" s="198" t="s">
        <v>73</v>
      </c>
      <c r="F34" s="199"/>
      <c r="G34" s="198" t="s">
        <v>73</v>
      </c>
      <c r="H34" s="199"/>
      <c r="I34" s="198"/>
      <c r="J34" s="199"/>
      <c r="K34" s="198" t="s">
        <v>172</v>
      </c>
      <c r="L34" s="199"/>
    </row>
    <row r="35" spans="1:12" ht="22.95" customHeight="1" x14ac:dyDescent="0.2">
      <c r="A35" s="11" t="s">
        <v>34</v>
      </c>
      <c r="B35" s="29" t="s">
        <v>196</v>
      </c>
      <c r="C35" s="198" t="s">
        <v>73</v>
      </c>
      <c r="D35" s="199"/>
      <c r="E35" s="198" t="s">
        <v>73</v>
      </c>
      <c r="F35" s="199"/>
      <c r="G35" s="198" t="s">
        <v>73</v>
      </c>
      <c r="H35" s="199"/>
      <c r="I35" s="198"/>
      <c r="J35" s="199"/>
      <c r="K35" s="198"/>
      <c r="L35" s="199"/>
    </row>
    <row r="36" spans="1:12" ht="22.95" customHeight="1" thickBot="1" x14ac:dyDescent="0.25">
      <c r="A36" s="11"/>
      <c r="B36" s="13"/>
      <c r="C36" s="198"/>
      <c r="D36" s="199"/>
      <c r="E36" s="198"/>
      <c r="F36" s="199"/>
      <c r="G36" s="198"/>
      <c r="H36" s="199"/>
      <c r="I36" s="198"/>
      <c r="J36" s="199"/>
      <c r="K36" s="336"/>
      <c r="L36" s="337"/>
    </row>
    <row r="37" spans="1:12" ht="22.95" customHeight="1" thickTop="1" x14ac:dyDescent="0.2">
      <c r="A37" s="338" t="s">
        <v>37</v>
      </c>
      <c r="B37" s="339"/>
      <c r="C37" s="227">
        <v>27</v>
      </c>
      <c r="D37" s="228"/>
      <c r="E37" s="227">
        <v>27</v>
      </c>
      <c r="F37" s="228"/>
      <c r="G37" s="227">
        <v>27</v>
      </c>
      <c r="H37" s="228"/>
      <c r="I37" s="227">
        <v>0</v>
      </c>
      <c r="J37" s="228"/>
      <c r="K37" s="198"/>
      <c r="L37" s="199"/>
    </row>
    <row r="38" spans="1:12" ht="22.95" customHeight="1" x14ac:dyDescent="0.2">
      <c r="A38" s="340"/>
      <c r="B38" s="341"/>
      <c r="C38" s="229"/>
      <c r="D38" s="230"/>
      <c r="E38" s="229"/>
      <c r="F38" s="230"/>
      <c r="G38" s="229"/>
      <c r="H38" s="230"/>
      <c r="I38" s="229"/>
      <c r="J38" s="230"/>
      <c r="K38" s="198"/>
      <c r="L38" s="199"/>
    </row>
    <row r="39" spans="1:12" ht="22.95" customHeight="1" x14ac:dyDescent="0.2">
      <c r="A39" s="217" t="s">
        <v>42</v>
      </c>
      <c r="B39" s="218"/>
      <c r="C39" s="198">
        <v>3</v>
      </c>
      <c r="D39" s="199"/>
      <c r="E39" s="198">
        <v>3</v>
      </c>
      <c r="F39" s="199"/>
      <c r="G39" s="198">
        <v>3</v>
      </c>
      <c r="H39" s="199"/>
      <c r="I39" s="198">
        <v>30</v>
      </c>
      <c r="J39" s="199"/>
      <c r="K39" s="198"/>
      <c r="L39" s="199"/>
    </row>
    <row r="44" spans="1:12" ht="22.95" customHeight="1" x14ac:dyDescent="0.2">
      <c r="A44" s="195" t="s">
        <v>13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</row>
    <row r="45" spans="1:12" ht="22.95" customHeight="1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</row>
    <row r="46" spans="1:12" ht="22.95" customHeight="1" x14ac:dyDescent="0.2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22.95" customHeight="1" x14ac:dyDescent="0.2">
      <c r="A47" s="267" t="str">
        <f>A4</f>
        <v>平成　２９年</v>
      </c>
      <c r="B47" s="267"/>
      <c r="C47" s="6" t="s">
        <v>57</v>
      </c>
      <c r="D47" s="5"/>
    </row>
    <row r="48" spans="1:12" ht="22.95" customHeight="1" x14ac:dyDescent="0.2">
      <c r="A48" s="196"/>
      <c r="B48" s="197"/>
      <c r="C48" s="198" t="s">
        <v>1</v>
      </c>
      <c r="D48" s="199"/>
      <c r="E48" s="198" t="s">
        <v>36</v>
      </c>
      <c r="F48" s="199"/>
      <c r="G48" s="198" t="s">
        <v>237</v>
      </c>
      <c r="H48" s="199"/>
      <c r="I48" s="198" t="s">
        <v>2</v>
      </c>
      <c r="J48" s="199"/>
      <c r="K48" s="198" t="s">
        <v>3</v>
      </c>
      <c r="L48" s="199"/>
    </row>
    <row r="49" spans="1:12" ht="22.95" customHeight="1" x14ac:dyDescent="0.2">
      <c r="A49" s="11" t="s">
        <v>4</v>
      </c>
      <c r="B49" s="13" t="s">
        <v>258</v>
      </c>
      <c r="C49" s="198" t="s">
        <v>74</v>
      </c>
      <c r="D49" s="199"/>
      <c r="E49" s="198" t="s">
        <v>78</v>
      </c>
      <c r="F49" s="199"/>
      <c r="G49" s="198" t="s">
        <v>75</v>
      </c>
      <c r="H49" s="199"/>
      <c r="I49" s="198"/>
      <c r="J49" s="199"/>
      <c r="K49" s="198"/>
      <c r="L49" s="199"/>
    </row>
    <row r="50" spans="1:12" ht="22.95" customHeight="1" x14ac:dyDescent="0.2">
      <c r="A50" s="11" t="s">
        <v>5</v>
      </c>
      <c r="B50" s="13" t="s">
        <v>259</v>
      </c>
      <c r="C50" s="198" t="s">
        <v>79</v>
      </c>
      <c r="D50" s="199"/>
      <c r="E50" s="198" t="s">
        <v>79</v>
      </c>
      <c r="F50" s="199"/>
      <c r="G50" s="198" t="s">
        <v>79</v>
      </c>
      <c r="H50" s="199"/>
      <c r="I50" s="198"/>
      <c r="J50" s="199"/>
      <c r="K50" s="198"/>
      <c r="L50" s="199"/>
    </row>
    <row r="51" spans="1:12" ht="22.95" customHeight="1" x14ac:dyDescent="0.2">
      <c r="A51" s="11" t="s">
        <v>6</v>
      </c>
      <c r="B51" s="30" t="s">
        <v>69</v>
      </c>
      <c r="C51" s="198" t="s">
        <v>73</v>
      </c>
      <c r="D51" s="199"/>
      <c r="E51" s="198" t="s">
        <v>73</v>
      </c>
      <c r="F51" s="199"/>
      <c r="G51" s="198" t="s">
        <v>73</v>
      </c>
      <c r="H51" s="199"/>
      <c r="I51" s="198"/>
      <c r="J51" s="199"/>
      <c r="K51" s="198" t="s">
        <v>207</v>
      </c>
      <c r="L51" s="199"/>
    </row>
    <row r="52" spans="1:12" ht="22.95" customHeight="1" x14ac:dyDescent="0.2">
      <c r="A52" s="11" t="s">
        <v>7</v>
      </c>
      <c r="B52" s="30" t="s">
        <v>260</v>
      </c>
      <c r="C52" s="198" t="s">
        <v>73</v>
      </c>
      <c r="D52" s="199"/>
      <c r="E52" s="198" t="s">
        <v>73</v>
      </c>
      <c r="F52" s="199"/>
      <c r="G52" s="198" t="s">
        <v>73</v>
      </c>
      <c r="H52" s="199"/>
      <c r="I52" s="198"/>
      <c r="J52" s="199"/>
      <c r="K52" s="198"/>
      <c r="L52" s="199"/>
    </row>
    <row r="53" spans="1:12" ht="22.95" customHeight="1" x14ac:dyDescent="0.2">
      <c r="A53" s="11" t="s">
        <v>8</v>
      </c>
      <c r="B53" s="30" t="s">
        <v>197</v>
      </c>
      <c r="C53" s="198" t="s">
        <v>73</v>
      </c>
      <c r="D53" s="199"/>
      <c r="E53" s="198" t="s">
        <v>73</v>
      </c>
      <c r="F53" s="199"/>
      <c r="G53" s="198" t="s">
        <v>73</v>
      </c>
      <c r="H53" s="199"/>
      <c r="I53" s="198"/>
      <c r="J53" s="199"/>
      <c r="K53" s="198"/>
      <c r="L53" s="199"/>
    </row>
    <row r="54" spans="1:12" ht="22.95" customHeight="1" x14ac:dyDescent="0.2">
      <c r="A54" s="11" t="s">
        <v>9</v>
      </c>
      <c r="B54" s="28" t="s">
        <v>137</v>
      </c>
      <c r="C54" s="198" t="s">
        <v>75</v>
      </c>
      <c r="D54" s="199"/>
      <c r="E54" s="198" t="s">
        <v>73</v>
      </c>
      <c r="F54" s="199"/>
      <c r="G54" s="198" t="s">
        <v>75</v>
      </c>
      <c r="H54" s="199"/>
      <c r="I54" s="198"/>
      <c r="J54" s="199"/>
      <c r="K54" s="198"/>
      <c r="L54" s="199"/>
    </row>
    <row r="55" spans="1:12" ht="22.95" customHeight="1" x14ac:dyDescent="0.2">
      <c r="A55" s="11" t="s">
        <v>10</v>
      </c>
      <c r="B55" s="29" t="s">
        <v>196</v>
      </c>
      <c r="C55" s="198" t="s">
        <v>73</v>
      </c>
      <c r="D55" s="199"/>
      <c r="E55" s="198" t="s">
        <v>73</v>
      </c>
      <c r="F55" s="199"/>
      <c r="G55" s="198" t="s">
        <v>73</v>
      </c>
      <c r="H55" s="199"/>
      <c r="I55" s="198"/>
      <c r="J55" s="199"/>
      <c r="K55" s="198"/>
      <c r="L55" s="199"/>
    </row>
    <row r="56" spans="1:12" ht="22.95" customHeight="1" x14ac:dyDescent="0.2">
      <c r="A56" s="11" t="s">
        <v>11</v>
      </c>
      <c r="B56" s="13" t="s">
        <v>258</v>
      </c>
      <c r="C56" s="198" t="s">
        <v>74</v>
      </c>
      <c r="D56" s="199"/>
      <c r="E56" s="198" t="s">
        <v>78</v>
      </c>
      <c r="F56" s="199"/>
      <c r="G56" s="198" t="s">
        <v>75</v>
      </c>
      <c r="H56" s="199"/>
      <c r="I56" s="198"/>
      <c r="J56" s="199"/>
      <c r="K56" s="198"/>
      <c r="L56" s="199"/>
    </row>
    <row r="57" spans="1:12" ht="22.95" customHeight="1" x14ac:dyDescent="0.2">
      <c r="A57" s="11" t="s">
        <v>12</v>
      </c>
      <c r="B57" s="13" t="s">
        <v>51</v>
      </c>
      <c r="C57" s="198" t="s">
        <v>79</v>
      </c>
      <c r="D57" s="199"/>
      <c r="E57" s="198" t="s">
        <v>79</v>
      </c>
      <c r="F57" s="199"/>
      <c r="G57" s="198" t="s">
        <v>79</v>
      </c>
      <c r="H57" s="199"/>
      <c r="I57" s="198"/>
      <c r="J57" s="199"/>
      <c r="K57" s="198"/>
      <c r="L57" s="199"/>
    </row>
    <row r="58" spans="1:12" ht="22.95" customHeight="1" x14ac:dyDescent="0.2">
      <c r="A58" s="11" t="s">
        <v>14</v>
      </c>
      <c r="B58" s="13" t="s">
        <v>52</v>
      </c>
      <c r="C58" s="198" t="s">
        <v>74</v>
      </c>
      <c r="D58" s="199"/>
      <c r="E58" s="198" t="s">
        <v>78</v>
      </c>
      <c r="F58" s="199"/>
      <c r="G58" s="198" t="s">
        <v>75</v>
      </c>
      <c r="H58" s="199"/>
      <c r="I58" s="198"/>
      <c r="J58" s="199"/>
      <c r="K58" s="198"/>
      <c r="L58" s="199"/>
    </row>
    <row r="59" spans="1:12" ht="22.95" customHeight="1" x14ac:dyDescent="0.2">
      <c r="A59" s="11" t="s">
        <v>15</v>
      </c>
      <c r="B59" s="13" t="s">
        <v>46</v>
      </c>
      <c r="C59" s="198" t="s">
        <v>74</v>
      </c>
      <c r="D59" s="199"/>
      <c r="E59" s="198" t="s">
        <v>78</v>
      </c>
      <c r="F59" s="199"/>
      <c r="G59" s="198" t="s">
        <v>75</v>
      </c>
      <c r="H59" s="199"/>
      <c r="I59" s="198"/>
      <c r="J59" s="199"/>
      <c r="K59" s="198"/>
      <c r="L59" s="199"/>
    </row>
    <row r="60" spans="1:12" ht="22.95" customHeight="1" x14ac:dyDescent="0.2">
      <c r="A60" s="11" t="s">
        <v>16</v>
      </c>
      <c r="B60" s="13" t="s">
        <v>47</v>
      </c>
      <c r="C60" s="198" t="s">
        <v>74</v>
      </c>
      <c r="D60" s="199"/>
      <c r="E60" s="198" t="s">
        <v>78</v>
      </c>
      <c r="F60" s="199"/>
      <c r="G60" s="198" t="s">
        <v>75</v>
      </c>
      <c r="H60" s="199"/>
      <c r="I60" s="198"/>
      <c r="J60" s="199"/>
      <c r="K60" s="198"/>
      <c r="L60" s="199"/>
    </row>
    <row r="61" spans="1:12" ht="22.95" customHeight="1" x14ac:dyDescent="0.2">
      <c r="A61" s="11" t="s">
        <v>17</v>
      </c>
      <c r="B61" s="28" t="s">
        <v>137</v>
      </c>
      <c r="C61" s="198" t="s">
        <v>75</v>
      </c>
      <c r="D61" s="199"/>
      <c r="E61" s="198" t="s">
        <v>73</v>
      </c>
      <c r="F61" s="199"/>
      <c r="G61" s="198" t="s">
        <v>75</v>
      </c>
      <c r="H61" s="199"/>
      <c r="I61" s="198"/>
      <c r="J61" s="199"/>
      <c r="K61" s="198"/>
      <c r="L61" s="199"/>
    </row>
    <row r="62" spans="1:12" ht="22.95" customHeight="1" x14ac:dyDescent="0.2">
      <c r="A62" s="11" t="s">
        <v>18</v>
      </c>
      <c r="B62" s="29" t="s">
        <v>196</v>
      </c>
      <c r="C62" s="198" t="s">
        <v>73</v>
      </c>
      <c r="D62" s="199"/>
      <c r="E62" s="198" t="s">
        <v>73</v>
      </c>
      <c r="F62" s="199"/>
      <c r="G62" s="198" t="s">
        <v>73</v>
      </c>
      <c r="H62" s="199"/>
      <c r="I62" s="198"/>
      <c r="J62" s="199"/>
      <c r="K62" s="198"/>
      <c r="L62" s="199"/>
    </row>
    <row r="63" spans="1:12" ht="22.95" customHeight="1" x14ac:dyDescent="0.2">
      <c r="A63" s="11" t="s">
        <v>19</v>
      </c>
      <c r="B63" s="13" t="s">
        <v>261</v>
      </c>
      <c r="C63" s="198" t="s">
        <v>74</v>
      </c>
      <c r="D63" s="199"/>
      <c r="E63" s="198" t="s">
        <v>78</v>
      </c>
      <c r="F63" s="199"/>
      <c r="G63" s="198" t="s">
        <v>75</v>
      </c>
      <c r="H63" s="199"/>
      <c r="I63" s="198"/>
      <c r="J63" s="199"/>
      <c r="K63" s="198"/>
      <c r="L63" s="199"/>
    </row>
    <row r="64" spans="1:12" ht="22.95" customHeight="1" x14ac:dyDescent="0.2">
      <c r="A64" s="11" t="s">
        <v>20</v>
      </c>
      <c r="B64" s="13" t="s">
        <v>51</v>
      </c>
      <c r="C64" s="198" t="s">
        <v>79</v>
      </c>
      <c r="D64" s="199"/>
      <c r="E64" s="198" t="s">
        <v>79</v>
      </c>
      <c r="F64" s="199"/>
      <c r="G64" s="198" t="s">
        <v>79</v>
      </c>
      <c r="H64" s="199"/>
      <c r="I64" s="198"/>
      <c r="J64" s="199"/>
      <c r="K64" s="198"/>
      <c r="L64" s="199"/>
    </row>
    <row r="65" spans="1:12" ht="22.95" customHeight="1" x14ac:dyDescent="0.2">
      <c r="A65" s="11" t="s">
        <v>21</v>
      </c>
      <c r="B65" s="13" t="s">
        <v>52</v>
      </c>
      <c r="C65" s="198" t="s">
        <v>74</v>
      </c>
      <c r="D65" s="199"/>
      <c r="E65" s="198" t="s">
        <v>78</v>
      </c>
      <c r="F65" s="199"/>
      <c r="G65" s="198" t="s">
        <v>75</v>
      </c>
      <c r="H65" s="199"/>
      <c r="I65" s="198"/>
      <c r="J65" s="199"/>
      <c r="K65" s="198"/>
      <c r="L65" s="199"/>
    </row>
    <row r="66" spans="1:12" ht="22.95" customHeight="1" x14ac:dyDescent="0.2">
      <c r="A66" s="11" t="s">
        <v>22</v>
      </c>
      <c r="B66" s="13" t="s">
        <v>46</v>
      </c>
      <c r="C66" s="198" t="s">
        <v>74</v>
      </c>
      <c r="D66" s="199"/>
      <c r="E66" s="198" t="s">
        <v>78</v>
      </c>
      <c r="F66" s="199"/>
      <c r="G66" s="198" t="s">
        <v>75</v>
      </c>
      <c r="H66" s="199"/>
      <c r="I66" s="198"/>
      <c r="J66" s="199"/>
      <c r="K66" s="198"/>
      <c r="L66" s="199"/>
    </row>
    <row r="67" spans="1:12" ht="22.95" customHeight="1" x14ac:dyDescent="0.2">
      <c r="A67" s="11" t="s">
        <v>23</v>
      </c>
      <c r="B67" s="13" t="s">
        <v>47</v>
      </c>
      <c r="C67" s="198" t="s">
        <v>74</v>
      </c>
      <c r="D67" s="199"/>
      <c r="E67" s="198" t="s">
        <v>78</v>
      </c>
      <c r="F67" s="199"/>
      <c r="G67" s="198" t="s">
        <v>75</v>
      </c>
      <c r="H67" s="199"/>
      <c r="I67" s="198"/>
      <c r="J67" s="199"/>
      <c r="K67" s="198"/>
      <c r="L67" s="199"/>
    </row>
    <row r="68" spans="1:12" ht="22.95" customHeight="1" x14ac:dyDescent="0.2">
      <c r="A68" s="11" t="s">
        <v>24</v>
      </c>
      <c r="B68" s="28" t="s">
        <v>137</v>
      </c>
      <c r="C68" s="198" t="s">
        <v>75</v>
      </c>
      <c r="D68" s="199"/>
      <c r="E68" s="198" t="s">
        <v>73</v>
      </c>
      <c r="F68" s="199"/>
      <c r="G68" s="198" t="s">
        <v>75</v>
      </c>
      <c r="H68" s="199"/>
      <c r="I68" s="198"/>
      <c r="J68" s="199"/>
      <c r="K68" s="198"/>
      <c r="L68" s="199"/>
    </row>
    <row r="69" spans="1:12" ht="22.95" customHeight="1" x14ac:dyDescent="0.2">
      <c r="A69" s="11" t="s">
        <v>25</v>
      </c>
      <c r="B69" s="29" t="s">
        <v>196</v>
      </c>
      <c r="C69" s="198" t="s">
        <v>208</v>
      </c>
      <c r="D69" s="199"/>
      <c r="E69" s="198" t="s">
        <v>73</v>
      </c>
      <c r="F69" s="199"/>
      <c r="G69" s="198" t="s">
        <v>73</v>
      </c>
      <c r="H69" s="199"/>
      <c r="I69" s="198"/>
      <c r="J69" s="199"/>
      <c r="K69" s="198"/>
      <c r="L69" s="199"/>
    </row>
    <row r="70" spans="1:12" ht="22.95" customHeight="1" x14ac:dyDescent="0.2">
      <c r="A70" s="11" t="s">
        <v>26</v>
      </c>
      <c r="B70" s="13" t="s">
        <v>50</v>
      </c>
      <c r="C70" s="198" t="s">
        <v>74</v>
      </c>
      <c r="D70" s="199"/>
      <c r="E70" s="198" t="s">
        <v>78</v>
      </c>
      <c r="F70" s="199"/>
      <c r="G70" s="198" t="s">
        <v>75</v>
      </c>
      <c r="H70" s="199"/>
      <c r="I70" s="198"/>
      <c r="J70" s="199"/>
      <c r="K70" s="198"/>
      <c r="L70" s="199"/>
    </row>
    <row r="71" spans="1:12" ht="22.95" customHeight="1" x14ac:dyDescent="0.2">
      <c r="A71" s="11" t="s">
        <v>27</v>
      </c>
      <c r="B71" s="13" t="s">
        <v>51</v>
      </c>
      <c r="C71" s="198" t="s">
        <v>79</v>
      </c>
      <c r="D71" s="199"/>
      <c r="E71" s="198" t="s">
        <v>79</v>
      </c>
      <c r="F71" s="199"/>
      <c r="G71" s="198" t="s">
        <v>79</v>
      </c>
      <c r="H71" s="199"/>
      <c r="I71" s="198"/>
      <c r="J71" s="199"/>
      <c r="K71" s="198"/>
      <c r="L71" s="199"/>
    </row>
    <row r="72" spans="1:12" ht="22.95" customHeight="1" x14ac:dyDescent="0.2">
      <c r="A72" s="11" t="s">
        <v>28</v>
      </c>
      <c r="B72" s="13" t="s">
        <v>52</v>
      </c>
      <c r="C72" s="198" t="s">
        <v>74</v>
      </c>
      <c r="D72" s="199"/>
      <c r="E72" s="198" t="s">
        <v>78</v>
      </c>
      <c r="F72" s="199"/>
      <c r="G72" s="198" t="s">
        <v>75</v>
      </c>
      <c r="H72" s="199"/>
      <c r="I72" s="198"/>
      <c r="J72" s="199"/>
      <c r="K72" s="198"/>
      <c r="L72" s="199"/>
    </row>
    <row r="73" spans="1:12" ht="22.95" customHeight="1" x14ac:dyDescent="0.2">
      <c r="A73" s="11" t="s">
        <v>29</v>
      </c>
      <c r="B73" s="13" t="s">
        <v>46</v>
      </c>
      <c r="C73" s="198" t="s">
        <v>74</v>
      </c>
      <c r="D73" s="199"/>
      <c r="E73" s="198" t="s">
        <v>78</v>
      </c>
      <c r="F73" s="199"/>
      <c r="G73" s="198" t="s">
        <v>75</v>
      </c>
      <c r="H73" s="199"/>
      <c r="I73" s="198"/>
      <c r="J73" s="199"/>
      <c r="K73" s="198"/>
      <c r="L73" s="199"/>
    </row>
    <row r="74" spans="1:12" ht="22.95" customHeight="1" x14ac:dyDescent="0.2">
      <c r="A74" s="11" t="s">
        <v>30</v>
      </c>
      <c r="B74" s="13" t="s">
        <v>47</v>
      </c>
      <c r="C74" s="198" t="s">
        <v>74</v>
      </c>
      <c r="D74" s="199"/>
      <c r="E74" s="198" t="s">
        <v>78</v>
      </c>
      <c r="F74" s="199"/>
      <c r="G74" s="198" t="s">
        <v>75</v>
      </c>
      <c r="H74" s="199"/>
      <c r="I74" s="198"/>
      <c r="J74" s="199"/>
      <c r="K74" s="206"/>
      <c r="L74" s="207"/>
    </row>
    <row r="75" spans="1:12" ht="22.95" customHeight="1" x14ac:dyDescent="0.2">
      <c r="A75" s="11" t="s">
        <v>31</v>
      </c>
      <c r="B75" s="28" t="s">
        <v>137</v>
      </c>
      <c r="C75" s="198" t="s">
        <v>75</v>
      </c>
      <c r="D75" s="199"/>
      <c r="E75" s="198" t="s">
        <v>73</v>
      </c>
      <c r="F75" s="199"/>
      <c r="G75" s="198" t="s">
        <v>75</v>
      </c>
      <c r="H75" s="199"/>
      <c r="I75" s="198"/>
      <c r="J75" s="199"/>
      <c r="K75" s="198"/>
      <c r="L75" s="199"/>
    </row>
    <row r="76" spans="1:12" ht="22.95" customHeight="1" x14ac:dyDescent="0.2">
      <c r="A76" s="11" t="s">
        <v>32</v>
      </c>
      <c r="B76" s="29" t="s">
        <v>196</v>
      </c>
      <c r="C76" s="198" t="s">
        <v>73</v>
      </c>
      <c r="D76" s="199"/>
      <c r="E76" s="198" t="s">
        <v>73</v>
      </c>
      <c r="F76" s="199"/>
      <c r="G76" s="198" t="s">
        <v>73</v>
      </c>
      <c r="H76" s="199"/>
      <c r="I76" s="198"/>
      <c r="J76" s="199"/>
      <c r="K76" s="198"/>
      <c r="L76" s="199"/>
    </row>
    <row r="77" spans="1:12" ht="22.95" customHeight="1" x14ac:dyDescent="0.2">
      <c r="A77" s="11" t="s">
        <v>33</v>
      </c>
      <c r="B77" s="13" t="s">
        <v>50</v>
      </c>
      <c r="C77" s="198" t="s">
        <v>74</v>
      </c>
      <c r="D77" s="199"/>
      <c r="E77" s="198" t="s">
        <v>78</v>
      </c>
      <c r="F77" s="199"/>
      <c r="G77" s="198" t="s">
        <v>75</v>
      </c>
      <c r="H77" s="199"/>
      <c r="I77" s="198"/>
      <c r="J77" s="199"/>
      <c r="K77" s="198"/>
      <c r="L77" s="199"/>
    </row>
    <row r="78" spans="1:12" ht="22.95" customHeight="1" x14ac:dyDescent="0.2">
      <c r="A78" s="11" t="s">
        <v>34</v>
      </c>
      <c r="B78" s="13" t="s">
        <v>51</v>
      </c>
      <c r="C78" s="198" t="s">
        <v>79</v>
      </c>
      <c r="D78" s="199"/>
      <c r="E78" s="198" t="s">
        <v>79</v>
      </c>
      <c r="F78" s="199"/>
      <c r="G78" s="198" t="s">
        <v>79</v>
      </c>
      <c r="H78" s="199"/>
      <c r="I78" s="198"/>
      <c r="J78" s="199"/>
      <c r="K78" s="198"/>
      <c r="L78" s="199"/>
    </row>
    <row r="79" spans="1:12" ht="22.95" customHeight="1" thickBot="1" x14ac:dyDescent="0.25">
      <c r="A79" s="11" t="s">
        <v>35</v>
      </c>
      <c r="B79" s="13" t="s">
        <v>69</v>
      </c>
      <c r="C79" s="198" t="s">
        <v>74</v>
      </c>
      <c r="D79" s="199"/>
      <c r="E79" s="198" t="s">
        <v>78</v>
      </c>
      <c r="F79" s="199"/>
      <c r="G79" s="198" t="s">
        <v>75</v>
      </c>
      <c r="H79" s="199"/>
      <c r="I79" s="198"/>
      <c r="J79" s="199"/>
      <c r="K79" s="336"/>
      <c r="L79" s="337"/>
    </row>
    <row r="80" spans="1:12" ht="22.95" customHeight="1" thickTop="1" x14ac:dyDescent="0.2">
      <c r="A80" s="338" t="s">
        <v>37</v>
      </c>
      <c r="B80" s="339"/>
      <c r="C80" s="227">
        <v>26</v>
      </c>
      <c r="D80" s="228"/>
      <c r="E80" s="227">
        <v>26</v>
      </c>
      <c r="F80" s="228"/>
      <c r="G80" s="227">
        <v>26</v>
      </c>
      <c r="H80" s="228"/>
      <c r="I80" s="227">
        <v>0</v>
      </c>
      <c r="J80" s="228"/>
      <c r="K80" s="198"/>
      <c r="L80" s="199"/>
    </row>
    <row r="81" spans="1:12" ht="22.95" customHeight="1" x14ac:dyDescent="0.2">
      <c r="A81" s="340"/>
      <c r="B81" s="341"/>
      <c r="C81" s="229"/>
      <c r="D81" s="230"/>
      <c r="E81" s="229"/>
      <c r="F81" s="230"/>
      <c r="G81" s="229"/>
      <c r="H81" s="230"/>
      <c r="I81" s="229"/>
      <c r="J81" s="230"/>
      <c r="K81" s="198"/>
      <c r="L81" s="199"/>
    </row>
    <row r="82" spans="1:12" ht="22.95" customHeight="1" x14ac:dyDescent="0.2">
      <c r="A82" s="217" t="s">
        <v>42</v>
      </c>
      <c r="B82" s="218"/>
      <c r="C82" s="198">
        <v>5</v>
      </c>
      <c r="D82" s="199"/>
      <c r="E82" s="198">
        <v>5</v>
      </c>
      <c r="F82" s="199"/>
      <c r="G82" s="198">
        <v>5</v>
      </c>
      <c r="H82" s="199"/>
      <c r="I82" s="198">
        <v>31</v>
      </c>
      <c r="J82" s="199"/>
      <c r="K82" s="198"/>
      <c r="L82" s="199"/>
    </row>
    <row r="83" spans="1:12" ht="22.95" customHeight="1" x14ac:dyDescent="0.2"/>
    <row r="84" spans="1:12" ht="22.95" customHeight="1" x14ac:dyDescent="0.2"/>
    <row r="85" spans="1:12" ht="22.95" customHeight="1" x14ac:dyDescent="0.2">
      <c r="A85" s="195" t="s">
        <v>13</v>
      </c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</row>
    <row r="86" spans="1:12" ht="22.95" customHeight="1" x14ac:dyDescent="0.2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</row>
    <row r="87" spans="1:12" ht="22.9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ht="22.95" customHeight="1" x14ac:dyDescent="0.2">
      <c r="A88" s="267" t="str">
        <f>A4</f>
        <v>平成　２９年</v>
      </c>
      <c r="B88" s="267"/>
      <c r="C88" s="6" t="s">
        <v>58</v>
      </c>
      <c r="D88" s="10"/>
    </row>
    <row r="89" spans="1:12" ht="22.95" customHeight="1" x14ac:dyDescent="0.2">
      <c r="A89" s="196"/>
      <c r="B89" s="197"/>
      <c r="C89" s="198" t="s">
        <v>1</v>
      </c>
      <c r="D89" s="199"/>
      <c r="E89" s="198" t="s">
        <v>36</v>
      </c>
      <c r="F89" s="199"/>
      <c r="G89" s="198" t="s">
        <v>237</v>
      </c>
      <c r="H89" s="199"/>
      <c r="I89" s="198" t="s">
        <v>2</v>
      </c>
      <c r="J89" s="199"/>
      <c r="K89" s="198" t="s">
        <v>3</v>
      </c>
      <c r="L89" s="199"/>
    </row>
    <row r="90" spans="1:12" ht="22.95" customHeight="1" x14ac:dyDescent="0.2">
      <c r="A90" s="11" t="s">
        <v>4</v>
      </c>
      <c r="B90" s="13" t="s">
        <v>46</v>
      </c>
      <c r="C90" s="198" t="s">
        <v>74</v>
      </c>
      <c r="D90" s="199"/>
      <c r="E90" s="198" t="s">
        <v>78</v>
      </c>
      <c r="F90" s="199"/>
      <c r="G90" s="198" t="s">
        <v>75</v>
      </c>
      <c r="H90" s="199"/>
      <c r="I90" s="198"/>
      <c r="J90" s="199"/>
      <c r="K90" s="198"/>
      <c r="L90" s="199"/>
    </row>
    <row r="91" spans="1:12" ht="22.95" customHeight="1" x14ac:dyDescent="0.2">
      <c r="A91" s="11" t="s">
        <v>5</v>
      </c>
      <c r="B91" s="13" t="s">
        <v>47</v>
      </c>
      <c r="C91" s="198" t="s">
        <v>74</v>
      </c>
      <c r="D91" s="199"/>
      <c r="E91" s="198" t="s">
        <v>78</v>
      </c>
      <c r="F91" s="199"/>
      <c r="G91" s="198" t="s">
        <v>75</v>
      </c>
      <c r="H91" s="199"/>
      <c r="I91" s="198"/>
      <c r="J91" s="199"/>
      <c r="K91" s="198"/>
      <c r="L91" s="199"/>
    </row>
    <row r="92" spans="1:12" ht="22.95" customHeight="1" x14ac:dyDescent="0.2">
      <c r="A92" s="11" t="s">
        <v>6</v>
      </c>
      <c r="B92" s="28" t="s">
        <v>137</v>
      </c>
      <c r="C92" s="198" t="s">
        <v>257</v>
      </c>
      <c r="D92" s="199"/>
      <c r="E92" s="198" t="s">
        <v>73</v>
      </c>
      <c r="F92" s="199"/>
      <c r="G92" s="198" t="s">
        <v>75</v>
      </c>
      <c r="H92" s="199"/>
      <c r="I92" s="198"/>
      <c r="J92" s="199"/>
      <c r="K92" s="198"/>
      <c r="L92" s="199"/>
    </row>
    <row r="93" spans="1:12" ht="22.95" customHeight="1" x14ac:dyDescent="0.2">
      <c r="A93" s="11" t="s">
        <v>7</v>
      </c>
      <c r="B93" s="29" t="s">
        <v>196</v>
      </c>
      <c r="C93" s="198" t="s">
        <v>73</v>
      </c>
      <c r="D93" s="199"/>
      <c r="E93" s="198" t="s">
        <v>73</v>
      </c>
      <c r="F93" s="199"/>
      <c r="G93" s="198" t="s">
        <v>73</v>
      </c>
      <c r="H93" s="199"/>
      <c r="I93" s="198"/>
      <c r="J93" s="199"/>
      <c r="K93" s="198"/>
      <c r="L93" s="199"/>
    </row>
    <row r="94" spans="1:12" ht="22.95" customHeight="1" x14ac:dyDescent="0.2">
      <c r="A94" s="11" t="s">
        <v>8</v>
      </c>
      <c r="B94" s="13" t="s">
        <v>50</v>
      </c>
      <c r="C94" s="198" t="s">
        <v>263</v>
      </c>
      <c r="D94" s="199"/>
      <c r="E94" s="198" t="s">
        <v>78</v>
      </c>
      <c r="F94" s="199"/>
      <c r="G94" s="198" t="s">
        <v>75</v>
      </c>
      <c r="H94" s="199"/>
      <c r="I94" s="198"/>
      <c r="J94" s="199"/>
      <c r="K94" s="198"/>
      <c r="L94" s="199"/>
    </row>
    <row r="95" spans="1:12" ht="22.95" customHeight="1" x14ac:dyDescent="0.2">
      <c r="A95" s="11" t="s">
        <v>9</v>
      </c>
      <c r="B95" s="13" t="s">
        <v>51</v>
      </c>
      <c r="C95" s="198" t="s">
        <v>79</v>
      </c>
      <c r="D95" s="199"/>
      <c r="E95" s="198" t="s">
        <v>79</v>
      </c>
      <c r="F95" s="199"/>
      <c r="G95" s="198" t="s">
        <v>79</v>
      </c>
      <c r="H95" s="199"/>
      <c r="I95" s="198"/>
      <c r="J95" s="199"/>
      <c r="K95" s="198"/>
      <c r="L95" s="199"/>
    </row>
    <row r="96" spans="1:12" ht="22.95" customHeight="1" x14ac:dyDescent="0.2">
      <c r="A96" s="11" t="s">
        <v>10</v>
      </c>
      <c r="B96" s="13" t="s">
        <v>52</v>
      </c>
      <c r="C96" s="198" t="s">
        <v>74</v>
      </c>
      <c r="D96" s="199"/>
      <c r="E96" s="198" t="s">
        <v>262</v>
      </c>
      <c r="F96" s="199"/>
      <c r="G96" s="198" t="s">
        <v>75</v>
      </c>
      <c r="H96" s="199"/>
      <c r="I96" s="198"/>
      <c r="J96" s="199"/>
      <c r="K96" s="198"/>
      <c r="L96" s="199"/>
    </row>
    <row r="97" spans="1:12" ht="22.95" customHeight="1" x14ac:dyDescent="0.2">
      <c r="A97" s="11" t="s">
        <v>11</v>
      </c>
      <c r="B97" s="13" t="s">
        <v>46</v>
      </c>
      <c r="C97" s="198" t="s">
        <v>74</v>
      </c>
      <c r="D97" s="199"/>
      <c r="E97" s="198" t="s">
        <v>262</v>
      </c>
      <c r="F97" s="199"/>
      <c r="G97" s="198" t="s">
        <v>75</v>
      </c>
      <c r="H97" s="199"/>
      <c r="I97" s="198"/>
      <c r="J97" s="199"/>
      <c r="K97" s="198"/>
      <c r="L97" s="199"/>
    </row>
    <row r="98" spans="1:12" ht="22.95" customHeight="1" x14ac:dyDescent="0.2">
      <c r="A98" s="11" t="s">
        <v>12</v>
      </c>
      <c r="B98" s="13" t="s">
        <v>47</v>
      </c>
      <c r="C98" s="198" t="s">
        <v>74</v>
      </c>
      <c r="D98" s="199"/>
      <c r="E98" s="198" t="s">
        <v>78</v>
      </c>
      <c r="F98" s="199"/>
      <c r="G98" s="198" t="s">
        <v>75</v>
      </c>
      <c r="H98" s="199"/>
      <c r="I98" s="198"/>
      <c r="J98" s="199"/>
      <c r="K98" s="198"/>
      <c r="L98" s="199"/>
    </row>
    <row r="99" spans="1:12" ht="22.95" customHeight="1" x14ac:dyDescent="0.2">
      <c r="A99" s="11" t="s">
        <v>14</v>
      </c>
      <c r="B99" s="28" t="s">
        <v>137</v>
      </c>
      <c r="C99" s="198" t="s">
        <v>75</v>
      </c>
      <c r="D99" s="199"/>
      <c r="E99" s="198" t="s">
        <v>73</v>
      </c>
      <c r="F99" s="199"/>
      <c r="G99" s="198" t="s">
        <v>75</v>
      </c>
      <c r="H99" s="199"/>
      <c r="I99" s="198"/>
      <c r="J99" s="199"/>
      <c r="K99" s="198"/>
      <c r="L99" s="199"/>
    </row>
    <row r="100" spans="1:12" ht="22.95" customHeight="1" x14ac:dyDescent="0.2">
      <c r="A100" s="11" t="s">
        <v>15</v>
      </c>
      <c r="B100" s="29" t="s">
        <v>196</v>
      </c>
      <c r="C100" s="198" t="s">
        <v>73</v>
      </c>
      <c r="D100" s="199"/>
      <c r="E100" s="198" t="s">
        <v>73</v>
      </c>
      <c r="F100" s="199"/>
      <c r="G100" s="198" t="s">
        <v>73</v>
      </c>
      <c r="H100" s="199"/>
      <c r="I100" s="198"/>
      <c r="J100" s="199"/>
      <c r="K100" s="198"/>
      <c r="L100" s="199"/>
    </row>
    <row r="101" spans="1:12" ht="22.95" customHeight="1" x14ac:dyDescent="0.2">
      <c r="A101" s="11" t="s">
        <v>16</v>
      </c>
      <c r="B101" s="13" t="s">
        <v>50</v>
      </c>
      <c r="C101" s="198" t="s">
        <v>74</v>
      </c>
      <c r="D101" s="199"/>
      <c r="E101" s="198" t="s">
        <v>78</v>
      </c>
      <c r="F101" s="199"/>
      <c r="G101" s="198" t="s">
        <v>75</v>
      </c>
      <c r="H101" s="199"/>
      <c r="I101" s="198"/>
      <c r="J101" s="199"/>
      <c r="K101" s="198"/>
      <c r="L101" s="199"/>
    </row>
    <row r="102" spans="1:12" ht="22.95" customHeight="1" x14ac:dyDescent="0.2">
      <c r="A102" s="11" t="s">
        <v>17</v>
      </c>
      <c r="B102" s="13" t="s">
        <v>51</v>
      </c>
      <c r="C102" s="198" t="s">
        <v>79</v>
      </c>
      <c r="D102" s="199"/>
      <c r="E102" s="198" t="s">
        <v>79</v>
      </c>
      <c r="F102" s="199"/>
      <c r="G102" s="198" t="s">
        <v>79</v>
      </c>
      <c r="H102" s="199"/>
      <c r="I102" s="198"/>
      <c r="J102" s="199"/>
      <c r="K102" s="198"/>
      <c r="L102" s="199"/>
    </row>
    <row r="103" spans="1:12" ht="22.95" customHeight="1" x14ac:dyDescent="0.2">
      <c r="A103" s="11" t="s">
        <v>18</v>
      </c>
      <c r="B103" s="13" t="s">
        <v>52</v>
      </c>
      <c r="C103" s="198" t="s">
        <v>78</v>
      </c>
      <c r="D103" s="199"/>
      <c r="E103" s="198" t="s">
        <v>78</v>
      </c>
      <c r="F103" s="199"/>
      <c r="G103" s="198" t="s">
        <v>73</v>
      </c>
      <c r="H103" s="199"/>
      <c r="I103" s="198"/>
      <c r="J103" s="199"/>
      <c r="K103" s="265" t="s">
        <v>81</v>
      </c>
      <c r="L103" s="266"/>
    </row>
    <row r="104" spans="1:12" ht="22.95" customHeight="1" x14ac:dyDescent="0.2">
      <c r="A104" s="11" t="s">
        <v>19</v>
      </c>
      <c r="B104" s="13" t="s">
        <v>46</v>
      </c>
      <c r="C104" s="198" t="s">
        <v>78</v>
      </c>
      <c r="D104" s="199"/>
      <c r="E104" s="198" t="s">
        <v>78</v>
      </c>
      <c r="F104" s="199"/>
      <c r="G104" s="198" t="s">
        <v>73</v>
      </c>
      <c r="H104" s="199"/>
      <c r="I104" s="198"/>
      <c r="J104" s="199"/>
      <c r="K104" s="247"/>
      <c r="L104" s="248"/>
    </row>
    <row r="105" spans="1:12" ht="22.95" customHeight="1" x14ac:dyDescent="0.2">
      <c r="A105" s="11" t="s">
        <v>20</v>
      </c>
      <c r="B105" s="13" t="s">
        <v>47</v>
      </c>
      <c r="C105" s="198" t="s">
        <v>78</v>
      </c>
      <c r="D105" s="199"/>
      <c r="E105" s="198" t="s">
        <v>78</v>
      </c>
      <c r="F105" s="199"/>
      <c r="G105" s="198" t="s">
        <v>73</v>
      </c>
      <c r="H105" s="199"/>
      <c r="I105" s="198"/>
      <c r="J105" s="199"/>
      <c r="K105" s="249"/>
      <c r="L105" s="250"/>
    </row>
    <row r="106" spans="1:12" ht="22.95" customHeight="1" x14ac:dyDescent="0.2">
      <c r="A106" s="11" t="s">
        <v>21</v>
      </c>
      <c r="B106" s="28" t="s">
        <v>137</v>
      </c>
      <c r="C106" s="198" t="s">
        <v>75</v>
      </c>
      <c r="D106" s="199"/>
      <c r="E106" s="198" t="s">
        <v>73</v>
      </c>
      <c r="F106" s="199"/>
      <c r="G106" s="198" t="s">
        <v>75</v>
      </c>
      <c r="H106" s="199"/>
      <c r="I106" s="198"/>
      <c r="J106" s="199"/>
      <c r="K106" s="198"/>
      <c r="L106" s="199"/>
    </row>
    <row r="107" spans="1:12" ht="22.95" customHeight="1" x14ac:dyDescent="0.2">
      <c r="A107" s="11" t="s">
        <v>22</v>
      </c>
      <c r="B107" s="29" t="s">
        <v>196</v>
      </c>
      <c r="C107" s="198" t="s">
        <v>73</v>
      </c>
      <c r="D107" s="199"/>
      <c r="E107" s="198" t="s">
        <v>264</v>
      </c>
      <c r="F107" s="199"/>
      <c r="G107" s="198" t="s">
        <v>73</v>
      </c>
      <c r="H107" s="199"/>
      <c r="I107" s="198"/>
      <c r="J107" s="199"/>
      <c r="K107" s="198"/>
      <c r="L107" s="199"/>
    </row>
    <row r="108" spans="1:12" ht="22.95" customHeight="1" x14ac:dyDescent="0.2">
      <c r="A108" s="11" t="s">
        <v>23</v>
      </c>
      <c r="B108" s="13" t="s">
        <v>50</v>
      </c>
      <c r="C108" s="198" t="s">
        <v>74</v>
      </c>
      <c r="D108" s="199"/>
      <c r="E108" s="198" t="s">
        <v>78</v>
      </c>
      <c r="F108" s="199"/>
      <c r="G108" s="198" t="s">
        <v>75</v>
      </c>
      <c r="H108" s="199"/>
      <c r="I108" s="198"/>
      <c r="J108" s="199"/>
      <c r="K108" s="198"/>
      <c r="L108" s="199"/>
    </row>
    <row r="109" spans="1:12" ht="22.95" customHeight="1" x14ac:dyDescent="0.2">
      <c r="A109" s="11" t="s">
        <v>24</v>
      </c>
      <c r="B109" s="13" t="s">
        <v>51</v>
      </c>
      <c r="C109" s="198" t="s">
        <v>79</v>
      </c>
      <c r="D109" s="199"/>
      <c r="E109" s="198" t="s">
        <v>79</v>
      </c>
      <c r="F109" s="199"/>
      <c r="G109" s="198" t="s">
        <v>79</v>
      </c>
      <c r="H109" s="199"/>
      <c r="I109" s="198"/>
      <c r="J109" s="199"/>
      <c r="K109" s="198"/>
      <c r="L109" s="199"/>
    </row>
    <row r="110" spans="1:12" ht="22.95" customHeight="1" x14ac:dyDescent="0.2">
      <c r="A110" s="11" t="s">
        <v>25</v>
      </c>
      <c r="B110" s="13" t="s">
        <v>52</v>
      </c>
      <c r="C110" s="198" t="s">
        <v>74</v>
      </c>
      <c r="D110" s="199"/>
      <c r="E110" s="198" t="s">
        <v>78</v>
      </c>
      <c r="F110" s="199"/>
      <c r="G110" s="198" t="s">
        <v>75</v>
      </c>
      <c r="H110" s="199"/>
      <c r="I110" s="198"/>
      <c r="J110" s="199"/>
      <c r="K110" s="198"/>
      <c r="L110" s="199"/>
    </row>
    <row r="111" spans="1:12" ht="22.95" customHeight="1" x14ac:dyDescent="0.2">
      <c r="A111" s="11" t="s">
        <v>26</v>
      </c>
      <c r="B111" s="13" t="s">
        <v>46</v>
      </c>
      <c r="C111" s="198" t="s">
        <v>74</v>
      </c>
      <c r="D111" s="199"/>
      <c r="E111" s="198" t="s">
        <v>78</v>
      </c>
      <c r="F111" s="199"/>
      <c r="G111" s="198" t="s">
        <v>75</v>
      </c>
      <c r="H111" s="199"/>
      <c r="I111" s="198"/>
      <c r="J111" s="199"/>
      <c r="K111" s="198"/>
      <c r="L111" s="199"/>
    </row>
    <row r="112" spans="1:12" ht="22.95" customHeight="1" x14ac:dyDescent="0.2">
      <c r="A112" s="11" t="s">
        <v>27</v>
      </c>
      <c r="B112" s="13" t="s">
        <v>47</v>
      </c>
      <c r="C112" s="198" t="s">
        <v>74</v>
      </c>
      <c r="D112" s="199"/>
      <c r="E112" s="198" t="s">
        <v>78</v>
      </c>
      <c r="F112" s="199"/>
      <c r="G112" s="198" t="s">
        <v>75</v>
      </c>
      <c r="H112" s="199"/>
      <c r="I112" s="198"/>
      <c r="J112" s="199"/>
      <c r="K112" s="206"/>
      <c r="L112" s="207"/>
    </row>
    <row r="113" spans="1:12" ht="22.95" customHeight="1" x14ac:dyDescent="0.2">
      <c r="A113" s="11" t="s">
        <v>28</v>
      </c>
      <c r="B113" s="28" t="s">
        <v>137</v>
      </c>
      <c r="C113" s="198" t="s">
        <v>75</v>
      </c>
      <c r="D113" s="199"/>
      <c r="E113" s="198" t="s">
        <v>73</v>
      </c>
      <c r="F113" s="199"/>
      <c r="G113" s="198" t="s">
        <v>75</v>
      </c>
      <c r="H113" s="199"/>
      <c r="I113" s="198"/>
      <c r="J113" s="199"/>
      <c r="K113" s="198"/>
      <c r="L113" s="199"/>
    </row>
    <row r="114" spans="1:12" ht="22.95" customHeight="1" x14ac:dyDescent="0.2">
      <c r="A114" s="11" t="s">
        <v>29</v>
      </c>
      <c r="B114" s="29" t="s">
        <v>196</v>
      </c>
      <c r="C114" s="198" t="s">
        <v>292</v>
      </c>
      <c r="D114" s="199"/>
      <c r="E114" s="198" t="s">
        <v>73</v>
      </c>
      <c r="F114" s="199"/>
      <c r="G114" s="198" t="s">
        <v>277</v>
      </c>
      <c r="H114" s="199"/>
      <c r="I114" s="198"/>
      <c r="J114" s="199"/>
      <c r="K114" s="198"/>
      <c r="L114" s="199"/>
    </row>
    <row r="115" spans="1:12" ht="22.95" customHeight="1" x14ac:dyDescent="0.2">
      <c r="A115" s="11" t="s">
        <v>30</v>
      </c>
      <c r="B115" s="13" t="s">
        <v>50</v>
      </c>
      <c r="C115" s="198" t="s">
        <v>293</v>
      </c>
      <c r="D115" s="199"/>
      <c r="E115" s="198" t="s">
        <v>278</v>
      </c>
      <c r="F115" s="199"/>
      <c r="G115" s="198" t="s">
        <v>276</v>
      </c>
      <c r="H115" s="199"/>
      <c r="I115" s="198"/>
      <c r="J115" s="199"/>
      <c r="K115" s="198"/>
      <c r="L115" s="199"/>
    </row>
    <row r="116" spans="1:12" ht="22.95" customHeight="1" x14ac:dyDescent="0.2">
      <c r="A116" s="11" t="s">
        <v>31</v>
      </c>
      <c r="B116" s="13" t="s">
        <v>51</v>
      </c>
      <c r="C116" s="198" t="s">
        <v>79</v>
      </c>
      <c r="D116" s="199"/>
      <c r="E116" s="198" t="s">
        <v>79</v>
      </c>
      <c r="F116" s="199"/>
      <c r="G116" s="198" t="s">
        <v>79</v>
      </c>
      <c r="H116" s="199"/>
      <c r="I116" s="198"/>
      <c r="J116" s="199"/>
      <c r="K116" s="198"/>
      <c r="L116" s="199"/>
    </row>
    <row r="117" spans="1:12" ht="22.95" customHeight="1" x14ac:dyDescent="0.2">
      <c r="A117" s="11" t="s">
        <v>32</v>
      </c>
      <c r="B117" s="13" t="s">
        <v>52</v>
      </c>
      <c r="C117" s="198" t="s">
        <v>74</v>
      </c>
      <c r="D117" s="199"/>
      <c r="E117" s="198" t="s">
        <v>78</v>
      </c>
      <c r="F117" s="199"/>
      <c r="G117" s="198" t="s">
        <v>75</v>
      </c>
      <c r="H117" s="199"/>
      <c r="I117" s="198"/>
      <c r="J117" s="199"/>
      <c r="K117" s="198"/>
      <c r="L117" s="199"/>
    </row>
    <row r="118" spans="1:12" ht="22.95" customHeight="1" x14ac:dyDescent="0.2">
      <c r="A118" s="11" t="s">
        <v>33</v>
      </c>
      <c r="B118" s="13" t="s">
        <v>46</v>
      </c>
      <c r="C118" s="198" t="s">
        <v>74</v>
      </c>
      <c r="D118" s="199"/>
      <c r="E118" s="198" t="s">
        <v>78</v>
      </c>
      <c r="F118" s="199"/>
      <c r="G118" s="198" t="s">
        <v>75</v>
      </c>
      <c r="H118" s="199"/>
      <c r="I118" s="198"/>
      <c r="J118" s="199"/>
      <c r="K118" s="198"/>
      <c r="L118" s="199"/>
    </row>
    <row r="119" spans="1:12" ht="22.95" customHeight="1" x14ac:dyDescent="0.2">
      <c r="A119" s="11" t="s">
        <v>34</v>
      </c>
      <c r="B119" s="13" t="s">
        <v>70</v>
      </c>
      <c r="C119" s="198" t="s">
        <v>74</v>
      </c>
      <c r="D119" s="199"/>
      <c r="E119" s="198" t="s">
        <v>78</v>
      </c>
      <c r="F119" s="199"/>
      <c r="G119" s="198" t="s">
        <v>75</v>
      </c>
      <c r="H119" s="199"/>
      <c r="I119" s="198"/>
      <c r="J119" s="199"/>
      <c r="K119" s="198"/>
      <c r="L119" s="199"/>
    </row>
    <row r="120" spans="1:12" ht="22.95" customHeight="1" thickBot="1" x14ac:dyDescent="0.25">
      <c r="A120" s="11"/>
      <c r="B120" s="13"/>
      <c r="C120" s="198"/>
      <c r="D120" s="199"/>
      <c r="E120" s="198"/>
      <c r="F120" s="199"/>
      <c r="G120" s="198"/>
      <c r="H120" s="199"/>
      <c r="I120" s="198"/>
      <c r="J120" s="199"/>
      <c r="K120" s="336"/>
      <c r="L120" s="337"/>
    </row>
    <row r="121" spans="1:12" ht="22.95" customHeight="1" thickTop="1" x14ac:dyDescent="0.2">
      <c r="A121" s="338" t="s">
        <v>37</v>
      </c>
      <c r="B121" s="339"/>
      <c r="C121" s="227">
        <v>26</v>
      </c>
      <c r="D121" s="228"/>
      <c r="E121" s="227">
        <v>26</v>
      </c>
      <c r="F121" s="228"/>
      <c r="G121" s="227">
        <v>26</v>
      </c>
      <c r="H121" s="228"/>
      <c r="I121" s="227">
        <v>0</v>
      </c>
      <c r="J121" s="228"/>
      <c r="K121" s="198"/>
      <c r="L121" s="199"/>
    </row>
    <row r="122" spans="1:12" ht="22.95" customHeight="1" x14ac:dyDescent="0.2">
      <c r="A122" s="340"/>
      <c r="B122" s="341"/>
      <c r="C122" s="229"/>
      <c r="D122" s="230"/>
      <c r="E122" s="229"/>
      <c r="F122" s="230"/>
      <c r="G122" s="229"/>
      <c r="H122" s="230"/>
      <c r="I122" s="229"/>
      <c r="J122" s="230"/>
      <c r="K122" s="198"/>
      <c r="L122" s="199"/>
    </row>
    <row r="123" spans="1:12" ht="22.95" customHeight="1" x14ac:dyDescent="0.2">
      <c r="A123" s="217" t="s">
        <v>42</v>
      </c>
      <c r="B123" s="218"/>
      <c r="C123" s="198">
        <v>4</v>
      </c>
      <c r="D123" s="199"/>
      <c r="E123" s="198">
        <v>4</v>
      </c>
      <c r="F123" s="199"/>
      <c r="G123" s="198">
        <v>4</v>
      </c>
      <c r="H123" s="199"/>
      <c r="I123" s="198">
        <v>30</v>
      </c>
      <c r="J123" s="199"/>
      <c r="K123" s="198"/>
      <c r="L123" s="199"/>
    </row>
    <row r="124" spans="1:12" ht="22.95" customHeight="1" x14ac:dyDescent="0.2">
      <c r="A124" s="31"/>
      <c r="B124" s="31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ht="22.95" customHeight="1" x14ac:dyDescent="0.2"/>
    <row r="126" spans="1:12" ht="22.95" customHeight="1" x14ac:dyDescent="0.2">
      <c r="A126" s="195" t="s">
        <v>13</v>
      </c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</row>
    <row r="127" spans="1:12" ht="13.35" customHeight="1" x14ac:dyDescent="0.2">
      <c r="A127" s="195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/>
      <c r="L127" s="195"/>
    </row>
    <row r="128" spans="1:12" ht="13.3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13.3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ht="22.95" customHeight="1" x14ac:dyDescent="0.2">
      <c r="A130" s="27" t="str">
        <f>A88</f>
        <v>平成　２９年</v>
      </c>
      <c r="B130" s="5"/>
      <c r="C130" s="6" t="s">
        <v>59</v>
      </c>
      <c r="D130" s="5"/>
    </row>
    <row r="131" spans="1:12" ht="22.95" customHeight="1" x14ac:dyDescent="0.2">
      <c r="A131" s="196"/>
      <c r="B131" s="197"/>
      <c r="C131" s="198" t="s">
        <v>1</v>
      </c>
      <c r="D131" s="199"/>
      <c r="E131" s="198" t="s">
        <v>36</v>
      </c>
      <c r="F131" s="199"/>
      <c r="G131" s="198" t="s">
        <v>237</v>
      </c>
      <c r="H131" s="199"/>
      <c r="I131" s="198" t="s">
        <v>2</v>
      </c>
      <c r="J131" s="199"/>
      <c r="K131" s="198" t="s">
        <v>3</v>
      </c>
      <c r="L131" s="199"/>
    </row>
    <row r="132" spans="1:12" ht="22.95" customHeight="1" x14ac:dyDescent="0.2">
      <c r="A132" s="11" t="s">
        <v>4</v>
      </c>
      <c r="B132" s="28" t="s">
        <v>137</v>
      </c>
      <c r="C132" s="198" t="s">
        <v>75</v>
      </c>
      <c r="D132" s="199"/>
      <c r="E132" s="198" t="s">
        <v>73</v>
      </c>
      <c r="F132" s="199"/>
      <c r="G132" s="198" t="s">
        <v>75</v>
      </c>
      <c r="H132" s="199"/>
      <c r="I132" s="198"/>
      <c r="J132" s="199"/>
      <c r="K132" s="198"/>
      <c r="L132" s="199"/>
    </row>
    <row r="133" spans="1:12" ht="22.95" customHeight="1" x14ac:dyDescent="0.2">
      <c r="A133" s="11" t="s">
        <v>5</v>
      </c>
      <c r="B133" s="29" t="s">
        <v>196</v>
      </c>
      <c r="C133" s="198" t="s">
        <v>73</v>
      </c>
      <c r="D133" s="199"/>
      <c r="E133" s="198" t="s">
        <v>73</v>
      </c>
      <c r="F133" s="199"/>
      <c r="G133" s="198" t="s">
        <v>73</v>
      </c>
      <c r="H133" s="199"/>
      <c r="I133" s="198"/>
      <c r="J133" s="199"/>
      <c r="K133" s="198" t="s">
        <v>294</v>
      </c>
      <c r="L133" s="199"/>
    </row>
    <row r="134" spans="1:12" ht="22.95" customHeight="1" x14ac:dyDescent="0.2">
      <c r="A134" s="11" t="s">
        <v>6</v>
      </c>
      <c r="B134" s="13" t="s">
        <v>50</v>
      </c>
      <c r="C134" s="198" t="s">
        <v>74</v>
      </c>
      <c r="D134" s="199"/>
      <c r="E134" s="198" t="s">
        <v>78</v>
      </c>
      <c r="F134" s="199"/>
      <c r="G134" s="198" t="s">
        <v>75</v>
      </c>
      <c r="H134" s="199"/>
      <c r="I134" s="198"/>
      <c r="J134" s="199"/>
      <c r="K134" s="198"/>
      <c r="L134" s="199"/>
    </row>
    <row r="135" spans="1:12" ht="22.95" customHeight="1" x14ac:dyDescent="0.2">
      <c r="A135" s="11" t="s">
        <v>7</v>
      </c>
      <c r="B135" s="13" t="s">
        <v>51</v>
      </c>
      <c r="C135" s="198" t="s">
        <v>79</v>
      </c>
      <c r="D135" s="199"/>
      <c r="E135" s="198" t="s">
        <v>79</v>
      </c>
      <c r="F135" s="199"/>
      <c r="G135" s="198" t="s">
        <v>79</v>
      </c>
      <c r="H135" s="199"/>
      <c r="I135" s="198"/>
      <c r="J135" s="199"/>
      <c r="K135" s="198"/>
      <c r="L135" s="199"/>
    </row>
    <row r="136" spans="1:12" ht="22.95" customHeight="1" x14ac:dyDescent="0.2">
      <c r="A136" s="11" t="s">
        <v>8</v>
      </c>
      <c r="B136" s="13" t="s">
        <v>52</v>
      </c>
      <c r="C136" s="198" t="s">
        <v>74</v>
      </c>
      <c r="D136" s="199"/>
      <c r="E136" s="198" t="s">
        <v>78</v>
      </c>
      <c r="F136" s="199"/>
      <c r="G136" s="198" t="s">
        <v>75</v>
      </c>
      <c r="H136" s="199"/>
      <c r="I136" s="198"/>
      <c r="J136" s="199"/>
      <c r="K136" s="198"/>
      <c r="L136" s="199"/>
    </row>
    <row r="137" spans="1:12" ht="22.95" customHeight="1" x14ac:dyDescent="0.2">
      <c r="A137" s="11" t="s">
        <v>9</v>
      </c>
      <c r="B137" s="13" t="s">
        <v>46</v>
      </c>
      <c r="C137" s="198" t="s">
        <v>74</v>
      </c>
      <c r="D137" s="199"/>
      <c r="E137" s="198" t="s">
        <v>78</v>
      </c>
      <c r="F137" s="199"/>
      <c r="G137" s="198" t="s">
        <v>75</v>
      </c>
      <c r="H137" s="199"/>
      <c r="I137" s="198"/>
      <c r="J137" s="199"/>
      <c r="K137" s="198"/>
      <c r="L137" s="199"/>
    </row>
    <row r="138" spans="1:12" ht="22.95" customHeight="1" x14ac:dyDescent="0.2">
      <c r="A138" s="11" t="s">
        <v>10</v>
      </c>
      <c r="B138" s="13" t="s">
        <v>47</v>
      </c>
      <c r="C138" s="198" t="s">
        <v>74</v>
      </c>
      <c r="D138" s="199"/>
      <c r="E138" s="198" t="s">
        <v>78</v>
      </c>
      <c r="F138" s="199"/>
      <c r="G138" s="198" t="s">
        <v>75</v>
      </c>
      <c r="H138" s="199"/>
      <c r="I138" s="198"/>
      <c r="J138" s="199"/>
      <c r="K138" s="198"/>
      <c r="L138" s="199"/>
    </row>
    <row r="139" spans="1:12" ht="22.95" customHeight="1" x14ac:dyDescent="0.2">
      <c r="A139" s="11" t="s">
        <v>11</v>
      </c>
      <c r="B139" s="28" t="s">
        <v>137</v>
      </c>
      <c r="C139" s="371" t="s">
        <v>291</v>
      </c>
      <c r="D139" s="372"/>
      <c r="E139" s="198" t="s">
        <v>73</v>
      </c>
      <c r="F139" s="199"/>
      <c r="G139" s="198" t="s">
        <v>75</v>
      </c>
      <c r="H139" s="199"/>
      <c r="I139" s="198"/>
      <c r="J139" s="199"/>
      <c r="K139" s="198"/>
      <c r="L139" s="199"/>
    </row>
    <row r="140" spans="1:12" ht="22.95" customHeight="1" x14ac:dyDescent="0.2">
      <c r="A140" s="11" t="s">
        <v>12</v>
      </c>
      <c r="B140" s="29" t="s">
        <v>196</v>
      </c>
      <c r="C140" s="371" t="s">
        <v>291</v>
      </c>
      <c r="D140" s="372"/>
      <c r="E140" s="198" t="s">
        <v>73</v>
      </c>
      <c r="F140" s="199"/>
      <c r="G140" s="198" t="s">
        <v>73</v>
      </c>
      <c r="H140" s="199"/>
      <c r="I140" s="198"/>
      <c r="J140" s="199"/>
      <c r="K140" s="198"/>
      <c r="L140" s="199"/>
    </row>
    <row r="141" spans="1:12" ht="22.95" customHeight="1" x14ac:dyDescent="0.2">
      <c r="A141" s="11" t="s">
        <v>14</v>
      </c>
      <c r="B141" s="13" t="s">
        <v>50</v>
      </c>
      <c r="C141" s="198" t="s">
        <v>74</v>
      </c>
      <c r="D141" s="199"/>
      <c r="E141" s="198" t="s">
        <v>78</v>
      </c>
      <c r="F141" s="199"/>
      <c r="G141" s="198" t="s">
        <v>75</v>
      </c>
      <c r="H141" s="199"/>
      <c r="I141" s="198"/>
      <c r="J141" s="199"/>
      <c r="K141" s="198"/>
      <c r="L141" s="199"/>
    </row>
    <row r="142" spans="1:12" ht="22.95" customHeight="1" x14ac:dyDescent="0.2">
      <c r="A142" s="11" t="s">
        <v>15</v>
      </c>
      <c r="B142" s="13" t="s">
        <v>51</v>
      </c>
      <c r="C142" s="198" t="s">
        <v>79</v>
      </c>
      <c r="D142" s="199"/>
      <c r="E142" s="198" t="s">
        <v>79</v>
      </c>
      <c r="F142" s="199"/>
      <c r="G142" s="198" t="s">
        <v>79</v>
      </c>
      <c r="H142" s="199"/>
      <c r="I142" s="198"/>
      <c r="J142" s="199"/>
      <c r="K142" s="198"/>
      <c r="L142" s="199"/>
    </row>
    <row r="143" spans="1:12" ht="22.95" customHeight="1" x14ac:dyDescent="0.2">
      <c r="A143" s="11" t="s">
        <v>16</v>
      </c>
      <c r="B143" s="13" t="s">
        <v>52</v>
      </c>
      <c r="C143" s="198" t="s">
        <v>74</v>
      </c>
      <c r="D143" s="199"/>
      <c r="E143" s="198" t="s">
        <v>78</v>
      </c>
      <c r="F143" s="199"/>
      <c r="G143" s="198" t="s">
        <v>75</v>
      </c>
      <c r="H143" s="199"/>
      <c r="I143" s="198"/>
      <c r="J143" s="199"/>
      <c r="K143" s="198"/>
      <c r="L143" s="199"/>
    </row>
    <row r="144" spans="1:12" ht="22.95" customHeight="1" x14ac:dyDescent="0.2">
      <c r="A144" s="11" t="s">
        <v>17</v>
      </c>
      <c r="B144" s="13" t="s">
        <v>46</v>
      </c>
      <c r="C144" s="198" t="s">
        <v>74</v>
      </c>
      <c r="D144" s="199"/>
      <c r="E144" s="198" t="s">
        <v>78</v>
      </c>
      <c r="F144" s="199"/>
      <c r="G144" s="198" t="s">
        <v>75</v>
      </c>
      <c r="H144" s="199"/>
      <c r="I144" s="198"/>
      <c r="J144" s="199"/>
      <c r="K144" s="198"/>
      <c r="L144" s="199"/>
    </row>
    <row r="145" spans="1:12" ht="22.95" customHeight="1" x14ac:dyDescent="0.2">
      <c r="A145" s="11" t="s">
        <v>18</v>
      </c>
      <c r="B145" s="13" t="s">
        <v>47</v>
      </c>
      <c r="C145" s="198" t="s">
        <v>74</v>
      </c>
      <c r="D145" s="199"/>
      <c r="E145" s="198" t="s">
        <v>78</v>
      </c>
      <c r="F145" s="199"/>
      <c r="G145" s="198" t="s">
        <v>75</v>
      </c>
      <c r="H145" s="199"/>
      <c r="I145" s="198"/>
      <c r="J145" s="199"/>
      <c r="K145" s="198"/>
      <c r="L145" s="199"/>
    </row>
    <row r="146" spans="1:12" ht="22.95" customHeight="1" x14ac:dyDescent="0.2">
      <c r="A146" s="11" t="s">
        <v>19</v>
      </c>
      <c r="B146" s="28" t="s">
        <v>137</v>
      </c>
      <c r="C146" s="198" t="s">
        <v>75</v>
      </c>
      <c r="D146" s="199"/>
      <c r="E146" s="198" t="s">
        <v>73</v>
      </c>
      <c r="F146" s="199"/>
      <c r="G146" s="198" t="s">
        <v>75</v>
      </c>
      <c r="H146" s="199"/>
      <c r="I146" s="198"/>
      <c r="J146" s="199"/>
      <c r="K146" s="198"/>
      <c r="L146" s="199"/>
    </row>
    <row r="147" spans="1:12" ht="22.95" customHeight="1" x14ac:dyDescent="0.2">
      <c r="A147" s="11" t="s">
        <v>20</v>
      </c>
      <c r="B147" s="29" t="s">
        <v>196</v>
      </c>
      <c r="C147" s="198" t="s">
        <v>73</v>
      </c>
      <c r="D147" s="199"/>
      <c r="E147" s="198" t="s">
        <v>73</v>
      </c>
      <c r="F147" s="199"/>
      <c r="G147" s="198" t="s">
        <v>73</v>
      </c>
      <c r="H147" s="199"/>
      <c r="I147" s="198"/>
      <c r="J147" s="199"/>
      <c r="K147" s="198"/>
      <c r="L147" s="199"/>
    </row>
    <row r="148" spans="1:12" ht="29.25" customHeight="1" x14ac:dyDescent="0.2">
      <c r="A148" s="11" t="s">
        <v>21</v>
      </c>
      <c r="B148" s="30" t="s">
        <v>50</v>
      </c>
      <c r="C148" s="285" t="s">
        <v>295</v>
      </c>
      <c r="D148" s="286"/>
      <c r="E148" s="198" t="s">
        <v>73</v>
      </c>
      <c r="F148" s="199"/>
      <c r="G148" s="198" t="s">
        <v>73</v>
      </c>
      <c r="H148" s="199"/>
      <c r="I148" s="198"/>
      <c r="J148" s="199"/>
      <c r="K148" s="198" t="s">
        <v>177</v>
      </c>
      <c r="L148" s="199"/>
    </row>
    <row r="149" spans="1:12" ht="22.95" customHeight="1" x14ac:dyDescent="0.2">
      <c r="A149" s="11" t="s">
        <v>22</v>
      </c>
      <c r="B149" s="13" t="s">
        <v>51</v>
      </c>
      <c r="C149" s="198" t="s">
        <v>79</v>
      </c>
      <c r="D149" s="199"/>
      <c r="E149" s="198" t="s">
        <v>79</v>
      </c>
      <c r="F149" s="199"/>
      <c r="G149" s="198" t="s">
        <v>79</v>
      </c>
      <c r="H149" s="199"/>
      <c r="I149" s="198"/>
      <c r="J149" s="199"/>
      <c r="K149" s="198"/>
      <c r="L149" s="199"/>
    </row>
    <row r="150" spans="1:12" ht="22.95" customHeight="1" x14ac:dyDescent="0.2">
      <c r="A150" s="11" t="s">
        <v>23</v>
      </c>
      <c r="B150" s="13" t="s">
        <v>52</v>
      </c>
      <c r="C150" s="198" t="s">
        <v>74</v>
      </c>
      <c r="D150" s="199"/>
      <c r="E150" s="198" t="s">
        <v>78</v>
      </c>
      <c r="F150" s="199"/>
      <c r="G150" s="198" t="s">
        <v>75</v>
      </c>
      <c r="H150" s="199"/>
      <c r="I150" s="198"/>
      <c r="J150" s="199"/>
      <c r="K150" s="198"/>
      <c r="L150" s="199"/>
    </row>
    <row r="151" spans="1:12" ht="22.95" customHeight="1" x14ac:dyDescent="0.2">
      <c r="A151" s="11" t="s">
        <v>24</v>
      </c>
      <c r="B151" s="13" t="s">
        <v>46</v>
      </c>
      <c r="C151" s="198" t="s">
        <v>74</v>
      </c>
      <c r="D151" s="199"/>
      <c r="E151" s="198" t="s">
        <v>78</v>
      </c>
      <c r="F151" s="199"/>
      <c r="G151" s="198" t="s">
        <v>75</v>
      </c>
      <c r="H151" s="199"/>
      <c r="I151" s="198"/>
      <c r="J151" s="199"/>
      <c r="K151" s="198"/>
      <c r="L151" s="199"/>
    </row>
    <row r="152" spans="1:12" ht="29.25" customHeight="1" x14ac:dyDescent="0.2">
      <c r="A152" s="11" t="s">
        <v>25</v>
      </c>
      <c r="B152" s="13" t="s">
        <v>47</v>
      </c>
      <c r="C152" s="285" t="s">
        <v>296</v>
      </c>
      <c r="D152" s="286"/>
      <c r="E152" s="198" t="s">
        <v>78</v>
      </c>
      <c r="F152" s="199"/>
      <c r="G152" s="198" t="s">
        <v>75</v>
      </c>
      <c r="H152" s="199"/>
      <c r="I152" s="198"/>
      <c r="J152" s="199"/>
      <c r="K152" s="198"/>
      <c r="L152" s="199"/>
    </row>
    <row r="153" spans="1:12" ht="22.95" customHeight="1" x14ac:dyDescent="0.2">
      <c r="A153" s="11" t="s">
        <v>26</v>
      </c>
      <c r="B153" s="28" t="s">
        <v>137</v>
      </c>
      <c r="C153" s="198" t="s">
        <v>75</v>
      </c>
      <c r="D153" s="199"/>
      <c r="E153" s="198" t="s">
        <v>73</v>
      </c>
      <c r="F153" s="199"/>
      <c r="G153" s="198" t="s">
        <v>75</v>
      </c>
      <c r="H153" s="199"/>
      <c r="I153" s="198"/>
      <c r="J153" s="199"/>
      <c r="K153" s="198"/>
      <c r="L153" s="199"/>
    </row>
    <row r="154" spans="1:12" ht="22.95" customHeight="1" x14ac:dyDescent="0.2">
      <c r="A154" s="11" t="s">
        <v>27</v>
      </c>
      <c r="B154" s="29" t="s">
        <v>196</v>
      </c>
      <c r="C154" s="198" t="s">
        <v>73</v>
      </c>
      <c r="D154" s="199"/>
      <c r="E154" s="198" t="s">
        <v>73</v>
      </c>
      <c r="F154" s="199"/>
      <c r="G154" s="198" t="s">
        <v>73</v>
      </c>
      <c r="H154" s="199"/>
      <c r="I154" s="198"/>
      <c r="J154" s="199"/>
      <c r="K154" s="198"/>
      <c r="L154" s="199"/>
    </row>
    <row r="155" spans="1:12" ht="22.95" customHeight="1" x14ac:dyDescent="0.2">
      <c r="A155" s="11" t="s">
        <v>28</v>
      </c>
      <c r="B155" s="13" t="s">
        <v>50</v>
      </c>
      <c r="C155" s="198" t="s">
        <v>85</v>
      </c>
      <c r="D155" s="199"/>
      <c r="E155" s="198" t="s">
        <v>85</v>
      </c>
      <c r="F155" s="199"/>
      <c r="G155" s="198" t="s">
        <v>85</v>
      </c>
      <c r="H155" s="199"/>
      <c r="I155" s="198"/>
      <c r="J155" s="199"/>
      <c r="K155" s="363" t="s">
        <v>87</v>
      </c>
      <c r="L155" s="364"/>
    </row>
    <row r="156" spans="1:12" ht="22.95" customHeight="1" x14ac:dyDescent="0.2">
      <c r="A156" s="11" t="s">
        <v>29</v>
      </c>
      <c r="B156" s="13" t="s">
        <v>51</v>
      </c>
      <c r="C156" s="198" t="s">
        <v>85</v>
      </c>
      <c r="D156" s="199"/>
      <c r="E156" s="198" t="s">
        <v>85</v>
      </c>
      <c r="F156" s="199"/>
      <c r="G156" s="198" t="s">
        <v>85</v>
      </c>
      <c r="H156" s="199"/>
      <c r="I156" s="198"/>
      <c r="J156" s="199"/>
      <c r="K156" s="369"/>
      <c r="L156" s="370"/>
    </row>
    <row r="157" spans="1:12" ht="22.95" customHeight="1" x14ac:dyDescent="0.2">
      <c r="A157" s="11" t="s">
        <v>30</v>
      </c>
      <c r="B157" s="13" t="s">
        <v>52</v>
      </c>
      <c r="C157" s="198" t="s">
        <v>85</v>
      </c>
      <c r="D157" s="199"/>
      <c r="E157" s="198" t="s">
        <v>85</v>
      </c>
      <c r="F157" s="199"/>
      <c r="G157" s="198" t="s">
        <v>85</v>
      </c>
      <c r="H157" s="199"/>
      <c r="I157" s="198"/>
      <c r="J157" s="199"/>
      <c r="K157" s="365"/>
      <c r="L157" s="366"/>
    </row>
    <row r="158" spans="1:12" ht="22.5" customHeight="1" x14ac:dyDescent="0.2">
      <c r="A158" s="11" t="s">
        <v>31</v>
      </c>
      <c r="B158" s="13" t="s">
        <v>46</v>
      </c>
      <c r="C158" s="215" t="s">
        <v>285</v>
      </c>
      <c r="D158" s="216"/>
      <c r="E158" s="198" t="s">
        <v>75</v>
      </c>
      <c r="F158" s="199"/>
      <c r="G158" s="198" t="s">
        <v>265</v>
      </c>
      <c r="H158" s="199"/>
      <c r="I158" s="198"/>
      <c r="J158" s="199"/>
      <c r="K158" s="198"/>
      <c r="L158" s="199"/>
    </row>
    <row r="159" spans="1:12" ht="22.95" customHeight="1" x14ac:dyDescent="0.2">
      <c r="A159" s="11" t="s">
        <v>32</v>
      </c>
      <c r="B159" s="13" t="s">
        <v>47</v>
      </c>
      <c r="C159" s="215" t="s">
        <v>285</v>
      </c>
      <c r="D159" s="216"/>
      <c r="E159" s="198" t="s">
        <v>75</v>
      </c>
      <c r="F159" s="199"/>
      <c r="G159" s="198" t="s">
        <v>75</v>
      </c>
      <c r="H159" s="199"/>
      <c r="I159" s="198"/>
      <c r="J159" s="199"/>
      <c r="K159" s="198"/>
      <c r="L159" s="199"/>
    </row>
    <row r="160" spans="1:12" ht="22.95" customHeight="1" x14ac:dyDescent="0.2">
      <c r="A160" s="11" t="s">
        <v>33</v>
      </c>
      <c r="B160" s="28" t="s">
        <v>137</v>
      </c>
      <c r="C160" s="198" t="s">
        <v>75</v>
      </c>
      <c r="D160" s="199"/>
      <c r="E160" s="198" t="s">
        <v>75</v>
      </c>
      <c r="F160" s="199"/>
      <c r="G160" s="198" t="s">
        <v>75</v>
      </c>
      <c r="H160" s="199"/>
      <c r="I160" s="198"/>
      <c r="J160" s="199"/>
      <c r="K160" s="198"/>
      <c r="L160" s="199"/>
    </row>
    <row r="161" spans="1:12" ht="22.5" customHeight="1" x14ac:dyDescent="0.2">
      <c r="A161" s="11" t="s">
        <v>34</v>
      </c>
      <c r="B161" s="29" t="s">
        <v>196</v>
      </c>
      <c r="C161" s="198" t="s">
        <v>75</v>
      </c>
      <c r="D161" s="199"/>
      <c r="E161" s="198" t="s">
        <v>75</v>
      </c>
      <c r="F161" s="199"/>
      <c r="G161" s="198" t="s">
        <v>75</v>
      </c>
      <c r="H161" s="199"/>
      <c r="I161" s="198"/>
      <c r="J161" s="199"/>
      <c r="K161" s="198"/>
      <c r="L161" s="199"/>
    </row>
    <row r="162" spans="1:12" ht="22.5" customHeight="1" thickBot="1" x14ac:dyDescent="0.25">
      <c r="A162" s="11" t="s">
        <v>35</v>
      </c>
      <c r="B162" s="13" t="s">
        <v>258</v>
      </c>
      <c r="C162" s="215" t="s">
        <v>285</v>
      </c>
      <c r="D162" s="216"/>
      <c r="E162" s="198" t="s">
        <v>75</v>
      </c>
      <c r="F162" s="199"/>
      <c r="G162" s="198" t="s">
        <v>75</v>
      </c>
      <c r="H162" s="199"/>
      <c r="I162" s="198"/>
      <c r="J162" s="199"/>
      <c r="K162" s="336"/>
      <c r="L162" s="337"/>
    </row>
    <row r="163" spans="1:12" ht="22.95" customHeight="1" thickTop="1" x14ac:dyDescent="0.2">
      <c r="A163" s="212" t="s">
        <v>37</v>
      </c>
      <c r="B163" s="361" t="s">
        <v>246</v>
      </c>
      <c r="C163" s="227">
        <v>28</v>
      </c>
      <c r="D163" s="228"/>
      <c r="E163" s="227">
        <v>28</v>
      </c>
      <c r="F163" s="228"/>
      <c r="G163" s="227">
        <v>28</v>
      </c>
      <c r="H163" s="228"/>
      <c r="I163" s="227">
        <v>0</v>
      </c>
      <c r="J163" s="228"/>
      <c r="K163" s="198"/>
      <c r="L163" s="199"/>
    </row>
    <row r="164" spans="1:12" ht="22.95" customHeight="1" x14ac:dyDescent="0.2">
      <c r="A164" s="213"/>
      <c r="B164" s="362"/>
      <c r="C164" s="229"/>
      <c r="D164" s="230"/>
      <c r="E164" s="229"/>
      <c r="F164" s="230"/>
      <c r="G164" s="229"/>
      <c r="H164" s="230"/>
      <c r="I164" s="229"/>
      <c r="J164" s="230"/>
      <c r="K164" s="198"/>
      <c r="L164" s="199"/>
    </row>
    <row r="165" spans="1:12" ht="22.95" customHeight="1" x14ac:dyDescent="0.2">
      <c r="A165" s="213"/>
      <c r="B165" s="3" t="s">
        <v>40</v>
      </c>
      <c r="C165" s="198"/>
      <c r="D165" s="199"/>
      <c r="E165" s="198"/>
      <c r="F165" s="199"/>
      <c r="G165" s="198"/>
      <c r="H165" s="199"/>
      <c r="I165" s="198"/>
      <c r="J165" s="199"/>
      <c r="K165" s="198"/>
      <c r="L165" s="199"/>
    </row>
    <row r="166" spans="1:12" ht="22.95" customHeight="1" x14ac:dyDescent="0.2">
      <c r="A166" s="214"/>
      <c r="B166" s="3" t="s">
        <v>41</v>
      </c>
      <c r="C166" s="198"/>
      <c r="D166" s="199"/>
      <c r="E166" s="198"/>
      <c r="F166" s="199"/>
      <c r="G166" s="198"/>
      <c r="H166" s="199"/>
      <c r="I166" s="198"/>
      <c r="J166" s="199"/>
      <c r="K166" s="198"/>
      <c r="L166" s="199"/>
    </row>
    <row r="167" spans="1:12" ht="22.95" customHeight="1" x14ac:dyDescent="0.2">
      <c r="A167" s="217" t="s">
        <v>42</v>
      </c>
      <c r="B167" s="218"/>
      <c r="C167" s="198">
        <v>3</v>
      </c>
      <c r="D167" s="199"/>
      <c r="E167" s="198">
        <v>3</v>
      </c>
      <c r="F167" s="199"/>
      <c r="G167" s="198">
        <v>3</v>
      </c>
      <c r="H167" s="199"/>
      <c r="I167" s="198">
        <v>31</v>
      </c>
      <c r="J167" s="199"/>
      <c r="K167" s="198"/>
      <c r="L167" s="199"/>
    </row>
    <row r="168" spans="1:12" ht="22.95" customHeight="1" x14ac:dyDescent="0.2"/>
    <row r="169" spans="1:12" ht="22.95" customHeight="1" x14ac:dyDescent="0.2">
      <c r="A169" s="195" t="s">
        <v>13</v>
      </c>
      <c r="B169" s="195"/>
      <c r="C169" s="195"/>
      <c r="D169" s="195"/>
      <c r="E169" s="195"/>
      <c r="F169" s="195"/>
      <c r="G169" s="195"/>
      <c r="H169" s="195"/>
      <c r="I169" s="195"/>
      <c r="J169" s="195"/>
      <c r="K169" s="195"/>
      <c r="L169" s="195"/>
    </row>
    <row r="170" spans="1:12" ht="22.95" customHeight="1" x14ac:dyDescent="0.2">
      <c r="A170" s="195"/>
      <c r="B170" s="195"/>
      <c r="C170" s="195"/>
      <c r="D170" s="195"/>
      <c r="E170" s="195"/>
      <c r="F170" s="195"/>
      <c r="G170" s="195"/>
      <c r="H170" s="195"/>
      <c r="I170" s="195"/>
      <c r="J170" s="195"/>
      <c r="K170" s="195"/>
      <c r="L170" s="195"/>
    </row>
    <row r="171" spans="1:12" ht="22.95" customHeight="1" x14ac:dyDescent="0.2">
      <c r="A171" s="8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1:12" ht="22.95" customHeight="1" x14ac:dyDescent="0.2">
      <c r="A172" s="27" t="str">
        <f>A130</f>
        <v>平成　２９年</v>
      </c>
      <c r="B172" s="5"/>
      <c r="C172" s="6" t="s">
        <v>60</v>
      </c>
      <c r="D172" s="5"/>
    </row>
    <row r="173" spans="1:12" ht="22.95" customHeight="1" x14ac:dyDescent="0.2">
      <c r="A173" s="196"/>
      <c r="B173" s="197"/>
      <c r="C173" s="198" t="s">
        <v>1</v>
      </c>
      <c r="D173" s="199"/>
      <c r="E173" s="198" t="s">
        <v>36</v>
      </c>
      <c r="F173" s="199"/>
      <c r="G173" s="198" t="s">
        <v>237</v>
      </c>
      <c r="H173" s="199"/>
      <c r="I173" s="198" t="s">
        <v>2</v>
      </c>
      <c r="J173" s="199"/>
      <c r="K173" s="198" t="s">
        <v>3</v>
      </c>
      <c r="L173" s="199"/>
    </row>
    <row r="174" spans="1:12" ht="22.5" customHeight="1" x14ac:dyDescent="0.2">
      <c r="A174" s="11" t="s">
        <v>4</v>
      </c>
      <c r="B174" s="13" t="s">
        <v>51</v>
      </c>
      <c r="C174" s="198" t="s">
        <v>75</v>
      </c>
      <c r="D174" s="199"/>
      <c r="E174" s="198" t="s">
        <v>75</v>
      </c>
      <c r="F174" s="199"/>
      <c r="G174" s="198" t="s">
        <v>75</v>
      </c>
      <c r="H174" s="199"/>
      <c r="I174" s="198"/>
      <c r="J174" s="199"/>
      <c r="K174" s="198" t="s">
        <v>86</v>
      </c>
      <c r="L174" s="199"/>
    </row>
    <row r="175" spans="1:12" ht="22.95" customHeight="1" x14ac:dyDescent="0.2">
      <c r="A175" s="11" t="s">
        <v>5</v>
      </c>
      <c r="B175" s="13" t="s">
        <v>52</v>
      </c>
      <c r="C175" s="198" t="s">
        <v>75</v>
      </c>
      <c r="D175" s="199"/>
      <c r="E175" s="198" t="s">
        <v>75</v>
      </c>
      <c r="F175" s="199"/>
      <c r="G175" s="198" t="s">
        <v>75</v>
      </c>
      <c r="H175" s="199"/>
      <c r="I175" s="198"/>
      <c r="J175" s="199"/>
      <c r="K175" s="198"/>
      <c r="L175" s="199"/>
    </row>
    <row r="176" spans="1:12" ht="22.95" customHeight="1" x14ac:dyDescent="0.2">
      <c r="A176" s="11" t="s">
        <v>6</v>
      </c>
      <c r="B176" s="13" t="s">
        <v>46</v>
      </c>
      <c r="C176" s="198" t="s">
        <v>75</v>
      </c>
      <c r="D176" s="199"/>
      <c r="E176" s="198" t="s">
        <v>75</v>
      </c>
      <c r="F176" s="199"/>
      <c r="G176" s="198" t="s">
        <v>75</v>
      </c>
      <c r="H176" s="199"/>
      <c r="I176" s="198"/>
      <c r="J176" s="199"/>
      <c r="K176" s="198"/>
      <c r="L176" s="199"/>
    </row>
    <row r="177" spans="1:12" ht="22.95" customHeight="1" x14ac:dyDescent="0.2">
      <c r="A177" s="11" t="s">
        <v>7</v>
      </c>
      <c r="B177" s="13" t="s">
        <v>47</v>
      </c>
      <c r="C177" s="198" t="s">
        <v>75</v>
      </c>
      <c r="D177" s="199"/>
      <c r="E177" s="198" t="s">
        <v>75</v>
      </c>
      <c r="F177" s="199"/>
      <c r="G177" s="198" t="s">
        <v>75</v>
      </c>
      <c r="H177" s="199"/>
      <c r="I177" s="198"/>
      <c r="J177" s="199"/>
      <c r="K177" s="198"/>
      <c r="L177" s="199"/>
    </row>
    <row r="178" spans="1:12" ht="22.95" customHeight="1" x14ac:dyDescent="0.2">
      <c r="A178" s="11" t="s">
        <v>8</v>
      </c>
      <c r="B178" s="28" t="s">
        <v>137</v>
      </c>
      <c r="C178" s="198" t="s">
        <v>75</v>
      </c>
      <c r="D178" s="199"/>
      <c r="E178" s="198" t="s">
        <v>75</v>
      </c>
      <c r="F178" s="199"/>
      <c r="G178" s="198" t="s">
        <v>75</v>
      </c>
      <c r="H178" s="199"/>
      <c r="I178" s="198"/>
      <c r="J178" s="199"/>
      <c r="K178" s="198"/>
      <c r="L178" s="199"/>
    </row>
    <row r="179" spans="1:12" ht="22.95" customHeight="1" x14ac:dyDescent="0.2">
      <c r="A179" s="11" t="s">
        <v>9</v>
      </c>
      <c r="B179" s="29" t="s">
        <v>196</v>
      </c>
      <c r="C179" s="198" t="s">
        <v>75</v>
      </c>
      <c r="D179" s="199"/>
      <c r="E179" s="198" t="s">
        <v>75</v>
      </c>
      <c r="F179" s="199"/>
      <c r="G179" s="198" t="s">
        <v>75</v>
      </c>
      <c r="H179" s="199"/>
      <c r="I179" s="198"/>
      <c r="J179" s="199"/>
      <c r="K179" s="198"/>
      <c r="L179" s="199"/>
    </row>
    <row r="180" spans="1:12" ht="22.95" customHeight="1" x14ac:dyDescent="0.2">
      <c r="A180" s="11" t="s">
        <v>10</v>
      </c>
      <c r="B180" s="13" t="s">
        <v>50</v>
      </c>
      <c r="C180" s="198" t="s">
        <v>75</v>
      </c>
      <c r="D180" s="199"/>
      <c r="E180" s="198" t="s">
        <v>75</v>
      </c>
      <c r="F180" s="199"/>
      <c r="G180" s="198" t="s">
        <v>75</v>
      </c>
      <c r="H180" s="199"/>
      <c r="I180" s="198"/>
      <c r="J180" s="199"/>
      <c r="K180" s="198"/>
      <c r="L180" s="199"/>
    </row>
    <row r="181" spans="1:12" ht="22.95" customHeight="1" x14ac:dyDescent="0.2">
      <c r="A181" s="11" t="s">
        <v>11</v>
      </c>
      <c r="B181" s="13" t="s">
        <v>51</v>
      </c>
      <c r="C181" s="198" t="s">
        <v>75</v>
      </c>
      <c r="D181" s="199"/>
      <c r="E181" s="198" t="s">
        <v>75</v>
      </c>
      <c r="F181" s="199"/>
      <c r="G181" s="198" t="s">
        <v>75</v>
      </c>
      <c r="H181" s="199"/>
      <c r="I181" s="198"/>
      <c r="J181" s="199"/>
      <c r="K181" s="198"/>
      <c r="L181" s="199"/>
    </row>
    <row r="182" spans="1:12" ht="22.95" customHeight="1" x14ac:dyDescent="0.2">
      <c r="A182" s="11" t="s">
        <v>12</v>
      </c>
      <c r="B182" s="13" t="s">
        <v>52</v>
      </c>
      <c r="C182" s="198" t="s">
        <v>75</v>
      </c>
      <c r="D182" s="199"/>
      <c r="E182" s="198" t="s">
        <v>75</v>
      </c>
      <c r="F182" s="199"/>
      <c r="G182" s="198" t="s">
        <v>75</v>
      </c>
      <c r="H182" s="199"/>
      <c r="I182" s="198"/>
      <c r="J182" s="199"/>
      <c r="K182" s="198"/>
      <c r="L182" s="199"/>
    </row>
    <row r="183" spans="1:12" ht="22.95" customHeight="1" x14ac:dyDescent="0.2">
      <c r="A183" s="11" t="s">
        <v>14</v>
      </c>
      <c r="B183" s="13" t="s">
        <v>46</v>
      </c>
      <c r="C183" s="198" t="s">
        <v>75</v>
      </c>
      <c r="D183" s="199"/>
      <c r="E183" s="198" t="s">
        <v>75</v>
      </c>
      <c r="F183" s="199"/>
      <c r="G183" s="198" t="s">
        <v>75</v>
      </c>
      <c r="H183" s="199"/>
      <c r="I183" s="198"/>
      <c r="J183" s="199"/>
      <c r="K183" s="198"/>
      <c r="L183" s="199"/>
    </row>
    <row r="184" spans="1:12" ht="22.95" customHeight="1" x14ac:dyDescent="0.2">
      <c r="A184" s="11" t="s">
        <v>15</v>
      </c>
      <c r="B184" s="30" t="s">
        <v>47</v>
      </c>
      <c r="C184" s="198" t="s">
        <v>75</v>
      </c>
      <c r="D184" s="199"/>
      <c r="E184" s="198" t="s">
        <v>75</v>
      </c>
      <c r="F184" s="199"/>
      <c r="G184" s="198" t="s">
        <v>75</v>
      </c>
      <c r="H184" s="199"/>
      <c r="I184" s="198"/>
      <c r="J184" s="199"/>
      <c r="K184" s="359" t="s">
        <v>239</v>
      </c>
      <c r="L184" s="360"/>
    </row>
    <row r="185" spans="1:12" ht="22.95" customHeight="1" x14ac:dyDescent="0.2">
      <c r="A185" s="11" t="s">
        <v>16</v>
      </c>
      <c r="B185" s="28" t="s">
        <v>137</v>
      </c>
      <c r="C185" s="198" t="s">
        <v>75</v>
      </c>
      <c r="D185" s="199"/>
      <c r="E185" s="198" t="s">
        <v>75</v>
      </c>
      <c r="F185" s="199"/>
      <c r="G185" s="198" t="s">
        <v>75</v>
      </c>
      <c r="H185" s="199"/>
      <c r="I185" s="198"/>
      <c r="J185" s="199"/>
      <c r="K185" s="198"/>
      <c r="L185" s="199"/>
    </row>
    <row r="186" spans="1:12" ht="22.95" customHeight="1" x14ac:dyDescent="0.2">
      <c r="A186" s="11" t="s">
        <v>17</v>
      </c>
      <c r="B186" s="29" t="s">
        <v>196</v>
      </c>
      <c r="C186" s="198" t="s">
        <v>73</v>
      </c>
      <c r="D186" s="199"/>
      <c r="E186" s="198" t="s">
        <v>73</v>
      </c>
      <c r="F186" s="199"/>
      <c r="G186" s="198" t="s">
        <v>73</v>
      </c>
      <c r="H186" s="199"/>
      <c r="I186" s="198"/>
      <c r="J186" s="199"/>
      <c r="K186" s="198"/>
      <c r="L186" s="199"/>
    </row>
    <row r="187" spans="1:12" ht="22.95" customHeight="1" x14ac:dyDescent="0.2">
      <c r="A187" s="11" t="s">
        <v>18</v>
      </c>
      <c r="B187" s="13" t="s">
        <v>50</v>
      </c>
      <c r="C187" s="198" t="s">
        <v>73</v>
      </c>
      <c r="D187" s="199"/>
      <c r="E187" s="198" t="s">
        <v>73</v>
      </c>
      <c r="F187" s="199"/>
      <c r="G187" s="198" t="s">
        <v>73</v>
      </c>
      <c r="H187" s="199"/>
      <c r="I187" s="198"/>
      <c r="J187" s="199"/>
      <c r="K187" s="198"/>
      <c r="L187" s="199"/>
    </row>
    <row r="188" spans="1:12" ht="22.95" customHeight="1" x14ac:dyDescent="0.2">
      <c r="A188" s="11" t="s">
        <v>19</v>
      </c>
      <c r="B188" s="13" t="s">
        <v>51</v>
      </c>
      <c r="C188" s="198" t="s">
        <v>73</v>
      </c>
      <c r="D188" s="199"/>
      <c r="E188" s="198" t="s">
        <v>73</v>
      </c>
      <c r="F188" s="199"/>
      <c r="G188" s="198" t="s">
        <v>73</v>
      </c>
      <c r="H188" s="199"/>
      <c r="I188" s="198"/>
      <c r="J188" s="199"/>
      <c r="K188" s="198"/>
      <c r="L188" s="199"/>
    </row>
    <row r="189" spans="1:12" ht="22.95" customHeight="1" x14ac:dyDescent="0.2">
      <c r="A189" s="11" t="s">
        <v>20</v>
      </c>
      <c r="B189" s="13" t="s">
        <v>52</v>
      </c>
      <c r="C189" s="198" t="s">
        <v>73</v>
      </c>
      <c r="D189" s="199"/>
      <c r="E189" s="198" t="s">
        <v>73</v>
      </c>
      <c r="F189" s="199"/>
      <c r="G189" s="198" t="s">
        <v>73</v>
      </c>
      <c r="H189" s="199"/>
      <c r="I189" s="198"/>
      <c r="J189" s="199"/>
      <c r="K189" s="198"/>
      <c r="L189" s="199"/>
    </row>
    <row r="190" spans="1:12" ht="22.95" customHeight="1" x14ac:dyDescent="0.2">
      <c r="A190" s="11" t="s">
        <v>21</v>
      </c>
      <c r="B190" s="13" t="s">
        <v>46</v>
      </c>
      <c r="C190" s="198" t="s">
        <v>75</v>
      </c>
      <c r="D190" s="199"/>
      <c r="E190" s="198" t="s">
        <v>75</v>
      </c>
      <c r="F190" s="199"/>
      <c r="G190" s="198" t="s">
        <v>75</v>
      </c>
      <c r="H190" s="199"/>
      <c r="I190" s="198"/>
      <c r="J190" s="199"/>
      <c r="K190" s="198"/>
      <c r="L190" s="199"/>
    </row>
    <row r="191" spans="1:12" ht="22.95" customHeight="1" x14ac:dyDescent="0.2">
      <c r="A191" s="11" t="s">
        <v>22</v>
      </c>
      <c r="B191" s="13" t="s">
        <v>47</v>
      </c>
      <c r="C191" s="198" t="s">
        <v>75</v>
      </c>
      <c r="D191" s="199"/>
      <c r="E191" s="198" t="s">
        <v>75</v>
      </c>
      <c r="F191" s="199"/>
      <c r="G191" s="198" t="s">
        <v>75</v>
      </c>
      <c r="H191" s="199"/>
      <c r="I191" s="198"/>
      <c r="J191" s="199"/>
      <c r="K191" s="198"/>
      <c r="L191" s="199"/>
    </row>
    <row r="192" spans="1:12" ht="22.95" customHeight="1" x14ac:dyDescent="0.2">
      <c r="A192" s="11" t="s">
        <v>23</v>
      </c>
      <c r="B192" s="28" t="s">
        <v>137</v>
      </c>
      <c r="C192" s="198" t="s">
        <v>75</v>
      </c>
      <c r="D192" s="199"/>
      <c r="E192" s="198" t="s">
        <v>75</v>
      </c>
      <c r="F192" s="199"/>
      <c r="G192" s="198" t="s">
        <v>75</v>
      </c>
      <c r="H192" s="199"/>
      <c r="I192" s="198"/>
      <c r="J192" s="199"/>
      <c r="K192" s="198"/>
      <c r="L192" s="199"/>
    </row>
    <row r="193" spans="1:12" ht="22.95" customHeight="1" x14ac:dyDescent="0.2">
      <c r="A193" s="11" t="s">
        <v>24</v>
      </c>
      <c r="B193" s="29" t="s">
        <v>196</v>
      </c>
      <c r="C193" s="198" t="s">
        <v>75</v>
      </c>
      <c r="D193" s="199"/>
      <c r="E193" s="198" t="s">
        <v>75</v>
      </c>
      <c r="F193" s="199"/>
      <c r="G193" s="198" t="s">
        <v>75</v>
      </c>
      <c r="H193" s="199"/>
      <c r="I193" s="198"/>
      <c r="J193" s="199"/>
      <c r="K193" s="198"/>
      <c r="L193" s="199"/>
    </row>
    <row r="194" spans="1:12" ht="22.95" customHeight="1" x14ac:dyDescent="0.2">
      <c r="A194" s="11" t="s">
        <v>25</v>
      </c>
      <c r="B194" s="13" t="s">
        <v>50</v>
      </c>
      <c r="C194" s="198" t="s">
        <v>75</v>
      </c>
      <c r="D194" s="199"/>
      <c r="E194" s="198" t="s">
        <v>75</v>
      </c>
      <c r="F194" s="199"/>
      <c r="G194" s="198" t="s">
        <v>75</v>
      </c>
      <c r="H194" s="199"/>
      <c r="I194" s="198"/>
      <c r="J194" s="199"/>
      <c r="K194" s="198"/>
      <c r="L194" s="199"/>
    </row>
    <row r="195" spans="1:12" ht="22.95" customHeight="1" x14ac:dyDescent="0.2">
      <c r="A195" s="11" t="s">
        <v>26</v>
      </c>
      <c r="B195" s="13" t="s">
        <v>51</v>
      </c>
      <c r="C195" s="198" t="s">
        <v>75</v>
      </c>
      <c r="D195" s="199"/>
      <c r="E195" s="198" t="s">
        <v>75</v>
      </c>
      <c r="F195" s="199"/>
      <c r="G195" s="198" t="s">
        <v>75</v>
      </c>
      <c r="H195" s="199"/>
      <c r="I195" s="198"/>
      <c r="J195" s="199"/>
      <c r="K195" s="198"/>
      <c r="L195" s="199"/>
    </row>
    <row r="196" spans="1:12" ht="22.95" customHeight="1" x14ac:dyDescent="0.2">
      <c r="A196" s="11" t="s">
        <v>27</v>
      </c>
      <c r="B196" s="13" t="s">
        <v>52</v>
      </c>
      <c r="C196" s="198" t="s">
        <v>75</v>
      </c>
      <c r="D196" s="199"/>
      <c r="E196" s="198" t="s">
        <v>75</v>
      </c>
      <c r="F196" s="199"/>
      <c r="G196" s="198" t="s">
        <v>75</v>
      </c>
      <c r="H196" s="199"/>
      <c r="I196" s="198"/>
      <c r="J196" s="199"/>
      <c r="K196" s="198"/>
      <c r="L196" s="199"/>
    </row>
    <row r="197" spans="1:12" ht="22.95" customHeight="1" x14ac:dyDescent="0.2">
      <c r="A197" s="11" t="s">
        <v>28</v>
      </c>
      <c r="B197" s="13" t="s">
        <v>46</v>
      </c>
      <c r="C197" s="198" t="s">
        <v>75</v>
      </c>
      <c r="D197" s="199"/>
      <c r="E197" s="198" t="s">
        <v>75</v>
      </c>
      <c r="F197" s="199"/>
      <c r="G197" s="198" t="s">
        <v>75</v>
      </c>
      <c r="H197" s="199"/>
      <c r="I197" s="198"/>
      <c r="J197" s="199"/>
      <c r="K197" s="198"/>
      <c r="L197" s="199"/>
    </row>
    <row r="198" spans="1:12" ht="22.95" customHeight="1" x14ac:dyDescent="0.2">
      <c r="A198" s="11" t="s">
        <v>29</v>
      </c>
      <c r="B198" s="13" t="s">
        <v>47</v>
      </c>
      <c r="C198" s="198" t="s">
        <v>75</v>
      </c>
      <c r="D198" s="199"/>
      <c r="E198" s="198" t="s">
        <v>75</v>
      </c>
      <c r="F198" s="199"/>
      <c r="G198" s="198" t="s">
        <v>75</v>
      </c>
      <c r="H198" s="199"/>
      <c r="I198" s="198"/>
      <c r="J198" s="199"/>
      <c r="K198" s="198"/>
      <c r="L198" s="199"/>
    </row>
    <row r="199" spans="1:12" ht="22.95" customHeight="1" x14ac:dyDescent="0.2">
      <c r="A199" s="11" t="s">
        <v>30</v>
      </c>
      <c r="B199" s="28" t="s">
        <v>137</v>
      </c>
      <c r="C199" s="215" t="s">
        <v>286</v>
      </c>
      <c r="D199" s="216"/>
      <c r="E199" s="198" t="s">
        <v>73</v>
      </c>
      <c r="F199" s="199"/>
      <c r="G199" s="198" t="s">
        <v>75</v>
      </c>
      <c r="H199" s="199"/>
      <c r="I199" s="198"/>
      <c r="J199" s="199"/>
      <c r="K199" s="198" t="s">
        <v>245</v>
      </c>
      <c r="L199" s="199"/>
    </row>
    <row r="200" spans="1:12" ht="22.95" customHeight="1" x14ac:dyDescent="0.2">
      <c r="A200" s="11" t="s">
        <v>31</v>
      </c>
      <c r="B200" s="29" t="s">
        <v>196</v>
      </c>
      <c r="C200" s="215" t="s">
        <v>286</v>
      </c>
      <c r="D200" s="216"/>
      <c r="E200" s="198" t="s">
        <v>73</v>
      </c>
      <c r="F200" s="199"/>
      <c r="G200" s="198" t="s">
        <v>279</v>
      </c>
      <c r="H200" s="199"/>
      <c r="I200" s="198"/>
      <c r="J200" s="199"/>
      <c r="K200" s="198"/>
      <c r="L200" s="199"/>
    </row>
    <row r="201" spans="1:12" ht="22.95" customHeight="1" x14ac:dyDescent="0.2">
      <c r="A201" s="11" t="s">
        <v>32</v>
      </c>
      <c r="B201" s="13" t="s">
        <v>50</v>
      </c>
      <c r="C201" s="198" t="s">
        <v>74</v>
      </c>
      <c r="D201" s="199"/>
      <c r="E201" s="198" t="s">
        <v>78</v>
      </c>
      <c r="F201" s="199"/>
      <c r="G201" s="198" t="s">
        <v>75</v>
      </c>
      <c r="H201" s="199"/>
      <c r="I201" s="198"/>
      <c r="J201" s="199"/>
      <c r="K201" s="198"/>
      <c r="L201" s="199"/>
    </row>
    <row r="202" spans="1:12" ht="22.95" customHeight="1" x14ac:dyDescent="0.2">
      <c r="A202" s="11" t="s">
        <v>33</v>
      </c>
      <c r="B202" s="13" t="s">
        <v>51</v>
      </c>
      <c r="C202" s="198" t="s">
        <v>79</v>
      </c>
      <c r="D202" s="199"/>
      <c r="E202" s="198" t="s">
        <v>79</v>
      </c>
      <c r="F202" s="199"/>
      <c r="G202" s="198" t="s">
        <v>79</v>
      </c>
      <c r="H202" s="199"/>
      <c r="I202" s="198"/>
      <c r="J202" s="199"/>
      <c r="K202" s="198"/>
      <c r="L202" s="199"/>
    </row>
    <row r="203" spans="1:12" ht="22.95" customHeight="1" x14ac:dyDescent="0.2">
      <c r="A203" s="11" t="s">
        <v>34</v>
      </c>
      <c r="B203" s="13" t="s">
        <v>52</v>
      </c>
      <c r="C203" s="198" t="s">
        <v>74</v>
      </c>
      <c r="D203" s="199"/>
      <c r="E203" s="198" t="s">
        <v>78</v>
      </c>
      <c r="F203" s="199"/>
      <c r="G203" s="198" t="s">
        <v>75</v>
      </c>
      <c r="H203" s="199"/>
      <c r="I203" s="198"/>
      <c r="J203" s="199"/>
      <c r="K203" s="198"/>
      <c r="L203" s="199"/>
    </row>
    <row r="204" spans="1:12" ht="22.95" customHeight="1" thickBot="1" x14ac:dyDescent="0.25">
      <c r="A204" s="11" t="s">
        <v>35</v>
      </c>
      <c r="B204" s="13" t="s">
        <v>260</v>
      </c>
      <c r="C204" s="198" t="s">
        <v>74</v>
      </c>
      <c r="D204" s="199"/>
      <c r="E204" s="198" t="s">
        <v>78</v>
      </c>
      <c r="F204" s="199"/>
      <c r="G204" s="198" t="s">
        <v>75</v>
      </c>
      <c r="H204" s="199"/>
      <c r="I204" s="198"/>
      <c r="J204" s="199"/>
      <c r="K204" s="336"/>
      <c r="L204" s="337"/>
    </row>
    <row r="205" spans="1:12" ht="22.95" customHeight="1" thickTop="1" x14ac:dyDescent="0.2">
      <c r="A205" s="338" t="s">
        <v>37</v>
      </c>
      <c r="B205" s="339"/>
      <c r="C205" s="227">
        <v>30</v>
      </c>
      <c r="D205" s="228"/>
      <c r="E205" s="227">
        <v>30</v>
      </c>
      <c r="F205" s="228"/>
      <c r="G205" s="227">
        <v>30</v>
      </c>
      <c r="H205" s="228"/>
      <c r="I205" s="227">
        <v>0</v>
      </c>
      <c r="J205" s="228"/>
      <c r="K205" s="198"/>
      <c r="L205" s="199"/>
    </row>
    <row r="206" spans="1:12" ht="22.95" customHeight="1" x14ac:dyDescent="0.2">
      <c r="A206" s="340"/>
      <c r="B206" s="341"/>
      <c r="C206" s="229"/>
      <c r="D206" s="230"/>
      <c r="E206" s="229"/>
      <c r="F206" s="230"/>
      <c r="G206" s="229"/>
      <c r="H206" s="230"/>
      <c r="I206" s="229"/>
      <c r="J206" s="230"/>
      <c r="K206" s="198"/>
      <c r="L206" s="199"/>
    </row>
    <row r="207" spans="1:12" ht="22.95" customHeight="1" x14ac:dyDescent="0.2">
      <c r="A207" s="217" t="s">
        <v>42</v>
      </c>
      <c r="B207" s="218"/>
      <c r="C207" s="198">
        <v>1</v>
      </c>
      <c r="D207" s="199"/>
      <c r="E207" s="198">
        <v>1</v>
      </c>
      <c r="F207" s="199"/>
      <c r="G207" s="198">
        <v>1</v>
      </c>
      <c r="H207" s="199"/>
      <c r="I207" s="198">
        <v>31</v>
      </c>
      <c r="J207" s="199"/>
      <c r="K207" s="198"/>
      <c r="L207" s="199"/>
    </row>
    <row r="208" spans="1:12" ht="15.45" customHeight="1" x14ac:dyDescent="0.2"/>
    <row r="209" spans="1:12" ht="15.45" customHeight="1" x14ac:dyDescent="0.2"/>
    <row r="210" spans="1:12" ht="15.45" customHeight="1" x14ac:dyDescent="0.2"/>
    <row r="211" spans="1:12" ht="22.95" customHeight="1" x14ac:dyDescent="0.2">
      <c r="A211" s="195" t="s">
        <v>13</v>
      </c>
      <c r="B211" s="195"/>
      <c r="C211" s="195"/>
      <c r="D211" s="195"/>
      <c r="E211" s="195"/>
      <c r="F211" s="195"/>
      <c r="G211" s="195"/>
      <c r="H211" s="195"/>
      <c r="I211" s="195"/>
      <c r="J211" s="195"/>
      <c r="K211" s="195"/>
      <c r="L211" s="195"/>
    </row>
    <row r="212" spans="1:12" ht="22.95" customHeight="1" x14ac:dyDescent="0.2">
      <c r="A212" s="195"/>
      <c r="B212" s="195"/>
      <c r="C212" s="195"/>
      <c r="D212" s="195"/>
      <c r="E212" s="195"/>
      <c r="F212" s="195"/>
      <c r="G212" s="195"/>
      <c r="H212" s="195"/>
      <c r="I212" s="195"/>
      <c r="J212" s="195"/>
      <c r="K212" s="195"/>
      <c r="L212" s="195"/>
    </row>
    <row r="213" spans="1:12" ht="22.9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1:12" ht="22.95" customHeight="1" x14ac:dyDescent="0.2">
      <c r="A214" s="10" t="str">
        <f>A172</f>
        <v>平成　２９年</v>
      </c>
      <c r="B214" s="5"/>
      <c r="C214" s="6" t="s">
        <v>61</v>
      </c>
      <c r="D214" s="5"/>
    </row>
    <row r="215" spans="1:12" ht="22.95" customHeight="1" x14ac:dyDescent="0.2">
      <c r="A215" s="196"/>
      <c r="B215" s="197"/>
      <c r="C215" s="198" t="s">
        <v>1</v>
      </c>
      <c r="D215" s="199"/>
      <c r="E215" s="198" t="s">
        <v>36</v>
      </c>
      <c r="F215" s="199"/>
      <c r="G215" s="198" t="s">
        <v>237</v>
      </c>
      <c r="H215" s="199"/>
      <c r="I215" s="198" t="s">
        <v>2</v>
      </c>
      <c r="J215" s="199"/>
      <c r="K215" s="198" t="s">
        <v>3</v>
      </c>
      <c r="L215" s="199"/>
    </row>
    <row r="216" spans="1:12" ht="22.95" customHeight="1" x14ac:dyDescent="0.2">
      <c r="A216" s="11" t="s">
        <v>4</v>
      </c>
      <c r="B216" s="13" t="s">
        <v>47</v>
      </c>
      <c r="C216" s="198" t="s">
        <v>74</v>
      </c>
      <c r="D216" s="199"/>
      <c r="E216" s="198" t="s">
        <v>78</v>
      </c>
      <c r="F216" s="199"/>
      <c r="G216" s="198" t="s">
        <v>75</v>
      </c>
      <c r="H216" s="199"/>
      <c r="I216" s="198"/>
      <c r="J216" s="199"/>
      <c r="K216" s="198"/>
      <c r="L216" s="199"/>
    </row>
    <row r="217" spans="1:12" ht="22.95" customHeight="1" x14ac:dyDescent="0.2">
      <c r="A217" s="11" t="s">
        <v>5</v>
      </c>
      <c r="B217" s="28" t="s">
        <v>137</v>
      </c>
      <c r="C217" s="198" t="s">
        <v>75</v>
      </c>
      <c r="D217" s="199"/>
      <c r="E217" s="198" t="s">
        <v>73</v>
      </c>
      <c r="F217" s="199"/>
      <c r="G217" s="198" t="s">
        <v>75</v>
      </c>
      <c r="H217" s="199"/>
      <c r="I217" s="198"/>
      <c r="J217" s="199"/>
      <c r="K217" s="198"/>
      <c r="L217" s="199"/>
    </row>
    <row r="218" spans="1:12" ht="22.95" customHeight="1" x14ac:dyDescent="0.2">
      <c r="A218" s="11" t="s">
        <v>6</v>
      </c>
      <c r="B218" s="29" t="s">
        <v>196</v>
      </c>
      <c r="C218" s="198" t="s">
        <v>73</v>
      </c>
      <c r="D218" s="199"/>
      <c r="E218" s="198" t="s">
        <v>73</v>
      </c>
      <c r="F218" s="199"/>
      <c r="G218" s="198" t="s">
        <v>73</v>
      </c>
      <c r="H218" s="199"/>
      <c r="I218" s="198"/>
      <c r="J218" s="199"/>
      <c r="K218" s="198"/>
      <c r="L218" s="199"/>
    </row>
    <row r="219" spans="1:12" ht="22.95" customHeight="1" x14ac:dyDescent="0.2">
      <c r="A219" s="11" t="s">
        <v>7</v>
      </c>
      <c r="B219" s="13" t="s">
        <v>50</v>
      </c>
      <c r="C219" s="198" t="s">
        <v>74</v>
      </c>
      <c r="D219" s="199"/>
      <c r="E219" s="198" t="s">
        <v>78</v>
      </c>
      <c r="F219" s="199"/>
      <c r="G219" s="198" t="s">
        <v>75</v>
      </c>
      <c r="H219" s="199"/>
      <c r="I219" s="198"/>
      <c r="J219" s="199"/>
      <c r="K219" s="198"/>
      <c r="L219" s="199"/>
    </row>
    <row r="220" spans="1:12" ht="22.95" customHeight="1" x14ac:dyDescent="0.2">
      <c r="A220" s="11" t="s">
        <v>8</v>
      </c>
      <c r="B220" s="13" t="s">
        <v>51</v>
      </c>
      <c r="C220" s="198" t="s">
        <v>79</v>
      </c>
      <c r="D220" s="199"/>
      <c r="E220" s="198" t="s">
        <v>79</v>
      </c>
      <c r="F220" s="199"/>
      <c r="G220" s="198" t="s">
        <v>79</v>
      </c>
      <c r="H220" s="199"/>
      <c r="I220" s="198"/>
      <c r="J220" s="199"/>
      <c r="K220" s="198"/>
      <c r="L220" s="199"/>
    </row>
    <row r="221" spans="1:12" ht="22.95" customHeight="1" x14ac:dyDescent="0.2">
      <c r="A221" s="11" t="s">
        <v>9</v>
      </c>
      <c r="B221" s="13" t="s">
        <v>52</v>
      </c>
      <c r="C221" s="198" t="s">
        <v>74</v>
      </c>
      <c r="D221" s="199"/>
      <c r="E221" s="198" t="s">
        <v>78</v>
      </c>
      <c r="F221" s="199"/>
      <c r="G221" s="198" t="s">
        <v>75</v>
      </c>
      <c r="H221" s="199"/>
      <c r="I221" s="198"/>
      <c r="J221" s="199"/>
      <c r="K221" s="198"/>
      <c r="L221" s="199"/>
    </row>
    <row r="222" spans="1:12" ht="22.95" customHeight="1" x14ac:dyDescent="0.2">
      <c r="A222" s="11" t="s">
        <v>10</v>
      </c>
      <c r="B222" s="13" t="s">
        <v>46</v>
      </c>
      <c r="C222" s="198" t="s">
        <v>74</v>
      </c>
      <c r="D222" s="199"/>
      <c r="E222" s="198" t="s">
        <v>78</v>
      </c>
      <c r="F222" s="199"/>
      <c r="G222" s="198" t="s">
        <v>75</v>
      </c>
      <c r="H222" s="199"/>
      <c r="I222" s="198"/>
      <c r="J222" s="199"/>
      <c r="K222" s="198"/>
      <c r="L222" s="199"/>
    </row>
    <row r="223" spans="1:12" ht="22.95" customHeight="1" x14ac:dyDescent="0.2">
      <c r="A223" s="11" t="s">
        <v>11</v>
      </c>
      <c r="B223" s="13" t="s">
        <v>47</v>
      </c>
      <c r="C223" s="198" t="s">
        <v>74</v>
      </c>
      <c r="D223" s="199"/>
      <c r="E223" s="198" t="s">
        <v>78</v>
      </c>
      <c r="F223" s="199"/>
      <c r="G223" s="198" t="s">
        <v>75</v>
      </c>
      <c r="H223" s="199"/>
      <c r="I223" s="198"/>
      <c r="J223" s="199"/>
      <c r="K223" s="198"/>
      <c r="L223" s="199"/>
    </row>
    <row r="224" spans="1:12" ht="22.95" customHeight="1" x14ac:dyDescent="0.2">
      <c r="A224" s="11" t="s">
        <v>12</v>
      </c>
      <c r="B224" s="28" t="s">
        <v>137</v>
      </c>
      <c r="C224" s="198" t="s">
        <v>75</v>
      </c>
      <c r="D224" s="199"/>
      <c r="E224" s="198" t="s">
        <v>73</v>
      </c>
      <c r="F224" s="199"/>
      <c r="G224" s="198" t="s">
        <v>75</v>
      </c>
      <c r="H224" s="199"/>
      <c r="I224" s="198"/>
      <c r="J224" s="199"/>
      <c r="K224" s="198"/>
      <c r="L224" s="199"/>
    </row>
    <row r="225" spans="1:12" ht="22.95" customHeight="1" x14ac:dyDescent="0.2">
      <c r="A225" s="11" t="s">
        <v>14</v>
      </c>
      <c r="B225" s="29" t="s">
        <v>196</v>
      </c>
      <c r="C225" s="198" t="s">
        <v>73</v>
      </c>
      <c r="D225" s="199"/>
      <c r="E225" s="198" t="s">
        <v>73</v>
      </c>
      <c r="F225" s="199"/>
      <c r="G225" s="198" t="s">
        <v>73</v>
      </c>
      <c r="H225" s="199"/>
      <c r="I225" s="198"/>
      <c r="J225" s="199"/>
      <c r="K225" s="198"/>
      <c r="L225" s="199"/>
    </row>
    <row r="226" spans="1:12" ht="22.95" customHeight="1" x14ac:dyDescent="0.2">
      <c r="A226" s="11" t="s">
        <v>15</v>
      </c>
      <c r="B226" s="13" t="s">
        <v>50</v>
      </c>
      <c r="C226" s="198" t="s">
        <v>74</v>
      </c>
      <c r="D226" s="199"/>
      <c r="E226" s="198" t="s">
        <v>78</v>
      </c>
      <c r="F226" s="199"/>
      <c r="G226" s="198" t="s">
        <v>75</v>
      </c>
      <c r="H226" s="199"/>
      <c r="I226" s="198"/>
      <c r="J226" s="199"/>
      <c r="K226" s="198"/>
      <c r="L226" s="199"/>
    </row>
    <row r="227" spans="1:12" ht="22.95" customHeight="1" x14ac:dyDescent="0.2">
      <c r="A227" s="11" t="s">
        <v>16</v>
      </c>
      <c r="B227" s="13" t="s">
        <v>51</v>
      </c>
      <c r="C227" s="198" t="s">
        <v>79</v>
      </c>
      <c r="D227" s="199"/>
      <c r="E227" s="198" t="s">
        <v>79</v>
      </c>
      <c r="F227" s="199"/>
      <c r="G227" s="198" t="s">
        <v>79</v>
      </c>
      <c r="H227" s="199"/>
      <c r="I227" s="198"/>
      <c r="J227" s="199"/>
      <c r="K227" s="198"/>
      <c r="L227" s="199"/>
    </row>
    <row r="228" spans="1:12" ht="22.95" customHeight="1" x14ac:dyDescent="0.2">
      <c r="A228" s="11" t="s">
        <v>17</v>
      </c>
      <c r="B228" s="13" t="s">
        <v>52</v>
      </c>
      <c r="C228" s="198" t="s">
        <v>74</v>
      </c>
      <c r="D228" s="199"/>
      <c r="E228" s="198" t="s">
        <v>78</v>
      </c>
      <c r="F228" s="199"/>
      <c r="G228" s="198" t="s">
        <v>75</v>
      </c>
      <c r="H228" s="199"/>
      <c r="I228" s="198"/>
      <c r="J228" s="199"/>
      <c r="K228" s="198"/>
      <c r="L228" s="199"/>
    </row>
    <row r="229" spans="1:12" ht="22.95" customHeight="1" x14ac:dyDescent="0.2">
      <c r="A229" s="11" t="s">
        <v>18</v>
      </c>
      <c r="B229" s="13" t="s">
        <v>46</v>
      </c>
      <c r="C229" s="198" t="s">
        <v>74</v>
      </c>
      <c r="D229" s="199"/>
      <c r="E229" s="198" t="s">
        <v>78</v>
      </c>
      <c r="F229" s="199"/>
      <c r="G229" s="198" t="s">
        <v>75</v>
      </c>
      <c r="H229" s="199"/>
      <c r="I229" s="198"/>
      <c r="J229" s="199"/>
      <c r="K229" s="198"/>
      <c r="L229" s="199"/>
    </row>
    <row r="230" spans="1:12" ht="22.95" customHeight="1" x14ac:dyDescent="0.2">
      <c r="A230" s="11" t="s">
        <v>19</v>
      </c>
      <c r="B230" s="13" t="s">
        <v>47</v>
      </c>
      <c r="C230" s="198" t="s">
        <v>74</v>
      </c>
      <c r="D230" s="199"/>
      <c r="E230" s="198" t="s">
        <v>78</v>
      </c>
      <c r="F230" s="199"/>
      <c r="G230" s="198" t="s">
        <v>75</v>
      </c>
      <c r="H230" s="199"/>
      <c r="I230" s="198"/>
      <c r="J230" s="199"/>
      <c r="K230" s="198"/>
      <c r="L230" s="199"/>
    </row>
    <row r="231" spans="1:12" ht="22.95" customHeight="1" x14ac:dyDescent="0.2">
      <c r="A231" s="11" t="s">
        <v>20</v>
      </c>
      <c r="B231" s="28" t="s">
        <v>137</v>
      </c>
      <c r="C231" s="219" t="s">
        <v>287</v>
      </c>
      <c r="D231" s="220"/>
      <c r="E231" s="198" t="s">
        <v>73</v>
      </c>
      <c r="F231" s="199"/>
      <c r="G231" s="198" t="s">
        <v>75</v>
      </c>
      <c r="H231" s="199"/>
      <c r="I231" s="198"/>
      <c r="J231" s="199"/>
      <c r="K231" s="198"/>
      <c r="L231" s="199"/>
    </row>
    <row r="232" spans="1:12" ht="22.95" customHeight="1" x14ac:dyDescent="0.2">
      <c r="A232" s="11" t="s">
        <v>21</v>
      </c>
      <c r="B232" s="29" t="s">
        <v>196</v>
      </c>
      <c r="C232" s="219" t="s">
        <v>287</v>
      </c>
      <c r="D232" s="220"/>
      <c r="E232" s="198" t="s">
        <v>73</v>
      </c>
      <c r="F232" s="199"/>
      <c r="G232" s="198" t="s">
        <v>73</v>
      </c>
      <c r="H232" s="199"/>
      <c r="I232" s="198"/>
      <c r="J232" s="199"/>
      <c r="K232" s="198"/>
      <c r="L232" s="199"/>
    </row>
    <row r="233" spans="1:12" ht="29.25" customHeight="1" x14ac:dyDescent="0.2">
      <c r="A233" s="11" t="s">
        <v>22</v>
      </c>
      <c r="B233" s="30" t="s">
        <v>50</v>
      </c>
      <c r="C233" s="219" t="s">
        <v>287</v>
      </c>
      <c r="D233" s="220"/>
      <c r="E233" s="198" t="s">
        <v>73</v>
      </c>
      <c r="F233" s="199"/>
      <c r="G233" s="198" t="s">
        <v>73</v>
      </c>
      <c r="H233" s="199"/>
      <c r="I233" s="198"/>
      <c r="J233" s="199"/>
      <c r="K233" s="285" t="s">
        <v>298</v>
      </c>
      <c r="L233" s="286"/>
    </row>
    <row r="234" spans="1:12" ht="22.95" customHeight="1" x14ac:dyDescent="0.2">
      <c r="A234" s="11" t="s">
        <v>23</v>
      </c>
      <c r="B234" s="13" t="s">
        <v>51</v>
      </c>
      <c r="C234" s="198" t="s">
        <v>79</v>
      </c>
      <c r="D234" s="199"/>
      <c r="E234" s="198" t="s">
        <v>79</v>
      </c>
      <c r="F234" s="199"/>
      <c r="G234" s="198" t="s">
        <v>79</v>
      </c>
      <c r="H234" s="199"/>
      <c r="I234" s="198"/>
      <c r="J234" s="199"/>
      <c r="K234" s="198"/>
      <c r="L234" s="199"/>
    </row>
    <row r="235" spans="1:12" ht="22.95" customHeight="1" x14ac:dyDescent="0.2">
      <c r="A235" s="11" t="s">
        <v>24</v>
      </c>
      <c r="B235" s="13" t="s">
        <v>52</v>
      </c>
      <c r="C235" s="198" t="s">
        <v>74</v>
      </c>
      <c r="D235" s="199"/>
      <c r="E235" s="198" t="s">
        <v>78</v>
      </c>
      <c r="F235" s="199"/>
      <c r="G235" s="198" t="s">
        <v>75</v>
      </c>
      <c r="H235" s="199"/>
      <c r="I235" s="198"/>
      <c r="J235" s="199"/>
      <c r="K235" s="198"/>
      <c r="L235" s="199"/>
    </row>
    <row r="236" spans="1:12" ht="22.95" customHeight="1" x14ac:dyDescent="0.2">
      <c r="A236" s="11" t="s">
        <v>25</v>
      </c>
      <c r="B236" s="13" t="s">
        <v>46</v>
      </c>
      <c r="C236" s="198" t="s">
        <v>74</v>
      </c>
      <c r="D236" s="199"/>
      <c r="E236" s="198" t="s">
        <v>78</v>
      </c>
      <c r="F236" s="199"/>
      <c r="G236" s="198" t="s">
        <v>75</v>
      </c>
      <c r="H236" s="199"/>
      <c r="I236" s="198"/>
      <c r="J236" s="199"/>
      <c r="K236" s="198"/>
      <c r="L236" s="199"/>
    </row>
    <row r="237" spans="1:12" ht="22.95" customHeight="1" x14ac:dyDescent="0.2">
      <c r="A237" s="11" t="s">
        <v>26</v>
      </c>
      <c r="B237" s="13" t="s">
        <v>47</v>
      </c>
      <c r="C237" s="198" t="s">
        <v>74</v>
      </c>
      <c r="D237" s="199"/>
      <c r="E237" s="198" t="s">
        <v>78</v>
      </c>
      <c r="F237" s="199"/>
      <c r="G237" s="198" t="s">
        <v>75</v>
      </c>
      <c r="H237" s="199"/>
      <c r="I237" s="198"/>
      <c r="J237" s="199"/>
      <c r="K237" s="198"/>
      <c r="L237" s="199"/>
    </row>
    <row r="238" spans="1:12" ht="22.95" customHeight="1" x14ac:dyDescent="0.2">
      <c r="A238" s="11" t="s">
        <v>27</v>
      </c>
      <c r="B238" s="30" t="s">
        <v>137</v>
      </c>
      <c r="C238" s="198" t="s">
        <v>288</v>
      </c>
      <c r="D238" s="199"/>
      <c r="E238" s="198" t="s">
        <v>73</v>
      </c>
      <c r="F238" s="199"/>
      <c r="G238" s="198" t="s">
        <v>73</v>
      </c>
      <c r="H238" s="199"/>
      <c r="I238" s="198"/>
      <c r="J238" s="199"/>
      <c r="K238" s="198" t="s">
        <v>95</v>
      </c>
      <c r="L238" s="199"/>
    </row>
    <row r="239" spans="1:12" ht="22.95" customHeight="1" x14ac:dyDescent="0.2">
      <c r="A239" s="11" t="s">
        <v>28</v>
      </c>
      <c r="B239" s="29" t="s">
        <v>196</v>
      </c>
      <c r="C239" s="198" t="s">
        <v>73</v>
      </c>
      <c r="D239" s="199"/>
      <c r="E239" s="198" t="s">
        <v>73</v>
      </c>
      <c r="F239" s="199"/>
      <c r="G239" s="198" t="s">
        <v>73</v>
      </c>
      <c r="H239" s="199"/>
      <c r="I239" s="198"/>
      <c r="J239" s="199"/>
      <c r="K239" s="198"/>
      <c r="L239" s="199"/>
    </row>
    <row r="240" spans="1:12" ht="22.95" customHeight="1" x14ac:dyDescent="0.2">
      <c r="A240" s="11" t="s">
        <v>29</v>
      </c>
      <c r="B240" s="13" t="s">
        <v>50</v>
      </c>
      <c r="C240" s="198" t="s">
        <v>74</v>
      </c>
      <c r="D240" s="199"/>
      <c r="E240" s="198" t="s">
        <v>78</v>
      </c>
      <c r="F240" s="199"/>
      <c r="G240" s="198" t="s">
        <v>75</v>
      </c>
      <c r="H240" s="199"/>
      <c r="I240" s="198"/>
      <c r="J240" s="199"/>
      <c r="K240" s="198"/>
      <c r="L240" s="199"/>
    </row>
    <row r="241" spans="1:12" ht="22.95" customHeight="1" x14ac:dyDescent="0.2">
      <c r="A241" s="11" t="s">
        <v>30</v>
      </c>
      <c r="B241" s="13" t="s">
        <v>51</v>
      </c>
      <c r="C241" s="198" t="s">
        <v>79</v>
      </c>
      <c r="D241" s="199"/>
      <c r="E241" s="198" t="s">
        <v>79</v>
      </c>
      <c r="F241" s="199"/>
      <c r="G241" s="198" t="s">
        <v>79</v>
      </c>
      <c r="H241" s="199"/>
      <c r="I241" s="198"/>
      <c r="J241" s="199"/>
      <c r="K241" s="198"/>
      <c r="L241" s="199"/>
    </row>
    <row r="242" spans="1:12" ht="22.95" customHeight="1" x14ac:dyDescent="0.2">
      <c r="A242" s="11" t="s">
        <v>31</v>
      </c>
      <c r="B242" s="13" t="s">
        <v>52</v>
      </c>
      <c r="C242" s="198" t="s">
        <v>74</v>
      </c>
      <c r="D242" s="199"/>
      <c r="E242" s="198" t="s">
        <v>78</v>
      </c>
      <c r="F242" s="199"/>
      <c r="G242" s="198" t="s">
        <v>75</v>
      </c>
      <c r="H242" s="199"/>
      <c r="I242" s="198"/>
      <c r="J242" s="199"/>
      <c r="K242" s="198"/>
      <c r="L242" s="199"/>
    </row>
    <row r="243" spans="1:12" ht="22.95" customHeight="1" x14ac:dyDescent="0.2">
      <c r="A243" s="11" t="s">
        <v>32</v>
      </c>
      <c r="B243" s="13" t="s">
        <v>46</v>
      </c>
      <c r="C243" s="198" t="s">
        <v>74</v>
      </c>
      <c r="D243" s="199"/>
      <c r="E243" s="198" t="s">
        <v>78</v>
      </c>
      <c r="F243" s="199"/>
      <c r="G243" s="198" t="s">
        <v>75</v>
      </c>
      <c r="H243" s="199"/>
      <c r="I243" s="198"/>
      <c r="J243" s="199"/>
      <c r="K243" s="198"/>
      <c r="L243" s="199"/>
    </row>
    <row r="244" spans="1:12" ht="22.95" customHeight="1" x14ac:dyDescent="0.2">
      <c r="A244" s="11" t="s">
        <v>33</v>
      </c>
      <c r="B244" s="13" t="s">
        <v>47</v>
      </c>
      <c r="C244" s="198" t="s">
        <v>74</v>
      </c>
      <c r="D244" s="199"/>
      <c r="E244" s="198" t="s">
        <v>78</v>
      </c>
      <c r="F244" s="199"/>
      <c r="G244" s="198" t="s">
        <v>75</v>
      </c>
      <c r="H244" s="199"/>
      <c r="I244" s="198"/>
      <c r="J244" s="199"/>
      <c r="K244" s="198"/>
      <c r="L244" s="199"/>
    </row>
    <row r="245" spans="1:12" ht="22.95" customHeight="1" x14ac:dyDescent="0.2">
      <c r="A245" s="11" t="s">
        <v>34</v>
      </c>
      <c r="B245" s="28" t="s">
        <v>137</v>
      </c>
      <c r="C245" s="198" t="s">
        <v>75</v>
      </c>
      <c r="D245" s="199"/>
      <c r="E245" s="198" t="s">
        <v>73</v>
      </c>
      <c r="F245" s="199"/>
      <c r="G245" s="198" t="s">
        <v>75</v>
      </c>
      <c r="H245" s="199"/>
      <c r="I245" s="198"/>
      <c r="J245" s="199"/>
      <c r="K245" s="198"/>
      <c r="L245" s="199"/>
    </row>
    <row r="246" spans="1:12" ht="22.95" customHeight="1" thickBot="1" x14ac:dyDescent="0.25">
      <c r="A246" s="11"/>
      <c r="B246" s="13"/>
      <c r="C246" s="198"/>
      <c r="D246" s="199"/>
      <c r="E246" s="198"/>
      <c r="F246" s="199"/>
      <c r="G246" s="198"/>
      <c r="H246" s="199"/>
      <c r="I246" s="198"/>
      <c r="J246" s="199"/>
      <c r="K246" s="336"/>
      <c r="L246" s="337"/>
    </row>
    <row r="247" spans="1:12" ht="22.95" customHeight="1" thickTop="1" x14ac:dyDescent="0.2">
      <c r="A247" s="338" t="s">
        <v>37</v>
      </c>
      <c r="B247" s="339"/>
      <c r="C247" s="227">
        <v>26</v>
      </c>
      <c r="D247" s="228"/>
      <c r="E247" s="227">
        <v>26</v>
      </c>
      <c r="F247" s="228"/>
      <c r="G247" s="227">
        <v>26</v>
      </c>
      <c r="H247" s="228"/>
      <c r="I247" s="227">
        <v>0</v>
      </c>
      <c r="J247" s="228"/>
      <c r="K247" s="198"/>
      <c r="L247" s="199"/>
    </row>
    <row r="248" spans="1:12" ht="22.95" customHeight="1" x14ac:dyDescent="0.2">
      <c r="A248" s="340"/>
      <c r="B248" s="341"/>
      <c r="C248" s="229"/>
      <c r="D248" s="230"/>
      <c r="E248" s="229"/>
      <c r="F248" s="230"/>
      <c r="G248" s="229"/>
      <c r="H248" s="230"/>
      <c r="I248" s="229"/>
      <c r="J248" s="230"/>
      <c r="K248" s="198"/>
      <c r="L248" s="199"/>
    </row>
    <row r="249" spans="1:12" ht="22.95" customHeight="1" x14ac:dyDescent="0.2">
      <c r="A249" s="217" t="s">
        <v>42</v>
      </c>
      <c r="B249" s="218"/>
      <c r="C249" s="198">
        <v>4</v>
      </c>
      <c r="D249" s="199"/>
      <c r="E249" s="198">
        <v>4</v>
      </c>
      <c r="F249" s="199"/>
      <c r="G249" s="198">
        <v>4</v>
      </c>
      <c r="H249" s="199"/>
      <c r="I249" s="198">
        <v>30</v>
      </c>
      <c r="J249" s="199"/>
      <c r="K249" s="198"/>
      <c r="L249" s="199"/>
    </row>
    <row r="250" spans="1:12" ht="22.95" customHeight="1" x14ac:dyDescent="0.2">
      <c r="A250" s="31"/>
      <c r="B250" s="31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 ht="22.95" customHeight="1" x14ac:dyDescent="0.2"/>
    <row r="252" spans="1:12" ht="22.95" customHeight="1" x14ac:dyDescent="0.2">
      <c r="A252" s="195" t="s">
        <v>13</v>
      </c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</row>
    <row r="253" spans="1:12" ht="22.95" customHeight="1" x14ac:dyDescent="0.2">
      <c r="A253" s="195"/>
      <c r="B253" s="195"/>
      <c r="C253" s="195"/>
      <c r="D253" s="195"/>
      <c r="E253" s="195"/>
      <c r="F253" s="195"/>
      <c r="G253" s="195"/>
      <c r="H253" s="195"/>
      <c r="I253" s="195"/>
      <c r="J253" s="195"/>
      <c r="K253" s="195"/>
      <c r="L253" s="195"/>
    </row>
    <row r="254" spans="1:12" ht="22.9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1:12" ht="22.95" customHeight="1" x14ac:dyDescent="0.2">
      <c r="A255" s="10" t="str">
        <f>A214</f>
        <v>平成　２９年</v>
      </c>
      <c r="B255" s="5"/>
      <c r="C255" s="6" t="s">
        <v>62</v>
      </c>
      <c r="D255" s="5"/>
    </row>
    <row r="256" spans="1:12" ht="22.95" customHeight="1" x14ac:dyDescent="0.2">
      <c r="A256" s="196"/>
      <c r="B256" s="197"/>
      <c r="C256" s="198" t="s">
        <v>1</v>
      </c>
      <c r="D256" s="199"/>
      <c r="E256" s="198" t="s">
        <v>36</v>
      </c>
      <c r="F256" s="199"/>
      <c r="G256" s="198" t="s">
        <v>237</v>
      </c>
      <c r="H256" s="199"/>
      <c r="I256" s="198" t="s">
        <v>2</v>
      </c>
      <c r="J256" s="199"/>
      <c r="K256" s="198" t="s">
        <v>3</v>
      </c>
      <c r="L256" s="199"/>
    </row>
    <row r="257" spans="1:12" ht="22.95" customHeight="1" x14ac:dyDescent="0.2">
      <c r="A257" s="11" t="s">
        <v>4</v>
      </c>
      <c r="B257" s="29" t="s">
        <v>196</v>
      </c>
      <c r="C257" s="198" t="s">
        <v>73</v>
      </c>
      <c r="D257" s="199"/>
      <c r="E257" s="198" t="s">
        <v>73</v>
      </c>
      <c r="F257" s="199"/>
      <c r="G257" s="198" t="s">
        <v>73</v>
      </c>
      <c r="H257" s="199"/>
      <c r="I257" s="198"/>
      <c r="J257" s="199"/>
      <c r="K257" s="198"/>
      <c r="L257" s="199"/>
    </row>
    <row r="258" spans="1:12" ht="22.95" customHeight="1" x14ac:dyDescent="0.2">
      <c r="A258" s="11" t="s">
        <v>5</v>
      </c>
      <c r="B258" s="13" t="s">
        <v>50</v>
      </c>
      <c r="C258" s="198" t="s">
        <v>74</v>
      </c>
      <c r="D258" s="199"/>
      <c r="E258" s="198" t="s">
        <v>78</v>
      </c>
      <c r="F258" s="199"/>
      <c r="G258" s="198" t="s">
        <v>75</v>
      </c>
      <c r="H258" s="199"/>
      <c r="I258" s="198"/>
      <c r="J258" s="199"/>
    </row>
    <row r="259" spans="1:12" ht="22.95" customHeight="1" x14ac:dyDescent="0.2">
      <c r="A259" s="11" t="s">
        <v>6</v>
      </c>
      <c r="B259" s="13" t="s">
        <v>51</v>
      </c>
      <c r="C259" s="198" t="s">
        <v>79</v>
      </c>
      <c r="D259" s="199"/>
      <c r="E259" s="198" t="s">
        <v>79</v>
      </c>
      <c r="F259" s="199"/>
      <c r="G259" s="198" t="s">
        <v>79</v>
      </c>
      <c r="H259" s="199"/>
      <c r="I259" s="198"/>
      <c r="J259" s="199"/>
      <c r="K259" s="198"/>
      <c r="L259" s="199"/>
    </row>
    <row r="260" spans="1:12" ht="22.95" customHeight="1" x14ac:dyDescent="0.2">
      <c r="A260" s="11" t="s">
        <v>7</v>
      </c>
      <c r="B260" s="13" t="s">
        <v>52</v>
      </c>
      <c r="C260" s="198" t="s">
        <v>74</v>
      </c>
      <c r="D260" s="199"/>
      <c r="E260" s="198" t="s">
        <v>78</v>
      </c>
      <c r="F260" s="199"/>
      <c r="G260" s="198" t="s">
        <v>75</v>
      </c>
      <c r="H260" s="199"/>
      <c r="I260" s="198"/>
      <c r="J260" s="199"/>
      <c r="K260" s="198"/>
      <c r="L260" s="199"/>
    </row>
    <row r="261" spans="1:12" ht="22.95" customHeight="1" x14ac:dyDescent="0.2">
      <c r="A261" s="11" t="s">
        <v>8</v>
      </c>
      <c r="B261" s="13" t="s">
        <v>46</v>
      </c>
      <c r="C261" s="198" t="s">
        <v>74</v>
      </c>
      <c r="D261" s="199"/>
      <c r="E261" s="198" t="s">
        <v>78</v>
      </c>
      <c r="F261" s="199"/>
      <c r="G261" s="198" t="s">
        <v>75</v>
      </c>
      <c r="H261" s="199"/>
      <c r="I261" s="259"/>
      <c r="J261" s="260"/>
      <c r="K261" s="198"/>
      <c r="L261" s="199"/>
    </row>
    <row r="262" spans="1:12" ht="22.95" customHeight="1" x14ac:dyDescent="0.2">
      <c r="A262" s="11" t="s">
        <v>9</v>
      </c>
      <c r="B262" s="13" t="s">
        <v>47</v>
      </c>
      <c r="C262" s="198" t="s">
        <v>74</v>
      </c>
      <c r="D262" s="199"/>
      <c r="E262" s="198" t="s">
        <v>78</v>
      </c>
      <c r="F262" s="199"/>
      <c r="G262" s="198" t="s">
        <v>75</v>
      </c>
      <c r="H262" s="199"/>
      <c r="I262" s="259"/>
      <c r="J262" s="260"/>
      <c r="K262" s="198"/>
      <c r="L262" s="199"/>
    </row>
    <row r="263" spans="1:12" ht="22.95" customHeight="1" x14ac:dyDescent="0.2">
      <c r="A263" s="11" t="s">
        <v>10</v>
      </c>
      <c r="B263" s="28" t="s">
        <v>137</v>
      </c>
      <c r="C263" s="198" t="s">
        <v>75</v>
      </c>
      <c r="D263" s="199"/>
      <c r="E263" s="198" t="s">
        <v>73</v>
      </c>
      <c r="F263" s="199"/>
      <c r="G263" s="198" t="s">
        <v>75</v>
      </c>
      <c r="H263" s="199"/>
      <c r="I263" s="259"/>
      <c r="J263" s="260"/>
      <c r="K263" s="198"/>
      <c r="L263" s="199"/>
    </row>
    <row r="264" spans="1:12" ht="22.95" customHeight="1" x14ac:dyDescent="0.2">
      <c r="A264" s="11" t="s">
        <v>11</v>
      </c>
      <c r="B264" s="29" t="s">
        <v>196</v>
      </c>
      <c r="C264" s="198" t="s">
        <v>73</v>
      </c>
      <c r="D264" s="199"/>
      <c r="E264" s="198" t="s">
        <v>73</v>
      </c>
      <c r="F264" s="199"/>
      <c r="G264" s="198" t="s">
        <v>73</v>
      </c>
      <c r="H264" s="199"/>
      <c r="I264" s="259"/>
      <c r="J264" s="260"/>
      <c r="K264" s="198"/>
      <c r="L264" s="199"/>
    </row>
    <row r="265" spans="1:12" ht="22.95" customHeight="1" x14ac:dyDescent="0.2">
      <c r="A265" s="11" t="s">
        <v>12</v>
      </c>
      <c r="B265" s="30" t="s">
        <v>50</v>
      </c>
      <c r="C265" s="198" t="s">
        <v>73</v>
      </c>
      <c r="D265" s="199"/>
      <c r="E265" s="198" t="s">
        <v>73</v>
      </c>
      <c r="F265" s="199"/>
      <c r="G265" s="198" t="s">
        <v>73</v>
      </c>
      <c r="H265" s="199"/>
      <c r="I265" s="259" t="s">
        <v>178</v>
      </c>
      <c r="J265" s="260"/>
      <c r="K265" s="198" t="s">
        <v>98</v>
      </c>
      <c r="L265" s="199"/>
    </row>
    <row r="266" spans="1:12" ht="22.95" customHeight="1" x14ac:dyDescent="0.2">
      <c r="A266" s="11" t="s">
        <v>14</v>
      </c>
      <c r="B266" s="13" t="s">
        <v>51</v>
      </c>
      <c r="C266" s="198" t="s">
        <v>97</v>
      </c>
      <c r="D266" s="199"/>
      <c r="E266" s="198" t="s">
        <v>79</v>
      </c>
      <c r="F266" s="199"/>
      <c r="G266" s="198" t="s">
        <v>79</v>
      </c>
      <c r="H266" s="199"/>
      <c r="I266" s="259" t="s">
        <v>266</v>
      </c>
      <c r="J266" s="260"/>
      <c r="K266" s="198"/>
      <c r="L266" s="199"/>
    </row>
    <row r="267" spans="1:12" ht="22.95" customHeight="1" x14ac:dyDescent="0.2">
      <c r="A267" s="11" t="s">
        <v>15</v>
      </c>
      <c r="B267" s="13" t="s">
        <v>52</v>
      </c>
      <c r="C267" s="198"/>
      <c r="D267" s="199"/>
      <c r="E267" s="198" t="s">
        <v>78</v>
      </c>
      <c r="F267" s="199"/>
      <c r="G267" s="198" t="s">
        <v>75</v>
      </c>
      <c r="H267" s="199"/>
      <c r="I267" s="259">
        <v>2</v>
      </c>
      <c r="J267" s="260"/>
      <c r="K267" s="198"/>
      <c r="L267" s="344"/>
    </row>
    <row r="268" spans="1:12" ht="22.95" customHeight="1" x14ac:dyDescent="0.2">
      <c r="A268" s="11" t="s">
        <v>16</v>
      </c>
      <c r="B268" s="13" t="s">
        <v>46</v>
      </c>
      <c r="C268" s="198"/>
      <c r="D268" s="199"/>
      <c r="E268" s="198" t="s">
        <v>78</v>
      </c>
      <c r="F268" s="199"/>
      <c r="G268" s="198" t="s">
        <v>75</v>
      </c>
      <c r="H268" s="199"/>
      <c r="I268" s="259">
        <v>3</v>
      </c>
      <c r="J268" s="260"/>
      <c r="K268" s="198"/>
      <c r="L268" s="199"/>
    </row>
    <row r="269" spans="1:12" ht="22.95" customHeight="1" x14ac:dyDescent="0.2">
      <c r="A269" s="11" t="s">
        <v>17</v>
      </c>
      <c r="B269" s="13" t="s">
        <v>47</v>
      </c>
      <c r="C269" s="198"/>
      <c r="D269" s="199"/>
      <c r="E269" s="198" t="s">
        <v>78</v>
      </c>
      <c r="F269" s="199"/>
      <c r="G269" s="198" t="s">
        <v>75</v>
      </c>
      <c r="H269" s="199"/>
      <c r="I269" s="259">
        <v>4</v>
      </c>
      <c r="J269" s="260"/>
      <c r="K269" s="198"/>
      <c r="L269" s="199"/>
    </row>
    <row r="270" spans="1:12" ht="22.95" customHeight="1" x14ac:dyDescent="0.2">
      <c r="A270" s="11" t="s">
        <v>18</v>
      </c>
      <c r="B270" s="28" t="s">
        <v>137</v>
      </c>
      <c r="C270" s="198"/>
      <c r="D270" s="199"/>
      <c r="E270" s="198" t="s">
        <v>73</v>
      </c>
      <c r="F270" s="199"/>
      <c r="G270" s="198" t="s">
        <v>75</v>
      </c>
      <c r="H270" s="199"/>
      <c r="I270" s="259">
        <v>5</v>
      </c>
      <c r="J270" s="260"/>
      <c r="K270" s="198"/>
      <c r="L270" s="199"/>
    </row>
    <row r="271" spans="1:12" ht="22.95" customHeight="1" x14ac:dyDescent="0.2">
      <c r="A271" s="11" t="s">
        <v>19</v>
      </c>
      <c r="B271" s="29" t="s">
        <v>196</v>
      </c>
      <c r="C271" s="198"/>
      <c r="D271" s="199"/>
      <c r="E271" s="198" t="s">
        <v>73</v>
      </c>
      <c r="F271" s="199"/>
      <c r="G271" s="198" t="s">
        <v>73</v>
      </c>
      <c r="H271" s="199"/>
      <c r="I271" s="259">
        <v>6</v>
      </c>
      <c r="J271" s="260"/>
      <c r="K271" s="198"/>
      <c r="L271" s="199"/>
    </row>
    <row r="272" spans="1:12" ht="22.95" customHeight="1" x14ac:dyDescent="0.2">
      <c r="A272" s="11" t="s">
        <v>20</v>
      </c>
      <c r="B272" s="13" t="s">
        <v>50</v>
      </c>
      <c r="C272" s="198"/>
      <c r="D272" s="199"/>
      <c r="E272" s="198" t="s">
        <v>284</v>
      </c>
      <c r="F272" s="199"/>
      <c r="G272" s="198" t="s">
        <v>75</v>
      </c>
      <c r="H272" s="199"/>
      <c r="I272" s="259">
        <v>7</v>
      </c>
      <c r="J272" s="260"/>
      <c r="K272" s="198"/>
      <c r="L272" s="199"/>
    </row>
    <row r="273" spans="1:12" ht="22.95" customHeight="1" x14ac:dyDescent="0.2">
      <c r="A273" s="11" t="s">
        <v>21</v>
      </c>
      <c r="B273" s="13" t="s">
        <v>51</v>
      </c>
      <c r="C273" s="198"/>
      <c r="D273" s="199"/>
      <c r="E273" s="198" t="s">
        <v>79</v>
      </c>
      <c r="F273" s="199"/>
      <c r="G273" s="198" t="s">
        <v>79</v>
      </c>
      <c r="H273" s="199"/>
      <c r="I273" s="259">
        <v>8</v>
      </c>
      <c r="J273" s="260"/>
      <c r="K273" s="198"/>
      <c r="L273" s="199"/>
    </row>
    <row r="274" spans="1:12" ht="22.95" customHeight="1" x14ac:dyDescent="0.2">
      <c r="A274" s="11" t="s">
        <v>22</v>
      </c>
      <c r="B274" s="13" t="s">
        <v>52</v>
      </c>
      <c r="C274" s="198"/>
      <c r="D274" s="199"/>
      <c r="E274" s="198" t="s">
        <v>78</v>
      </c>
      <c r="F274" s="199"/>
      <c r="G274" s="198" t="s">
        <v>75</v>
      </c>
      <c r="H274" s="199"/>
      <c r="I274" s="259">
        <v>9</v>
      </c>
      <c r="J274" s="260"/>
      <c r="K274" s="198"/>
      <c r="L274" s="199"/>
    </row>
    <row r="275" spans="1:12" ht="22.95" customHeight="1" x14ac:dyDescent="0.2">
      <c r="A275" s="11" t="s">
        <v>23</v>
      </c>
      <c r="B275" s="13" t="s">
        <v>46</v>
      </c>
      <c r="C275" s="198"/>
      <c r="D275" s="199"/>
      <c r="E275" s="198" t="s">
        <v>78</v>
      </c>
      <c r="F275" s="199"/>
      <c r="G275" s="198" t="s">
        <v>75</v>
      </c>
      <c r="H275" s="199"/>
      <c r="I275" s="259">
        <v>10</v>
      </c>
      <c r="J275" s="260"/>
      <c r="K275" s="198"/>
      <c r="L275" s="199"/>
    </row>
    <row r="276" spans="1:12" ht="22.95" customHeight="1" x14ac:dyDescent="0.2">
      <c r="A276" s="11" t="s">
        <v>24</v>
      </c>
      <c r="B276" s="13" t="s">
        <v>47</v>
      </c>
      <c r="C276" s="198"/>
      <c r="D276" s="199"/>
      <c r="E276" s="198" t="s">
        <v>78</v>
      </c>
      <c r="F276" s="199"/>
      <c r="G276" s="198" t="s">
        <v>75</v>
      </c>
      <c r="H276" s="199"/>
      <c r="I276" s="259">
        <v>11</v>
      </c>
      <c r="J276" s="260"/>
      <c r="K276" s="198"/>
      <c r="L276" s="199"/>
    </row>
    <row r="277" spans="1:12" ht="22.95" customHeight="1" x14ac:dyDescent="0.2">
      <c r="A277" s="11" t="s">
        <v>25</v>
      </c>
      <c r="B277" s="28" t="s">
        <v>137</v>
      </c>
      <c r="C277" s="198"/>
      <c r="D277" s="199"/>
      <c r="E277" s="198" t="s">
        <v>73</v>
      </c>
      <c r="F277" s="199"/>
      <c r="G277" s="198" t="s">
        <v>75</v>
      </c>
      <c r="H277" s="199"/>
      <c r="I277" s="259">
        <v>12</v>
      </c>
      <c r="J277" s="260"/>
      <c r="K277" s="198"/>
      <c r="L277" s="199"/>
    </row>
    <row r="278" spans="1:12" ht="22.95" customHeight="1" x14ac:dyDescent="0.2">
      <c r="A278" s="11" t="s">
        <v>26</v>
      </c>
      <c r="B278" s="29" t="s">
        <v>196</v>
      </c>
      <c r="C278" s="198"/>
      <c r="D278" s="199"/>
      <c r="E278" s="198" t="s">
        <v>73</v>
      </c>
      <c r="F278" s="199"/>
      <c r="G278" s="198" t="s">
        <v>73</v>
      </c>
      <c r="H278" s="199"/>
      <c r="I278" s="259">
        <v>13</v>
      </c>
      <c r="J278" s="260"/>
      <c r="K278" s="198"/>
      <c r="L278" s="199"/>
    </row>
    <row r="279" spans="1:12" ht="22.95" customHeight="1" x14ac:dyDescent="0.2">
      <c r="A279" s="11" t="s">
        <v>27</v>
      </c>
      <c r="B279" s="13" t="s">
        <v>50</v>
      </c>
      <c r="C279" s="198"/>
      <c r="D279" s="199"/>
      <c r="E279" s="198" t="s">
        <v>78</v>
      </c>
      <c r="F279" s="199"/>
      <c r="G279" s="198" t="s">
        <v>75</v>
      </c>
      <c r="H279" s="199"/>
      <c r="I279" s="259">
        <v>14</v>
      </c>
      <c r="J279" s="260"/>
      <c r="K279" s="198"/>
      <c r="L279" s="199"/>
    </row>
    <row r="280" spans="1:12" ht="22.95" customHeight="1" x14ac:dyDescent="0.2">
      <c r="A280" s="11" t="s">
        <v>28</v>
      </c>
      <c r="B280" s="13" t="s">
        <v>51</v>
      </c>
      <c r="C280" s="198"/>
      <c r="D280" s="199"/>
      <c r="E280" s="198" t="s">
        <v>79</v>
      </c>
      <c r="F280" s="199"/>
      <c r="G280" s="198" t="s">
        <v>79</v>
      </c>
      <c r="H280" s="199"/>
      <c r="I280" s="259">
        <v>15</v>
      </c>
      <c r="J280" s="260"/>
      <c r="K280" s="198"/>
      <c r="L280" s="199"/>
    </row>
    <row r="281" spans="1:12" ht="22.95" customHeight="1" x14ac:dyDescent="0.2">
      <c r="A281" s="11" t="s">
        <v>29</v>
      </c>
      <c r="B281" s="13" t="s">
        <v>52</v>
      </c>
      <c r="C281" s="198"/>
      <c r="D281" s="199"/>
      <c r="E281" s="198" t="s">
        <v>78</v>
      </c>
      <c r="F281" s="199"/>
      <c r="G281" s="198" t="s">
        <v>75</v>
      </c>
      <c r="H281" s="199"/>
      <c r="I281" s="259">
        <v>16</v>
      </c>
      <c r="J281" s="260"/>
      <c r="K281" s="198"/>
      <c r="L281" s="199"/>
    </row>
    <row r="282" spans="1:12" ht="22.95" customHeight="1" x14ac:dyDescent="0.2">
      <c r="A282" s="11" t="s">
        <v>30</v>
      </c>
      <c r="B282" s="13" t="s">
        <v>46</v>
      </c>
      <c r="C282" s="198"/>
      <c r="D282" s="199"/>
      <c r="E282" s="198" t="s">
        <v>78</v>
      </c>
      <c r="F282" s="199"/>
      <c r="G282" s="198" t="s">
        <v>75</v>
      </c>
      <c r="H282" s="199"/>
      <c r="I282" s="259">
        <v>17</v>
      </c>
      <c r="J282" s="260"/>
      <c r="K282" s="198"/>
      <c r="L282" s="199"/>
    </row>
    <row r="283" spans="1:12" ht="22.95" customHeight="1" x14ac:dyDescent="0.2">
      <c r="A283" s="11" t="s">
        <v>31</v>
      </c>
      <c r="B283" s="13" t="s">
        <v>47</v>
      </c>
      <c r="C283" s="198"/>
      <c r="D283" s="199"/>
      <c r="E283" s="198" t="s">
        <v>78</v>
      </c>
      <c r="F283" s="199"/>
      <c r="G283" s="198" t="s">
        <v>75</v>
      </c>
      <c r="H283" s="199"/>
      <c r="I283" s="259">
        <v>18</v>
      </c>
      <c r="J283" s="260"/>
      <c r="K283" s="198"/>
      <c r="L283" s="199"/>
    </row>
    <row r="284" spans="1:12" ht="22.95" customHeight="1" x14ac:dyDescent="0.2">
      <c r="A284" s="11" t="s">
        <v>32</v>
      </c>
      <c r="B284" s="28" t="s">
        <v>137</v>
      </c>
      <c r="C284" s="198"/>
      <c r="D284" s="199"/>
      <c r="E284" s="198" t="s">
        <v>73</v>
      </c>
      <c r="F284" s="199"/>
      <c r="G284" s="198" t="s">
        <v>75</v>
      </c>
      <c r="H284" s="199"/>
      <c r="I284" s="259">
        <v>19</v>
      </c>
      <c r="J284" s="260"/>
      <c r="K284" s="198"/>
      <c r="L284" s="199"/>
    </row>
    <row r="285" spans="1:12" ht="22.95" customHeight="1" x14ac:dyDescent="0.2">
      <c r="A285" s="11" t="s">
        <v>33</v>
      </c>
      <c r="B285" s="29" t="s">
        <v>196</v>
      </c>
      <c r="C285" s="198"/>
      <c r="D285" s="199"/>
      <c r="E285" s="198" t="s">
        <v>73</v>
      </c>
      <c r="F285" s="199"/>
      <c r="G285" s="198" t="s">
        <v>73</v>
      </c>
      <c r="H285" s="199"/>
      <c r="I285" s="259">
        <v>20</v>
      </c>
      <c r="J285" s="260"/>
      <c r="K285" s="206"/>
      <c r="L285" s="207"/>
    </row>
    <row r="286" spans="1:12" ht="22.95" customHeight="1" x14ac:dyDescent="0.2">
      <c r="A286" s="11" t="s">
        <v>34</v>
      </c>
      <c r="B286" s="13" t="s">
        <v>50</v>
      </c>
      <c r="C286" s="198"/>
      <c r="D286" s="199"/>
      <c r="E286" s="198" t="s">
        <v>78</v>
      </c>
      <c r="F286" s="199"/>
      <c r="G286" s="198" t="s">
        <v>75</v>
      </c>
      <c r="H286" s="199"/>
      <c r="I286" s="259">
        <v>21</v>
      </c>
      <c r="J286" s="260"/>
    </row>
    <row r="287" spans="1:12" ht="22.95" customHeight="1" thickBot="1" x14ac:dyDescent="0.25">
      <c r="A287" s="11" t="s">
        <v>35</v>
      </c>
      <c r="B287" s="13" t="s">
        <v>259</v>
      </c>
      <c r="C287" s="198"/>
      <c r="D287" s="199"/>
      <c r="E287" s="198" t="s">
        <v>79</v>
      </c>
      <c r="F287" s="199"/>
      <c r="G287" s="198" t="s">
        <v>79</v>
      </c>
      <c r="H287" s="199"/>
      <c r="I287" s="259">
        <v>22</v>
      </c>
      <c r="J287" s="260"/>
      <c r="K287" s="336"/>
      <c r="L287" s="337"/>
    </row>
    <row r="288" spans="1:12" ht="22.95" customHeight="1" thickTop="1" x14ac:dyDescent="0.2">
      <c r="A288" s="338" t="s">
        <v>37</v>
      </c>
      <c r="B288" s="339"/>
      <c r="C288" s="227">
        <v>8</v>
      </c>
      <c r="D288" s="228"/>
      <c r="E288" s="227">
        <v>26</v>
      </c>
      <c r="F288" s="228"/>
      <c r="G288" s="227">
        <v>26</v>
      </c>
      <c r="H288" s="228"/>
      <c r="I288" s="227">
        <v>0</v>
      </c>
      <c r="J288" s="228"/>
      <c r="K288" s="198"/>
      <c r="L288" s="199"/>
    </row>
    <row r="289" spans="1:12" ht="22.95" customHeight="1" x14ac:dyDescent="0.2">
      <c r="A289" s="340"/>
      <c r="B289" s="341"/>
      <c r="C289" s="229"/>
      <c r="D289" s="230"/>
      <c r="E289" s="229"/>
      <c r="F289" s="230"/>
      <c r="G289" s="229"/>
      <c r="H289" s="230"/>
      <c r="I289" s="229"/>
      <c r="J289" s="230"/>
      <c r="K289" s="198"/>
      <c r="L289" s="199"/>
    </row>
    <row r="290" spans="1:12" ht="22.95" customHeight="1" x14ac:dyDescent="0.2">
      <c r="A290" s="217" t="s">
        <v>42</v>
      </c>
      <c r="B290" s="218"/>
      <c r="C290" s="198">
        <v>23</v>
      </c>
      <c r="D290" s="199"/>
      <c r="E290" s="198">
        <v>5</v>
      </c>
      <c r="F290" s="199"/>
      <c r="G290" s="198">
        <v>5</v>
      </c>
      <c r="H290" s="199"/>
      <c r="I290" s="198">
        <v>31</v>
      </c>
      <c r="J290" s="199"/>
      <c r="K290" s="198"/>
      <c r="L290" s="199"/>
    </row>
    <row r="291" spans="1:12" ht="22.95" customHeight="1" x14ac:dyDescent="0.2"/>
    <row r="292" spans="1:12" ht="22.95" customHeight="1" x14ac:dyDescent="0.2"/>
    <row r="293" spans="1:12" ht="22.95" customHeight="1" x14ac:dyDescent="0.2">
      <c r="A293" s="195" t="s">
        <v>13</v>
      </c>
      <c r="B293" s="195"/>
      <c r="C293" s="195"/>
      <c r="D293" s="195"/>
      <c r="E293" s="195"/>
      <c r="F293" s="195"/>
      <c r="G293" s="195"/>
      <c r="H293" s="195"/>
      <c r="I293" s="195"/>
      <c r="J293" s="195"/>
      <c r="K293" s="195"/>
      <c r="L293" s="195"/>
    </row>
    <row r="294" spans="1:12" ht="22.95" customHeight="1" x14ac:dyDescent="0.2">
      <c r="A294" s="195"/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</row>
    <row r="295" spans="1:12" ht="22.9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1:12" ht="22.95" customHeight="1" x14ac:dyDescent="0.2">
      <c r="A296" s="267" t="str">
        <f>A255</f>
        <v>平成　２９年</v>
      </c>
      <c r="B296" s="267"/>
      <c r="C296" s="6" t="s">
        <v>63</v>
      </c>
      <c r="D296" s="5"/>
    </row>
    <row r="297" spans="1:12" ht="22.95" customHeight="1" x14ac:dyDescent="0.2">
      <c r="A297" s="196"/>
      <c r="B297" s="197"/>
      <c r="C297" s="198" t="s">
        <v>1</v>
      </c>
      <c r="D297" s="199"/>
      <c r="E297" s="198" t="s">
        <v>36</v>
      </c>
      <c r="F297" s="199"/>
      <c r="G297" s="198" t="s">
        <v>237</v>
      </c>
      <c r="H297" s="199"/>
      <c r="I297" s="198" t="s">
        <v>2</v>
      </c>
      <c r="J297" s="199"/>
      <c r="K297" s="198" t="s">
        <v>3</v>
      </c>
      <c r="L297" s="199"/>
    </row>
    <row r="298" spans="1:12" ht="22.95" customHeight="1" x14ac:dyDescent="0.2">
      <c r="A298" s="11" t="s">
        <v>4</v>
      </c>
      <c r="B298" s="13" t="s">
        <v>52</v>
      </c>
      <c r="C298" s="198"/>
      <c r="D298" s="199"/>
      <c r="E298" s="198" t="s">
        <v>78</v>
      </c>
      <c r="F298" s="199"/>
      <c r="G298" s="198" t="s">
        <v>75</v>
      </c>
      <c r="H298" s="199"/>
      <c r="I298" s="259">
        <v>23</v>
      </c>
      <c r="J298" s="260"/>
      <c r="K298" s="198"/>
      <c r="L298" s="199"/>
    </row>
    <row r="299" spans="1:12" ht="22.95" customHeight="1" x14ac:dyDescent="0.2">
      <c r="A299" s="11" t="s">
        <v>5</v>
      </c>
      <c r="B299" s="13" t="s">
        <v>46</v>
      </c>
      <c r="C299" s="198"/>
      <c r="D299" s="199"/>
      <c r="E299" s="198" t="s">
        <v>78</v>
      </c>
      <c r="F299" s="199"/>
      <c r="G299" s="198" t="s">
        <v>75</v>
      </c>
      <c r="H299" s="199"/>
      <c r="I299" s="259">
        <v>24</v>
      </c>
      <c r="J299" s="260"/>
      <c r="K299" s="198"/>
      <c r="L299" s="199"/>
    </row>
    <row r="300" spans="1:12" ht="22.95" customHeight="1" x14ac:dyDescent="0.2">
      <c r="A300" s="11" t="s">
        <v>6</v>
      </c>
      <c r="B300" s="30" t="s">
        <v>47</v>
      </c>
      <c r="C300" s="198"/>
      <c r="D300" s="199"/>
      <c r="E300" s="198" t="s">
        <v>268</v>
      </c>
      <c r="F300" s="199"/>
      <c r="G300" s="198" t="s">
        <v>283</v>
      </c>
      <c r="H300" s="199"/>
      <c r="I300" s="259">
        <v>25</v>
      </c>
      <c r="J300" s="260"/>
      <c r="K300" s="198" t="s">
        <v>179</v>
      </c>
      <c r="L300" s="199"/>
    </row>
    <row r="301" spans="1:12" ht="22.95" customHeight="1" x14ac:dyDescent="0.2">
      <c r="A301" s="11" t="s">
        <v>7</v>
      </c>
      <c r="B301" s="28" t="s">
        <v>137</v>
      </c>
      <c r="C301" s="198"/>
      <c r="D301" s="199"/>
      <c r="E301" s="198" t="s">
        <v>267</v>
      </c>
      <c r="F301" s="199"/>
      <c r="G301" s="198" t="s">
        <v>75</v>
      </c>
      <c r="H301" s="199"/>
      <c r="I301" s="259">
        <v>26</v>
      </c>
      <c r="J301" s="260"/>
      <c r="K301" s="198"/>
      <c r="L301" s="344"/>
    </row>
    <row r="302" spans="1:12" ht="22.95" customHeight="1" x14ac:dyDescent="0.2">
      <c r="A302" s="11" t="s">
        <v>8</v>
      </c>
      <c r="B302" s="29" t="s">
        <v>196</v>
      </c>
      <c r="C302" s="198"/>
      <c r="D302" s="199"/>
      <c r="E302" s="198" t="s">
        <v>76</v>
      </c>
      <c r="F302" s="199"/>
      <c r="G302" s="198" t="s">
        <v>73</v>
      </c>
      <c r="H302" s="199"/>
      <c r="I302" s="259">
        <v>27</v>
      </c>
      <c r="J302" s="260"/>
      <c r="K302" s="198"/>
      <c r="L302" s="199"/>
    </row>
    <row r="303" spans="1:12" ht="22.95" customHeight="1" x14ac:dyDescent="0.2">
      <c r="A303" s="11" t="s">
        <v>9</v>
      </c>
      <c r="B303" s="13" t="s">
        <v>50</v>
      </c>
      <c r="C303" s="198"/>
      <c r="D303" s="199"/>
      <c r="E303" s="198" t="s">
        <v>78</v>
      </c>
      <c r="F303" s="199"/>
      <c r="G303" s="198" t="s">
        <v>75</v>
      </c>
      <c r="H303" s="199"/>
      <c r="I303" s="259">
        <v>28</v>
      </c>
      <c r="J303" s="260"/>
      <c r="K303" s="198"/>
      <c r="L303" s="199"/>
    </row>
    <row r="304" spans="1:12" ht="22.95" customHeight="1" x14ac:dyDescent="0.2">
      <c r="A304" s="11" t="s">
        <v>10</v>
      </c>
      <c r="B304" s="13" t="s">
        <v>51</v>
      </c>
      <c r="C304" s="198"/>
      <c r="D304" s="199"/>
      <c r="E304" s="198" t="s">
        <v>79</v>
      </c>
      <c r="F304" s="199"/>
      <c r="G304" s="198" t="s">
        <v>79</v>
      </c>
      <c r="H304" s="199"/>
      <c r="I304" s="259">
        <v>29</v>
      </c>
      <c r="J304" s="260"/>
      <c r="K304" s="198"/>
      <c r="L304" s="199"/>
    </row>
    <row r="305" spans="1:12" ht="22.95" customHeight="1" x14ac:dyDescent="0.2">
      <c r="A305" s="11" t="s">
        <v>11</v>
      </c>
      <c r="B305" s="13" t="s">
        <v>52</v>
      </c>
      <c r="C305" s="198"/>
      <c r="D305" s="199"/>
      <c r="E305" s="198" t="s">
        <v>78</v>
      </c>
      <c r="F305" s="199"/>
      <c r="G305" s="198" t="s">
        <v>75</v>
      </c>
      <c r="H305" s="199"/>
      <c r="I305" s="259">
        <v>30</v>
      </c>
      <c r="J305" s="260"/>
      <c r="K305" s="198"/>
      <c r="L305" s="199"/>
    </row>
    <row r="306" spans="1:12" ht="22.95" customHeight="1" x14ac:dyDescent="0.2">
      <c r="A306" s="11" t="s">
        <v>12</v>
      </c>
      <c r="B306" s="13" t="s">
        <v>46</v>
      </c>
      <c r="C306" s="198"/>
      <c r="D306" s="199"/>
      <c r="E306" s="198" t="s">
        <v>78</v>
      </c>
      <c r="F306" s="199"/>
      <c r="G306" s="198" t="s">
        <v>75</v>
      </c>
      <c r="H306" s="199"/>
      <c r="I306" s="259">
        <v>31</v>
      </c>
      <c r="J306" s="260"/>
      <c r="K306" s="198"/>
      <c r="L306" s="199"/>
    </row>
    <row r="307" spans="1:12" ht="22.95" customHeight="1" x14ac:dyDescent="0.2">
      <c r="A307" s="11" t="s">
        <v>14</v>
      </c>
      <c r="B307" s="13" t="s">
        <v>47</v>
      </c>
      <c r="C307" s="198"/>
      <c r="D307" s="199"/>
      <c r="E307" s="198" t="s">
        <v>78</v>
      </c>
      <c r="F307" s="199"/>
      <c r="G307" s="198" t="s">
        <v>75</v>
      </c>
      <c r="H307" s="199"/>
      <c r="I307" s="259">
        <v>32</v>
      </c>
      <c r="J307" s="260"/>
      <c r="K307" s="198"/>
      <c r="L307" s="199"/>
    </row>
    <row r="308" spans="1:12" ht="29.25" customHeight="1" x14ac:dyDescent="0.2">
      <c r="A308" s="11" t="s">
        <v>15</v>
      </c>
      <c r="B308" s="28" t="s">
        <v>137</v>
      </c>
      <c r="C308" s="198"/>
      <c r="D308" s="199"/>
      <c r="E308" s="198" t="s">
        <v>76</v>
      </c>
      <c r="F308" s="199"/>
      <c r="G308" s="198" t="s">
        <v>75</v>
      </c>
      <c r="H308" s="199"/>
      <c r="I308" s="285" t="s">
        <v>297</v>
      </c>
      <c r="J308" s="199"/>
      <c r="K308" s="198" t="s">
        <v>100</v>
      </c>
      <c r="L308" s="199"/>
    </row>
    <row r="309" spans="1:12" ht="22.95" customHeight="1" x14ac:dyDescent="0.2">
      <c r="A309" s="11" t="s">
        <v>16</v>
      </c>
      <c r="B309" s="29" t="s">
        <v>196</v>
      </c>
      <c r="C309" s="198"/>
      <c r="D309" s="199"/>
      <c r="E309" s="198" t="s">
        <v>76</v>
      </c>
      <c r="F309" s="199"/>
      <c r="G309" s="198" t="s">
        <v>73</v>
      </c>
      <c r="H309" s="199"/>
      <c r="I309" s="198" t="s">
        <v>73</v>
      </c>
      <c r="J309" s="199"/>
      <c r="K309" s="198"/>
      <c r="L309" s="199"/>
    </row>
    <row r="310" spans="1:12" ht="22.95" customHeight="1" x14ac:dyDescent="0.2">
      <c r="A310" s="11" t="s">
        <v>17</v>
      </c>
      <c r="B310" s="13" t="s">
        <v>50</v>
      </c>
      <c r="C310" s="198"/>
      <c r="D310" s="199"/>
      <c r="E310" s="198" t="s">
        <v>78</v>
      </c>
      <c r="F310" s="199"/>
      <c r="G310" s="198" t="s">
        <v>75</v>
      </c>
      <c r="H310" s="199"/>
      <c r="I310" s="198" t="s">
        <v>280</v>
      </c>
      <c r="J310" s="199"/>
      <c r="K310" s="198"/>
      <c r="L310" s="199"/>
    </row>
    <row r="311" spans="1:12" ht="22.95" customHeight="1" x14ac:dyDescent="0.2">
      <c r="A311" s="11" t="s">
        <v>18</v>
      </c>
      <c r="B311" s="13" t="s">
        <v>51</v>
      </c>
      <c r="C311" s="198"/>
      <c r="D311" s="199"/>
      <c r="E311" s="198" t="s">
        <v>79</v>
      </c>
      <c r="F311" s="199"/>
      <c r="G311" s="198" t="s">
        <v>79</v>
      </c>
      <c r="H311" s="199"/>
      <c r="I311" s="198" t="s">
        <v>79</v>
      </c>
      <c r="J311" s="199"/>
      <c r="K311" s="198"/>
      <c r="L311" s="199"/>
    </row>
    <row r="312" spans="1:12" ht="22.95" customHeight="1" x14ac:dyDescent="0.2">
      <c r="A312" s="11" t="s">
        <v>19</v>
      </c>
      <c r="B312" s="13" t="s">
        <v>52</v>
      </c>
      <c r="C312" s="198"/>
      <c r="D312" s="199"/>
      <c r="E312" s="198" t="s">
        <v>78</v>
      </c>
      <c r="F312" s="199"/>
      <c r="G312" s="198" t="s">
        <v>75</v>
      </c>
      <c r="H312" s="199"/>
      <c r="I312" s="198" t="s">
        <v>110</v>
      </c>
      <c r="J312" s="199"/>
      <c r="K312" s="198"/>
      <c r="L312" s="199"/>
    </row>
    <row r="313" spans="1:12" ht="22.95" customHeight="1" x14ac:dyDescent="0.2">
      <c r="A313" s="11" t="s">
        <v>20</v>
      </c>
      <c r="B313" s="13" t="s">
        <v>46</v>
      </c>
      <c r="C313" s="198"/>
      <c r="D313" s="199"/>
      <c r="E313" s="198" t="s">
        <v>78</v>
      </c>
      <c r="F313" s="199"/>
      <c r="G313" s="198" t="s">
        <v>75</v>
      </c>
      <c r="H313" s="199"/>
      <c r="I313" s="198" t="s">
        <v>110</v>
      </c>
      <c r="J313" s="199"/>
      <c r="K313" s="198"/>
      <c r="L313" s="199"/>
    </row>
    <row r="314" spans="1:12" ht="22.95" customHeight="1" x14ac:dyDescent="0.2">
      <c r="A314" s="11" t="s">
        <v>21</v>
      </c>
      <c r="B314" s="13" t="s">
        <v>47</v>
      </c>
      <c r="C314" s="198"/>
      <c r="D314" s="199"/>
      <c r="E314" s="198" t="s">
        <v>78</v>
      </c>
      <c r="F314" s="199"/>
      <c r="G314" s="198" t="s">
        <v>75</v>
      </c>
      <c r="H314" s="199"/>
      <c r="I314" s="198" t="s">
        <v>110</v>
      </c>
      <c r="J314" s="199"/>
      <c r="K314" s="198"/>
      <c r="L314" s="199"/>
    </row>
    <row r="315" spans="1:12" ht="22.95" customHeight="1" x14ac:dyDescent="0.2">
      <c r="A315" s="11" t="s">
        <v>22</v>
      </c>
      <c r="B315" s="28" t="s">
        <v>137</v>
      </c>
      <c r="C315" s="198"/>
      <c r="D315" s="199"/>
      <c r="E315" s="198" t="s">
        <v>76</v>
      </c>
      <c r="F315" s="199"/>
      <c r="G315" s="198" t="s">
        <v>75</v>
      </c>
      <c r="H315" s="199"/>
      <c r="I315" s="198" t="s">
        <v>73</v>
      </c>
      <c r="J315" s="199"/>
      <c r="K315" s="198"/>
      <c r="L315" s="199"/>
    </row>
    <row r="316" spans="1:12" ht="22.95" customHeight="1" x14ac:dyDescent="0.2">
      <c r="A316" s="11" t="s">
        <v>23</v>
      </c>
      <c r="B316" s="29" t="s">
        <v>196</v>
      </c>
      <c r="C316" s="198"/>
      <c r="D316" s="199"/>
      <c r="E316" s="198" t="s">
        <v>76</v>
      </c>
      <c r="F316" s="199"/>
      <c r="G316" s="198" t="s">
        <v>73</v>
      </c>
      <c r="H316" s="199"/>
      <c r="I316" s="198" t="s">
        <v>73</v>
      </c>
      <c r="J316" s="199"/>
      <c r="K316" s="198"/>
      <c r="L316" s="199"/>
    </row>
    <row r="317" spans="1:12" ht="22.95" customHeight="1" x14ac:dyDescent="0.2">
      <c r="A317" s="11" t="s">
        <v>24</v>
      </c>
      <c r="B317" s="13" t="s">
        <v>50</v>
      </c>
      <c r="C317" s="198"/>
      <c r="D317" s="199"/>
      <c r="E317" s="198" t="s">
        <v>78</v>
      </c>
      <c r="F317" s="199"/>
      <c r="G317" s="198" t="s">
        <v>75</v>
      </c>
      <c r="H317" s="199"/>
      <c r="I317" s="198" t="s">
        <v>110</v>
      </c>
      <c r="J317" s="199"/>
      <c r="K317" s="198"/>
      <c r="L317" s="199"/>
    </row>
    <row r="318" spans="1:12" ht="22.95" customHeight="1" x14ac:dyDescent="0.2">
      <c r="A318" s="11" t="s">
        <v>25</v>
      </c>
      <c r="B318" s="13" t="s">
        <v>51</v>
      </c>
      <c r="C318" s="198"/>
      <c r="D318" s="199"/>
      <c r="E318" s="198" t="s">
        <v>79</v>
      </c>
      <c r="F318" s="199"/>
      <c r="G318" s="198" t="s">
        <v>79</v>
      </c>
      <c r="H318" s="199"/>
      <c r="I318" s="198" t="s">
        <v>79</v>
      </c>
      <c r="J318" s="199"/>
      <c r="K318" s="198"/>
      <c r="L318" s="199"/>
    </row>
    <row r="319" spans="1:12" ht="22.95" customHeight="1" x14ac:dyDescent="0.2">
      <c r="A319" s="11" t="s">
        <v>26</v>
      </c>
      <c r="B319" s="13" t="s">
        <v>52</v>
      </c>
      <c r="C319" s="198"/>
      <c r="D319" s="199"/>
      <c r="E319" s="198" t="s">
        <v>78</v>
      </c>
      <c r="F319" s="199"/>
      <c r="G319" s="198" t="s">
        <v>75</v>
      </c>
      <c r="H319" s="199"/>
      <c r="I319" s="198" t="s">
        <v>110</v>
      </c>
      <c r="J319" s="199"/>
      <c r="K319" s="198"/>
      <c r="L319" s="199"/>
    </row>
    <row r="320" spans="1:12" ht="22.95" customHeight="1" x14ac:dyDescent="0.2">
      <c r="A320" s="11" t="s">
        <v>27</v>
      </c>
      <c r="B320" s="30" t="s">
        <v>46</v>
      </c>
      <c r="C320" s="198"/>
      <c r="D320" s="199"/>
      <c r="E320" s="198" t="s">
        <v>76</v>
      </c>
      <c r="F320" s="199"/>
      <c r="G320" s="198" t="s">
        <v>73</v>
      </c>
      <c r="H320" s="199"/>
      <c r="I320" s="198" t="s">
        <v>73</v>
      </c>
      <c r="J320" s="199"/>
      <c r="K320" s="198" t="s">
        <v>180</v>
      </c>
      <c r="L320" s="199"/>
    </row>
    <row r="321" spans="1:12" ht="22.95" customHeight="1" x14ac:dyDescent="0.2">
      <c r="A321" s="11" t="s">
        <v>28</v>
      </c>
      <c r="B321" s="13" t="s">
        <v>47</v>
      </c>
      <c r="C321" s="198"/>
      <c r="D321" s="199"/>
      <c r="E321" s="198" t="s">
        <v>78</v>
      </c>
      <c r="F321" s="199"/>
      <c r="G321" s="198" t="s">
        <v>75</v>
      </c>
      <c r="H321" s="199"/>
      <c r="I321" s="198" t="s">
        <v>110</v>
      </c>
      <c r="J321" s="199"/>
      <c r="K321" s="198"/>
      <c r="L321" s="199"/>
    </row>
    <row r="322" spans="1:12" ht="22.95" customHeight="1" x14ac:dyDescent="0.2">
      <c r="A322" s="11" t="s">
        <v>29</v>
      </c>
      <c r="B322" s="28" t="s">
        <v>137</v>
      </c>
      <c r="C322" s="198"/>
      <c r="D322" s="199"/>
      <c r="E322" s="198" t="s">
        <v>76</v>
      </c>
      <c r="F322" s="199"/>
      <c r="G322" s="198" t="s">
        <v>75</v>
      </c>
      <c r="H322" s="199"/>
      <c r="I322" s="206" t="s">
        <v>289</v>
      </c>
      <c r="J322" s="207"/>
      <c r="K322" s="198"/>
      <c r="L322" s="199"/>
    </row>
    <row r="323" spans="1:12" ht="22.95" customHeight="1" x14ac:dyDescent="0.2">
      <c r="A323" s="11" t="s">
        <v>30</v>
      </c>
      <c r="B323" s="29" t="s">
        <v>196</v>
      </c>
      <c r="C323" s="198"/>
      <c r="D323" s="199"/>
      <c r="E323" s="198" t="s">
        <v>76</v>
      </c>
      <c r="F323" s="199"/>
      <c r="G323" s="198" t="s">
        <v>73</v>
      </c>
      <c r="H323" s="199"/>
      <c r="I323" s="206" t="s">
        <v>289</v>
      </c>
      <c r="J323" s="207"/>
      <c r="K323" s="198"/>
      <c r="L323" s="199"/>
    </row>
    <row r="324" spans="1:12" ht="22.95" customHeight="1" x14ac:dyDescent="0.2">
      <c r="A324" s="11" t="s">
        <v>31</v>
      </c>
      <c r="B324" s="13" t="s">
        <v>50</v>
      </c>
      <c r="C324" s="198"/>
      <c r="D324" s="199"/>
      <c r="E324" s="198" t="s">
        <v>78</v>
      </c>
      <c r="F324" s="199"/>
      <c r="G324" s="198" t="s">
        <v>75</v>
      </c>
      <c r="H324" s="199"/>
      <c r="I324" s="198" t="s">
        <v>110</v>
      </c>
      <c r="J324" s="199"/>
      <c r="K324" s="198"/>
      <c r="L324" s="199"/>
    </row>
    <row r="325" spans="1:12" ht="22.95" customHeight="1" x14ac:dyDescent="0.2">
      <c r="A325" s="11" t="s">
        <v>32</v>
      </c>
      <c r="B325" s="13" t="s">
        <v>51</v>
      </c>
      <c r="C325" s="198"/>
      <c r="D325" s="199"/>
      <c r="E325" s="198" t="s">
        <v>79</v>
      </c>
      <c r="F325" s="199"/>
      <c r="G325" s="198" t="s">
        <v>79</v>
      </c>
      <c r="H325" s="199"/>
      <c r="I325" s="198" t="s">
        <v>79</v>
      </c>
      <c r="J325" s="199"/>
      <c r="K325" s="198"/>
      <c r="L325" s="199"/>
    </row>
    <row r="326" spans="1:12" ht="22.95" customHeight="1" x14ac:dyDescent="0.2">
      <c r="A326" s="11" t="s">
        <v>33</v>
      </c>
      <c r="B326" s="13" t="s">
        <v>52</v>
      </c>
      <c r="C326" s="198"/>
      <c r="D326" s="199"/>
      <c r="E326" s="198" t="s">
        <v>78</v>
      </c>
      <c r="F326" s="199"/>
      <c r="G326" s="198" t="s">
        <v>75</v>
      </c>
      <c r="H326" s="199"/>
      <c r="I326" s="198" t="s">
        <v>110</v>
      </c>
      <c r="J326" s="199"/>
      <c r="K326" s="198"/>
      <c r="L326" s="199"/>
    </row>
    <row r="327" spans="1:12" ht="22.95" customHeight="1" x14ac:dyDescent="0.2">
      <c r="A327" s="11" t="s">
        <v>34</v>
      </c>
      <c r="B327" s="13" t="s">
        <v>260</v>
      </c>
      <c r="C327" s="198"/>
      <c r="D327" s="199"/>
      <c r="E327" s="198" t="s">
        <v>78</v>
      </c>
      <c r="F327" s="199"/>
      <c r="G327" s="198" t="s">
        <v>75</v>
      </c>
      <c r="H327" s="199"/>
      <c r="I327" s="198" t="s">
        <v>110</v>
      </c>
      <c r="J327" s="199"/>
      <c r="K327" s="198"/>
      <c r="L327" s="199"/>
    </row>
    <row r="328" spans="1:12" ht="22.95" customHeight="1" thickBot="1" x14ac:dyDescent="0.25">
      <c r="A328" s="11"/>
      <c r="B328" s="13"/>
      <c r="C328" s="198"/>
      <c r="D328" s="199"/>
      <c r="E328" s="198"/>
      <c r="F328" s="199"/>
      <c r="G328" s="198"/>
      <c r="H328" s="199"/>
      <c r="I328" s="198"/>
      <c r="J328" s="199"/>
      <c r="K328" s="336"/>
      <c r="L328" s="337"/>
    </row>
    <row r="329" spans="1:12" ht="22.95" customHeight="1" thickTop="1" x14ac:dyDescent="0.2">
      <c r="A329" s="338" t="s">
        <v>37</v>
      </c>
      <c r="B329" s="339"/>
      <c r="C329" s="227">
        <v>0</v>
      </c>
      <c r="D329" s="228"/>
      <c r="E329" s="227">
        <v>26</v>
      </c>
      <c r="F329" s="228"/>
      <c r="G329" s="227">
        <v>26</v>
      </c>
      <c r="H329" s="228"/>
      <c r="I329" s="227">
        <v>17</v>
      </c>
      <c r="J329" s="228"/>
      <c r="K329" s="198"/>
      <c r="L329" s="199"/>
    </row>
    <row r="330" spans="1:12" ht="22.95" customHeight="1" x14ac:dyDescent="0.2">
      <c r="A330" s="340"/>
      <c r="B330" s="341"/>
      <c r="C330" s="229"/>
      <c r="D330" s="230"/>
      <c r="E330" s="229"/>
      <c r="F330" s="230"/>
      <c r="G330" s="229"/>
      <c r="H330" s="230"/>
      <c r="I330" s="229"/>
      <c r="J330" s="230"/>
      <c r="K330" s="198"/>
      <c r="L330" s="199"/>
    </row>
    <row r="331" spans="1:12" ht="22.95" customHeight="1" x14ac:dyDescent="0.2">
      <c r="A331" s="217" t="s">
        <v>42</v>
      </c>
      <c r="B331" s="218"/>
      <c r="C331" s="198">
        <v>30</v>
      </c>
      <c r="D331" s="199"/>
      <c r="E331" s="198">
        <v>4</v>
      </c>
      <c r="F331" s="199"/>
      <c r="G331" s="198">
        <v>4</v>
      </c>
      <c r="H331" s="199"/>
      <c r="I331" s="198">
        <v>13</v>
      </c>
      <c r="J331" s="199"/>
      <c r="K331" s="198"/>
      <c r="L331" s="199"/>
    </row>
    <row r="332" spans="1:12" ht="22.95" customHeight="1" x14ac:dyDescent="0.2"/>
    <row r="333" spans="1:12" ht="22.95" customHeight="1" x14ac:dyDescent="0.2"/>
    <row r="334" spans="1:12" ht="22.95" customHeight="1" x14ac:dyDescent="0.2">
      <c r="A334" s="195" t="s">
        <v>13</v>
      </c>
      <c r="B334" s="195"/>
      <c r="C334" s="195"/>
      <c r="D334" s="195"/>
      <c r="E334" s="195"/>
      <c r="F334" s="195"/>
      <c r="G334" s="195"/>
      <c r="H334" s="195"/>
      <c r="I334" s="195"/>
      <c r="J334" s="195"/>
      <c r="K334" s="195"/>
      <c r="L334" s="195"/>
    </row>
    <row r="335" spans="1:12" ht="22.95" customHeight="1" x14ac:dyDescent="0.2">
      <c r="A335" s="195"/>
      <c r="B335" s="195"/>
      <c r="C335" s="195"/>
      <c r="D335" s="195"/>
      <c r="E335" s="195"/>
      <c r="F335" s="195"/>
      <c r="G335" s="195"/>
      <c r="H335" s="195"/>
      <c r="I335" s="195"/>
      <c r="J335" s="195"/>
      <c r="K335" s="195"/>
      <c r="L335" s="195"/>
    </row>
    <row r="336" spans="1:12" ht="22.9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1:12" ht="22.95" customHeight="1" x14ac:dyDescent="0.2">
      <c r="A337" s="10" t="str">
        <f>A296</f>
        <v>平成　２９年</v>
      </c>
      <c r="B337" s="5"/>
      <c r="C337" s="6" t="s">
        <v>64</v>
      </c>
      <c r="D337" s="5"/>
    </row>
    <row r="338" spans="1:12" ht="22.95" customHeight="1" x14ac:dyDescent="0.2">
      <c r="A338" s="196"/>
      <c r="B338" s="197"/>
      <c r="C338" s="198" t="s">
        <v>1</v>
      </c>
      <c r="D338" s="199"/>
      <c r="E338" s="198" t="s">
        <v>36</v>
      </c>
      <c r="F338" s="199"/>
      <c r="G338" s="198" t="s">
        <v>237</v>
      </c>
      <c r="H338" s="199"/>
      <c r="I338" s="198" t="s">
        <v>2</v>
      </c>
      <c r="J338" s="199"/>
      <c r="K338" s="198" t="s">
        <v>3</v>
      </c>
      <c r="L338" s="199"/>
    </row>
    <row r="339" spans="1:12" ht="22.95" customHeight="1" x14ac:dyDescent="0.2">
      <c r="A339" s="11" t="s">
        <v>4</v>
      </c>
      <c r="B339" s="13" t="s">
        <v>47</v>
      </c>
      <c r="C339" s="198"/>
      <c r="D339" s="199"/>
      <c r="E339" s="198" t="s">
        <v>78</v>
      </c>
      <c r="F339" s="199"/>
      <c r="G339" s="198" t="s">
        <v>75</v>
      </c>
      <c r="H339" s="199"/>
      <c r="I339" s="198" t="s">
        <v>110</v>
      </c>
      <c r="J339" s="199"/>
      <c r="K339" s="198"/>
      <c r="L339" s="199"/>
    </row>
    <row r="340" spans="1:12" ht="22.95" customHeight="1" x14ac:dyDescent="0.2">
      <c r="A340" s="11" t="s">
        <v>5</v>
      </c>
      <c r="B340" s="28" t="s">
        <v>137</v>
      </c>
      <c r="C340" s="198"/>
      <c r="D340" s="199"/>
      <c r="E340" s="198" t="s">
        <v>76</v>
      </c>
      <c r="F340" s="199"/>
      <c r="G340" s="198" t="s">
        <v>75</v>
      </c>
      <c r="H340" s="199"/>
      <c r="I340" s="198" t="s">
        <v>73</v>
      </c>
      <c r="J340" s="199"/>
      <c r="K340" s="198"/>
      <c r="L340" s="199"/>
    </row>
    <row r="341" spans="1:12" ht="22.95" customHeight="1" x14ac:dyDescent="0.2">
      <c r="A341" s="11" t="s">
        <v>6</v>
      </c>
      <c r="B341" s="29" t="s">
        <v>196</v>
      </c>
      <c r="C341" s="198"/>
      <c r="D341" s="199"/>
      <c r="E341" s="198" t="s">
        <v>76</v>
      </c>
      <c r="F341" s="199"/>
      <c r="G341" s="198" t="s">
        <v>73</v>
      </c>
      <c r="H341" s="199"/>
      <c r="I341" s="198" t="s">
        <v>73</v>
      </c>
      <c r="J341" s="199"/>
      <c r="K341" s="198"/>
      <c r="L341" s="199"/>
    </row>
    <row r="342" spans="1:12" ht="22.95" customHeight="1" x14ac:dyDescent="0.2">
      <c r="A342" s="11" t="s">
        <v>7</v>
      </c>
      <c r="B342" s="13" t="s">
        <v>50</v>
      </c>
      <c r="C342" s="198"/>
      <c r="D342" s="199"/>
      <c r="E342" s="198" t="s">
        <v>78</v>
      </c>
      <c r="F342" s="199"/>
      <c r="G342" s="198" t="s">
        <v>75</v>
      </c>
      <c r="H342" s="199"/>
      <c r="I342" s="198" t="s">
        <v>110</v>
      </c>
      <c r="J342" s="199"/>
      <c r="K342" s="198"/>
      <c r="L342" s="199"/>
    </row>
    <row r="343" spans="1:12" ht="22.95" customHeight="1" x14ac:dyDescent="0.2">
      <c r="A343" s="11" t="s">
        <v>8</v>
      </c>
      <c r="B343" s="13" t="s">
        <v>51</v>
      </c>
      <c r="C343" s="198"/>
      <c r="D343" s="199"/>
      <c r="E343" s="198" t="s">
        <v>79</v>
      </c>
      <c r="F343" s="199"/>
      <c r="G343" s="198" t="s">
        <v>79</v>
      </c>
      <c r="H343" s="199"/>
      <c r="I343" s="198" t="s">
        <v>79</v>
      </c>
      <c r="J343" s="199"/>
      <c r="K343" s="198"/>
      <c r="L343" s="199"/>
    </row>
    <row r="344" spans="1:12" ht="22.95" customHeight="1" x14ac:dyDescent="0.2">
      <c r="A344" s="11" t="s">
        <v>9</v>
      </c>
      <c r="B344" s="13" t="s">
        <v>52</v>
      </c>
      <c r="C344" s="198"/>
      <c r="D344" s="199"/>
      <c r="E344" s="198" t="s">
        <v>78</v>
      </c>
      <c r="F344" s="199"/>
      <c r="G344" s="198" t="s">
        <v>75</v>
      </c>
      <c r="H344" s="199"/>
      <c r="I344" s="198" t="s">
        <v>110</v>
      </c>
      <c r="J344" s="199"/>
      <c r="K344" s="198"/>
      <c r="L344" s="199"/>
    </row>
    <row r="345" spans="1:12" ht="22.95" customHeight="1" x14ac:dyDescent="0.2">
      <c r="A345" s="11" t="s">
        <v>10</v>
      </c>
      <c r="B345" s="13" t="s">
        <v>46</v>
      </c>
      <c r="C345" s="198"/>
      <c r="D345" s="199"/>
      <c r="E345" s="198" t="s">
        <v>78</v>
      </c>
      <c r="F345" s="199"/>
      <c r="G345" s="198" t="s">
        <v>75</v>
      </c>
      <c r="H345" s="199"/>
      <c r="I345" s="198" t="s">
        <v>110</v>
      </c>
      <c r="J345" s="199"/>
      <c r="K345" s="198"/>
      <c r="L345" s="199"/>
    </row>
    <row r="346" spans="1:12" ht="22.95" customHeight="1" x14ac:dyDescent="0.2">
      <c r="A346" s="11" t="s">
        <v>11</v>
      </c>
      <c r="B346" s="13" t="s">
        <v>47</v>
      </c>
      <c r="C346" s="198"/>
      <c r="D346" s="199"/>
      <c r="E346" s="198" t="s">
        <v>78</v>
      </c>
      <c r="F346" s="199"/>
      <c r="G346" s="198" t="s">
        <v>75</v>
      </c>
      <c r="H346" s="199"/>
      <c r="I346" s="198" t="s">
        <v>110</v>
      </c>
      <c r="J346" s="199"/>
      <c r="K346" s="198"/>
      <c r="L346" s="199"/>
    </row>
    <row r="347" spans="1:12" ht="22.95" customHeight="1" x14ac:dyDescent="0.2">
      <c r="A347" s="11" t="s">
        <v>12</v>
      </c>
      <c r="B347" s="28" t="s">
        <v>137</v>
      </c>
      <c r="C347" s="198"/>
      <c r="D347" s="199"/>
      <c r="E347" s="198" t="s">
        <v>76</v>
      </c>
      <c r="F347" s="199"/>
      <c r="G347" s="198" t="s">
        <v>75</v>
      </c>
      <c r="H347" s="199"/>
      <c r="I347" s="198" t="s">
        <v>73</v>
      </c>
      <c r="J347" s="199"/>
      <c r="K347" s="206"/>
      <c r="L347" s="207"/>
    </row>
    <row r="348" spans="1:12" ht="22.95" customHeight="1" x14ac:dyDescent="0.2">
      <c r="A348" s="11" t="s">
        <v>14</v>
      </c>
      <c r="B348" s="29" t="s">
        <v>196</v>
      </c>
      <c r="C348" s="198"/>
      <c r="D348" s="199"/>
      <c r="E348" s="198" t="s">
        <v>76</v>
      </c>
      <c r="F348" s="199"/>
      <c r="G348" s="198" t="s">
        <v>73</v>
      </c>
      <c r="H348" s="199"/>
      <c r="I348" s="198" t="s">
        <v>73</v>
      </c>
      <c r="J348" s="199"/>
      <c r="K348" s="198"/>
      <c r="L348" s="199"/>
    </row>
    <row r="349" spans="1:12" ht="22.95" customHeight="1" x14ac:dyDescent="0.2">
      <c r="A349" s="11" t="s">
        <v>15</v>
      </c>
      <c r="B349" s="13" t="s">
        <v>50</v>
      </c>
      <c r="C349" s="198"/>
      <c r="D349" s="199"/>
      <c r="E349" s="198" t="s">
        <v>78</v>
      </c>
      <c r="F349" s="199"/>
      <c r="G349" s="198" t="s">
        <v>75</v>
      </c>
      <c r="H349" s="199"/>
      <c r="I349" s="198" t="s">
        <v>110</v>
      </c>
      <c r="J349" s="199"/>
      <c r="K349" s="198"/>
      <c r="L349" s="199"/>
    </row>
    <row r="350" spans="1:12" ht="22.95" customHeight="1" x14ac:dyDescent="0.2">
      <c r="A350" s="11" t="s">
        <v>16</v>
      </c>
      <c r="B350" s="13" t="s">
        <v>51</v>
      </c>
      <c r="C350" s="198"/>
      <c r="D350" s="199"/>
      <c r="E350" s="198" t="s">
        <v>79</v>
      </c>
      <c r="F350" s="199"/>
      <c r="G350" s="198" t="s">
        <v>79</v>
      </c>
      <c r="H350" s="199"/>
      <c r="I350" s="198" t="s">
        <v>79</v>
      </c>
      <c r="J350" s="199"/>
      <c r="K350" s="198"/>
      <c r="L350" s="199"/>
    </row>
    <row r="351" spans="1:12" ht="22.95" customHeight="1" x14ac:dyDescent="0.2">
      <c r="A351" s="11" t="s">
        <v>17</v>
      </c>
      <c r="B351" s="13" t="s">
        <v>52</v>
      </c>
      <c r="C351" s="198"/>
      <c r="D351" s="199"/>
      <c r="E351" s="198" t="s">
        <v>78</v>
      </c>
      <c r="F351" s="199"/>
      <c r="G351" s="198" t="s">
        <v>75</v>
      </c>
      <c r="H351" s="199"/>
      <c r="I351" s="198" t="s">
        <v>110</v>
      </c>
      <c r="J351" s="199"/>
      <c r="K351" s="198"/>
      <c r="L351" s="199"/>
    </row>
    <row r="352" spans="1:12" ht="22.95" customHeight="1" x14ac:dyDescent="0.2">
      <c r="A352" s="11" t="s">
        <v>18</v>
      </c>
      <c r="B352" s="13" t="s">
        <v>46</v>
      </c>
      <c r="C352" s="198"/>
      <c r="D352" s="199"/>
      <c r="E352" s="198" t="s">
        <v>78</v>
      </c>
      <c r="F352" s="199"/>
      <c r="G352" s="198" t="s">
        <v>75</v>
      </c>
      <c r="H352" s="199"/>
      <c r="I352" s="198" t="s">
        <v>110</v>
      </c>
      <c r="J352" s="199"/>
      <c r="K352" s="198"/>
      <c r="L352" s="199"/>
    </row>
    <row r="353" spans="1:12" ht="22.95" customHeight="1" x14ac:dyDescent="0.2">
      <c r="A353" s="11" t="s">
        <v>19</v>
      </c>
      <c r="B353" s="13" t="s">
        <v>47</v>
      </c>
      <c r="C353" s="198"/>
      <c r="D353" s="199"/>
      <c r="E353" s="198" t="s">
        <v>78</v>
      </c>
      <c r="F353" s="199"/>
      <c r="G353" s="198" t="s">
        <v>75</v>
      </c>
      <c r="H353" s="199"/>
      <c r="I353" s="198" t="s">
        <v>110</v>
      </c>
      <c r="J353" s="199"/>
      <c r="K353" s="198"/>
      <c r="L353" s="199"/>
    </row>
    <row r="354" spans="1:12" ht="22.95" customHeight="1" x14ac:dyDescent="0.2">
      <c r="A354" s="11" t="s">
        <v>20</v>
      </c>
      <c r="B354" s="28" t="s">
        <v>137</v>
      </c>
      <c r="C354" s="198"/>
      <c r="D354" s="199"/>
      <c r="E354" s="198" t="s">
        <v>269</v>
      </c>
      <c r="F354" s="199"/>
      <c r="G354" s="198" t="s">
        <v>75</v>
      </c>
      <c r="H354" s="199"/>
      <c r="I354" s="198" t="s">
        <v>73</v>
      </c>
      <c r="J354" s="199"/>
      <c r="K354" s="198"/>
      <c r="L354" s="199"/>
    </row>
    <row r="355" spans="1:12" ht="22.95" customHeight="1" x14ac:dyDescent="0.2">
      <c r="A355" s="11" t="s">
        <v>21</v>
      </c>
      <c r="B355" s="29" t="s">
        <v>196</v>
      </c>
      <c r="C355" s="198"/>
      <c r="D355" s="199"/>
      <c r="E355" s="198" t="s">
        <v>76</v>
      </c>
      <c r="F355" s="199"/>
      <c r="G355" s="198" t="s">
        <v>73</v>
      </c>
      <c r="H355" s="199"/>
      <c r="I355" s="198" t="s">
        <v>73</v>
      </c>
      <c r="J355" s="199"/>
      <c r="K355" s="198"/>
      <c r="L355" s="199"/>
    </row>
    <row r="356" spans="1:12" ht="22.95" customHeight="1" x14ac:dyDescent="0.2">
      <c r="A356" s="11" t="s">
        <v>22</v>
      </c>
      <c r="B356" s="13" t="s">
        <v>50</v>
      </c>
      <c r="C356" s="198"/>
      <c r="D356" s="199"/>
      <c r="E356" s="198" t="s">
        <v>78</v>
      </c>
      <c r="F356" s="199"/>
      <c r="G356" s="198" t="s">
        <v>75</v>
      </c>
      <c r="H356" s="199"/>
      <c r="I356" s="198" t="s">
        <v>110</v>
      </c>
      <c r="J356" s="199"/>
      <c r="K356" s="198"/>
      <c r="L356" s="199"/>
    </row>
    <row r="357" spans="1:12" ht="22.95" customHeight="1" x14ac:dyDescent="0.2">
      <c r="A357" s="11" t="s">
        <v>23</v>
      </c>
      <c r="B357" s="13" t="s">
        <v>51</v>
      </c>
      <c r="C357" s="198"/>
      <c r="D357" s="199"/>
      <c r="E357" s="198" t="s">
        <v>79</v>
      </c>
      <c r="F357" s="199"/>
      <c r="G357" s="198" t="s">
        <v>79</v>
      </c>
      <c r="H357" s="199"/>
      <c r="I357" s="198" t="s">
        <v>79</v>
      </c>
      <c r="J357" s="199"/>
      <c r="K357" s="198"/>
      <c r="L357" s="199"/>
    </row>
    <row r="358" spans="1:12" ht="22.95" customHeight="1" x14ac:dyDescent="0.2">
      <c r="A358" s="11" t="s">
        <v>24</v>
      </c>
      <c r="B358" s="13" t="s">
        <v>52</v>
      </c>
      <c r="C358" s="198"/>
      <c r="D358" s="199"/>
      <c r="E358" s="198" t="s">
        <v>78</v>
      </c>
      <c r="F358" s="199"/>
      <c r="G358" s="198" t="s">
        <v>75</v>
      </c>
      <c r="H358" s="199"/>
      <c r="I358" s="198" t="s">
        <v>110</v>
      </c>
      <c r="J358" s="199"/>
      <c r="K358" s="198"/>
      <c r="L358" s="199"/>
    </row>
    <row r="359" spans="1:12" ht="22.95" customHeight="1" x14ac:dyDescent="0.2">
      <c r="A359" s="11" t="s">
        <v>25</v>
      </c>
      <c r="B359" s="13" t="s">
        <v>46</v>
      </c>
      <c r="C359" s="198"/>
      <c r="D359" s="199"/>
      <c r="E359" s="198" t="s">
        <v>78</v>
      </c>
      <c r="F359" s="199"/>
      <c r="G359" s="198" t="s">
        <v>75</v>
      </c>
      <c r="H359" s="199"/>
      <c r="I359" s="198" t="s">
        <v>110</v>
      </c>
      <c r="J359" s="199"/>
      <c r="K359" s="198"/>
      <c r="L359" s="199"/>
    </row>
    <row r="360" spans="1:12" ht="22.95" customHeight="1" x14ac:dyDescent="0.2">
      <c r="A360" s="11" t="s">
        <v>26</v>
      </c>
      <c r="B360" s="13" t="s">
        <v>47</v>
      </c>
      <c r="C360" s="198"/>
      <c r="D360" s="199"/>
      <c r="E360" s="198" t="s">
        <v>78</v>
      </c>
      <c r="F360" s="199"/>
      <c r="G360" s="198" t="s">
        <v>75</v>
      </c>
      <c r="H360" s="199"/>
      <c r="I360" s="198" t="s">
        <v>110</v>
      </c>
      <c r="J360" s="199"/>
      <c r="K360" s="198"/>
      <c r="L360" s="199"/>
    </row>
    <row r="361" spans="1:12" ht="22.95" customHeight="1" x14ac:dyDescent="0.2">
      <c r="A361" s="11" t="s">
        <v>27</v>
      </c>
      <c r="B361" s="29" t="s">
        <v>137</v>
      </c>
      <c r="C361" s="198"/>
      <c r="D361" s="199"/>
      <c r="E361" s="198" t="s">
        <v>76</v>
      </c>
      <c r="F361" s="199"/>
      <c r="G361" s="198" t="s">
        <v>73</v>
      </c>
      <c r="H361" s="199"/>
      <c r="I361" s="198" t="s">
        <v>73</v>
      </c>
      <c r="J361" s="199"/>
      <c r="K361" s="198" t="s">
        <v>181</v>
      </c>
      <c r="L361" s="199"/>
    </row>
    <row r="362" spans="1:12" ht="22.95" customHeight="1" x14ac:dyDescent="0.2">
      <c r="A362" s="11" t="s">
        <v>28</v>
      </c>
      <c r="B362" s="29" t="s">
        <v>196</v>
      </c>
      <c r="C362" s="198"/>
      <c r="D362" s="199"/>
      <c r="E362" s="198" t="s">
        <v>76</v>
      </c>
      <c r="F362" s="199"/>
      <c r="G362" s="198" t="s">
        <v>73</v>
      </c>
      <c r="H362" s="199"/>
      <c r="I362" s="198" t="s">
        <v>73</v>
      </c>
      <c r="J362" s="199"/>
      <c r="K362" s="198"/>
      <c r="L362" s="199"/>
    </row>
    <row r="363" spans="1:12" ht="22.95" customHeight="1" x14ac:dyDescent="0.2">
      <c r="A363" s="11" t="s">
        <v>29</v>
      </c>
      <c r="B363" s="13" t="s">
        <v>50</v>
      </c>
      <c r="C363" s="198"/>
      <c r="D363" s="199"/>
      <c r="E363" s="198" t="s">
        <v>76</v>
      </c>
      <c r="F363" s="199"/>
      <c r="G363" s="198" t="s">
        <v>75</v>
      </c>
      <c r="H363" s="199"/>
      <c r="I363" s="198" t="s">
        <v>73</v>
      </c>
      <c r="J363" s="199"/>
      <c r="K363" s="198" t="s">
        <v>105</v>
      </c>
      <c r="L363" s="199"/>
    </row>
    <row r="364" spans="1:12" ht="22.95" customHeight="1" x14ac:dyDescent="0.2">
      <c r="A364" s="11" t="s">
        <v>30</v>
      </c>
      <c r="B364" s="13" t="s">
        <v>51</v>
      </c>
      <c r="C364" s="198"/>
      <c r="D364" s="199"/>
      <c r="E364" s="198" t="s">
        <v>76</v>
      </c>
      <c r="F364" s="199"/>
      <c r="G364" s="198" t="s">
        <v>75</v>
      </c>
      <c r="H364" s="199"/>
      <c r="I364" s="198" t="s">
        <v>73</v>
      </c>
      <c r="J364" s="199"/>
      <c r="K364" s="198"/>
      <c r="L364" s="199"/>
    </row>
    <row r="365" spans="1:12" ht="22.95" customHeight="1" x14ac:dyDescent="0.2">
      <c r="A365" s="11" t="s">
        <v>31</v>
      </c>
      <c r="B365" s="13" t="s">
        <v>52</v>
      </c>
      <c r="C365" s="198"/>
      <c r="D365" s="199"/>
      <c r="E365" s="198" t="s">
        <v>76</v>
      </c>
      <c r="F365" s="199"/>
      <c r="G365" s="198" t="s">
        <v>75</v>
      </c>
      <c r="H365" s="199"/>
      <c r="I365" s="198" t="s">
        <v>73</v>
      </c>
      <c r="J365" s="199"/>
      <c r="K365" s="198"/>
      <c r="L365" s="199"/>
    </row>
    <row r="366" spans="1:12" ht="22.95" customHeight="1" x14ac:dyDescent="0.2">
      <c r="A366" s="11" t="s">
        <v>32</v>
      </c>
      <c r="B366" s="13" t="s">
        <v>46</v>
      </c>
      <c r="C366" s="198"/>
      <c r="D366" s="199"/>
      <c r="E366" s="198" t="s">
        <v>76</v>
      </c>
      <c r="F366" s="199"/>
      <c r="G366" s="198" t="s">
        <v>75</v>
      </c>
      <c r="H366" s="199"/>
      <c r="I366" s="198" t="s">
        <v>73</v>
      </c>
      <c r="J366" s="199"/>
      <c r="K366" s="198"/>
      <c r="L366" s="199"/>
    </row>
    <row r="367" spans="1:12" ht="22.95" customHeight="1" x14ac:dyDescent="0.2">
      <c r="A367" s="11" t="s">
        <v>33</v>
      </c>
      <c r="B367" s="13" t="s">
        <v>47</v>
      </c>
      <c r="C367" s="198"/>
      <c r="D367" s="199"/>
      <c r="E367" s="198" t="s">
        <v>76</v>
      </c>
      <c r="F367" s="199"/>
      <c r="G367" s="198" t="s">
        <v>73</v>
      </c>
      <c r="H367" s="199"/>
      <c r="I367" s="198" t="s">
        <v>73</v>
      </c>
      <c r="J367" s="199"/>
      <c r="K367" s="198"/>
      <c r="L367" s="199"/>
    </row>
    <row r="368" spans="1:12" ht="22.95" customHeight="1" x14ac:dyDescent="0.2">
      <c r="A368" s="11" t="s">
        <v>34</v>
      </c>
      <c r="B368" s="28" t="s">
        <v>137</v>
      </c>
      <c r="C368" s="198"/>
      <c r="D368" s="199"/>
      <c r="E368" s="198" t="s">
        <v>76</v>
      </c>
      <c r="F368" s="199"/>
      <c r="G368" s="198" t="s">
        <v>73</v>
      </c>
      <c r="H368" s="199"/>
      <c r="I368" s="198" t="s">
        <v>73</v>
      </c>
      <c r="J368" s="199"/>
      <c r="K368" s="198"/>
      <c r="L368" s="199"/>
    </row>
    <row r="369" spans="1:12" ht="22.95" customHeight="1" thickBot="1" x14ac:dyDescent="0.25">
      <c r="A369" s="11" t="s">
        <v>35</v>
      </c>
      <c r="B369" s="29" t="s">
        <v>196</v>
      </c>
      <c r="C369" s="198"/>
      <c r="D369" s="199"/>
      <c r="E369" s="198" t="s">
        <v>79</v>
      </c>
      <c r="F369" s="199"/>
      <c r="G369" s="198" t="s">
        <v>79</v>
      </c>
      <c r="H369" s="199"/>
      <c r="I369" s="198" t="s">
        <v>79</v>
      </c>
      <c r="J369" s="199"/>
      <c r="K369" s="336" t="s">
        <v>219</v>
      </c>
      <c r="L369" s="337"/>
    </row>
    <row r="370" spans="1:12" ht="22.95" customHeight="1" thickTop="1" x14ac:dyDescent="0.2">
      <c r="A370" s="338" t="s">
        <v>37</v>
      </c>
      <c r="B370" s="339"/>
      <c r="C370" s="227">
        <v>0</v>
      </c>
      <c r="D370" s="228"/>
      <c r="E370" s="227">
        <v>27</v>
      </c>
      <c r="F370" s="228"/>
      <c r="G370" s="227">
        <v>27</v>
      </c>
      <c r="H370" s="228"/>
      <c r="I370" s="227">
        <v>27</v>
      </c>
      <c r="J370" s="228"/>
      <c r="K370" s="198"/>
      <c r="L370" s="199"/>
    </row>
    <row r="371" spans="1:12" ht="22.95" customHeight="1" x14ac:dyDescent="0.2">
      <c r="A371" s="340"/>
      <c r="B371" s="341"/>
      <c r="C371" s="229"/>
      <c r="D371" s="230"/>
      <c r="E371" s="229"/>
      <c r="F371" s="230"/>
      <c r="G371" s="229"/>
      <c r="H371" s="230"/>
      <c r="I371" s="229"/>
      <c r="J371" s="230"/>
      <c r="K371" s="198"/>
      <c r="L371" s="199"/>
    </row>
    <row r="372" spans="1:12" ht="22.95" customHeight="1" x14ac:dyDescent="0.2">
      <c r="A372" s="217" t="s">
        <v>42</v>
      </c>
      <c r="B372" s="218"/>
      <c r="C372" s="198">
        <v>31</v>
      </c>
      <c r="D372" s="199"/>
      <c r="E372" s="198">
        <v>4</v>
      </c>
      <c r="F372" s="199"/>
      <c r="G372" s="198">
        <v>4</v>
      </c>
      <c r="H372" s="199"/>
      <c r="I372" s="198">
        <v>4</v>
      </c>
      <c r="J372" s="199"/>
      <c r="K372" s="198"/>
      <c r="L372" s="199"/>
    </row>
    <row r="373" spans="1:12" ht="22.95" customHeight="1" x14ac:dyDescent="0.2"/>
    <row r="374" spans="1:12" ht="22.95" customHeight="1" x14ac:dyDescent="0.2"/>
    <row r="375" spans="1:12" ht="22.95" customHeight="1" x14ac:dyDescent="0.2">
      <c r="A375" s="195" t="s">
        <v>13</v>
      </c>
      <c r="B375" s="195"/>
      <c r="C375" s="195"/>
      <c r="D375" s="195"/>
      <c r="E375" s="195"/>
      <c r="F375" s="195"/>
      <c r="G375" s="195"/>
      <c r="H375" s="195"/>
      <c r="I375" s="195"/>
      <c r="J375" s="195"/>
      <c r="K375" s="195"/>
      <c r="L375" s="195"/>
    </row>
    <row r="376" spans="1:12" ht="22.95" customHeight="1" x14ac:dyDescent="0.2">
      <c r="A376" s="195"/>
      <c r="B376" s="195"/>
      <c r="C376" s="195"/>
      <c r="D376" s="195"/>
      <c r="E376" s="195"/>
      <c r="F376" s="195"/>
      <c r="G376" s="195"/>
      <c r="H376" s="195"/>
      <c r="I376" s="195"/>
      <c r="J376" s="195"/>
      <c r="K376" s="195"/>
      <c r="L376" s="195"/>
    </row>
    <row r="377" spans="1:12" ht="22.9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1:12" ht="22.95" customHeight="1" x14ac:dyDescent="0.2">
      <c r="A378" s="267" t="s">
        <v>254</v>
      </c>
      <c r="B378" s="267"/>
      <c r="C378" s="6" t="s">
        <v>65</v>
      </c>
      <c r="D378" s="5"/>
    </row>
    <row r="379" spans="1:12" ht="22.95" customHeight="1" x14ac:dyDescent="0.2">
      <c r="A379" s="196"/>
      <c r="B379" s="197"/>
      <c r="C379" s="198" t="s">
        <v>1</v>
      </c>
      <c r="D379" s="199"/>
      <c r="E379" s="198" t="s">
        <v>36</v>
      </c>
      <c r="F379" s="199"/>
      <c r="G379" s="198" t="s">
        <v>237</v>
      </c>
      <c r="H379" s="199"/>
      <c r="I379" s="198" t="s">
        <v>2</v>
      </c>
      <c r="J379" s="199"/>
      <c r="K379" s="198" t="s">
        <v>3</v>
      </c>
      <c r="L379" s="199"/>
    </row>
    <row r="380" spans="1:12" ht="22.95" customHeight="1" x14ac:dyDescent="0.2">
      <c r="A380" s="11" t="s">
        <v>4</v>
      </c>
      <c r="B380" s="30" t="s">
        <v>50</v>
      </c>
      <c r="C380" s="198"/>
      <c r="D380" s="199"/>
      <c r="E380" s="198" t="s">
        <v>79</v>
      </c>
      <c r="F380" s="199"/>
      <c r="G380" s="198" t="s">
        <v>79</v>
      </c>
      <c r="H380" s="199"/>
      <c r="I380" s="198" t="s">
        <v>79</v>
      </c>
      <c r="J380" s="199"/>
      <c r="K380" s="198" t="s">
        <v>235</v>
      </c>
      <c r="L380" s="199"/>
    </row>
    <row r="381" spans="1:12" ht="22.95" customHeight="1" x14ac:dyDescent="0.2">
      <c r="A381" s="11" t="s">
        <v>5</v>
      </c>
      <c r="B381" s="13" t="s">
        <v>51</v>
      </c>
      <c r="C381" s="198"/>
      <c r="D381" s="199"/>
      <c r="E381" s="198" t="s">
        <v>76</v>
      </c>
      <c r="F381" s="199"/>
      <c r="G381" s="198" t="s">
        <v>73</v>
      </c>
      <c r="H381" s="199"/>
      <c r="I381" s="198" t="s">
        <v>73</v>
      </c>
      <c r="J381" s="199"/>
      <c r="K381" s="198" t="s">
        <v>105</v>
      </c>
      <c r="L381" s="199"/>
    </row>
    <row r="382" spans="1:12" ht="22.95" customHeight="1" x14ac:dyDescent="0.2">
      <c r="A382" s="11" t="s">
        <v>6</v>
      </c>
      <c r="B382" s="13" t="s">
        <v>52</v>
      </c>
      <c r="C382" s="198"/>
      <c r="D382" s="199"/>
      <c r="E382" s="198" t="s">
        <v>76</v>
      </c>
      <c r="F382" s="199"/>
      <c r="G382" s="198" t="s">
        <v>73</v>
      </c>
      <c r="H382" s="199"/>
      <c r="I382" s="198" t="s">
        <v>73</v>
      </c>
      <c r="J382" s="199"/>
      <c r="K382" s="198"/>
      <c r="L382" s="199"/>
    </row>
    <row r="383" spans="1:12" ht="22.95" customHeight="1" x14ac:dyDescent="0.2">
      <c r="A383" s="11" t="s">
        <v>7</v>
      </c>
      <c r="B383" s="13" t="s">
        <v>46</v>
      </c>
      <c r="C383" s="198"/>
      <c r="D383" s="199"/>
      <c r="E383" s="198" t="s">
        <v>76</v>
      </c>
      <c r="F383" s="199"/>
      <c r="G383" s="198" t="s">
        <v>75</v>
      </c>
      <c r="H383" s="199"/>
      <c r="I383" s="198" t="s">
        <v>73</v>
      </c>
      <c r="J383" s="199"/>
      <c r="K383" s="198"/>
      <c r="L383" s="199"/>
    </row>
    <row r="384" spans="1:12" ht="22.95" customHeight="1" x14ac:dyDescent="0.2">
      <c r="A384" s="11" t="s">
        <v>8</v>
      </c>
      <c r="B384" s="13" t="s">
        <v>47</v>
      </c>
      <c r="C384" s="198"/>
      <c r="D384" s="199"/>
      <c r="E384" s="198" t="s">
        <v>76</v>
      </c>
      <c r="F384" s="199"/>
      <c r="G384" s="198" t="s">
        <v>75</v>
      </c>
      <c r="H384" s="199"/>
      <c r="I384" s="198" t="s">
        <v>73</v>
      </c>
      <c r="J384" s="199"/>
      <c r="K384" s="198"/>
      <c r="L384" s="199"/>
    </row>
    <row r="385" spans="1:12" ht="22.95" customHeight="1" x14ac:dyDescent="0.2">
      <c r="A385" s="11" t="s">
        <v>9</v>
      </c>
      <c r="B385" s="28" t="s">
        <v>137</v>
      </c>
      <c r="C385" s="198"/>
      <c r="D385" s="199"/>
      <c r="E385" s="198" t="s">
        <v>76</v>
      </c>
      <c r="F385" s="199"/>
      <c r="G385" s="198" t="s">
        <v>75</v>
      </c>
      <c r="H385" s="199"/>
      <c r="I385" s="198" t="s">
        <v>73</v>
      </c>
      <c r="J385" s="199"/>
      <c r="K385" s="198"/>
      <c r="L385" s="199"/>
    </row>
    <row r="386" spans="1:12" ht="22.95" customHeight="1" x14ac:dyDescent="0.2">
      <c r="A386" s="11" t="s">
        <v>10</v>
      </c>
      <c r="B386" s="29" t="s">
        <v>196</v>
      </c>
      <c r="C386" s="198"/>
      <c r="D386" s="199"/>
      <c r="E386" s="198" t="s">
        <v>76</v>
      </c>
      <c r="F386" s="199"/>
      <c r="G386" s="198" t="s">
        <v>73</v>
      </c>
      <c r="H386" s="199"/>
      <c r="I386" s="198" t="s">
        <v>73</v>
      </c>
      <c r="J386" s="199"/>
      <c r="K386" s="198"/>
      <c r="L386" s="199"/>
    </row>
    <row r="387" spans="1:12" ht="22.95" customHeight="1" x14ac:dyDescent="0.2">
      <c r="A387" s="11" t="s">
        <v>11</v>
      </c>
      <c r="B387" s="30" t="s">
        <v>50</v>
      </c>
      <c r="C387" s="198"/>
      <c r="D387" s="199"/>
      <c r="E387" s="198" t="s">
        <v>76</v>
      </c>
      <c r="F387" s="199"/>
      <c r="G387" s="198" t="s">
        <v>73</v>
      </c>
      <c r="H387" s="199"/>
      <c r="I387" s="198" t="s">
        <v>73</v>
      </c>
      <c r="J387" s="199"/>
      <c r="K387" s="198" t="s">
        <v>183</v>
      </c>
      <c r="L387" s="199"/>
    </row>
    <row r="388" spans="1:12" ht="22.95" customHeight="1" x14ac:dyDescent="0.2">
      <c r="A388" s="11" t="s">
        <v>12</v>
      </c>
      <c r="B388" s="13" t="s">
        <v>51</v>
      </c>
      <c r="C388" s="198"/>
      <c r="D388" s="199"/>
      <c r="E388" s="219" t="s">
        <v>270</v>
      </c>
      <c r="F388" s="220"/>
      <c r="G388" s="198" t="s">
        <v>79</v>
      </c>
      <c r="H388" s="199"/>
      <c r="I388" s="198" t="s">
        <v>79</v>
      </c>
      <c r="J388" s="199"/>
      <c r="K388" s="198"/>
      <c r="L388" s="199"/>
    </row>
    <row r="389" spans="1:12" ht="22.95" customHeight="1" x14ac:dyDescent="0.2">
      <c r="A389" s="11" t="s">
        <v>14</v>
      </c>
      <c r="B389" s="13" t="s">
        <v>52</v>
      </c>
      <c r="C389" s="198"/>
      <c r="D389" s="199"/>
      <c r="G389" s="198" t="s">
        <v>75</v>
      </c>
      <c r="H389" s="199"/>
      <c r="I389" s="198" t="s">
        <v>110</v>
      </c>
      <c r="J389" s="199"/>
      <c r="K389" s="198"/>
      <c r="L389" s="199"/>
    </row>
    <row r="390" spans="1:12" ht="22.95" customHeight="1" x14ac:dyDescent="0.2">
      <c r="A390" s="11" t="s">
        <v>15</v>
      </c>
      <c r="B390" s="13" t="s">
        <v>46</v>
      </c>
      <c r="C390" s="198"/>
      <c r="D390" s="199"/>
      <c r="E390" s="219"/>
      <c r="F390" s="220"/>
      <c r="G390" s="198" t="s">
        <v>75</v>
      </c>
      <c r="H390" s="199"/>
      <c r="I390" s="198" t="s">
        <v>110</v>
      </c>
      <c r="J390" s="199"/>
      <c r="K390" s="198"/>
      <c r="L390" s="199"/>
    </row>
    <row r="391" spans="1:12" ht="22.95" customHeight="1" x14ac:dyDescent="0.2">
      <c r="A391" s="11" t="s">
        <v>16</v>
      </c>
      <c r="B391" s="13" t="s">
        <v>47</v>
      </c>
      <c r="C391" s="198"/>
      <c r="D391" s="199"/>
      <c r="E391" s="198"/>
      <c r="F391" s="199"/>
      <c r="G391" s="198" t="s">
        <v>75</v>
      </c>
      <c r="H391" s="199"/>
      <c r="I391" s="198" t="s">
        <v>110</v>
      </c>
      <c r="J391" s="199"/>
      <c r="K391" s="198"/>
      <c r="L391" s="199"/>
    </row>
    <row r="392" spans="1:12" ht="22.95" customHeight="1" x14ac:dyDescent="0.2">
      <c r="A392" s="11" t="s">
        <v>17</v>
      </c>
      <c r="B392" s="28" t="s">
        <v>137</v>
      </c>
      <c r="C392" s="198"/>
      <c r="D392" s="199"/>
      <c r="E392" s="198"/>
      <c r="F392" s="199"/>
      <c r="G392" s="198" t="s">
        <v>75</v>
      </c>
      <c r="H392" s="199"/>
      <c r="I392" s="198" t="s">
        <v>73</v>
      </c>
      <c r="J392" s="199"/>
      <c r="K392" s="198"/>
      <c r="L392" s="199"/>
    </row>
    <row r="393" spans="1:12" ht="22.95" customHeight="1" x14ac:dyDescent="0.2">
      <c r="A393" s="11" t="s">
        <v>18</v>
      </c>
      <c r="B393" s="29" t="s">
        <v>196</v>
      </c>
      <c r="C393" s="198"/>
      <c r="D393" s="199"/>
      <c r="E393" s="198"/>
      <c r="F393" s="199"/>
      <c r="G393" s="198" t="s">
        <v>73</v>
      </c>
      <c r="H393" s="199"/>
      <c r="I393" s="198" t="s">
        <v>73</v>
      </c>
      <c r="J393" s="199"/>
      <c r="K393" s="198"/>
      <c r="L393" s="199"/>
    </row>
    <row r="394" spans="1:12" ht="22.95" customHeight="1" x14ac:dyDescent="0.2">
      <c r="A394" s="11" t="s">
        <v>19</v>
      </c>
      <c r="B394" s="13" t="s">
        <v>50</v>
      </c>
      <c r="C394" s="198"/>
      <c r="D394" s="199"/>
      <c r="E394" s="198"/>
      <c r="F394" s="199"/>
      <c r="G394" s="198" t="s">
        <v>75</v>
      </c>
      <c r="H394" s="199"/>
      <c r="I394" s="198" t="s">
        <v>110</v>
      </c>
      <c r="J394" s="199"/>
      <c r="K394" s="198"/>
      <c r="L394" s="199"/>
    </row>
    <row r="395" spans="1:12" ht="22.95" customHeight="1" x14ac:dyDescent="0.2">
      <c r="A395" s="11" t="s">
        <v>20</v>
      </c>
      <c r="B395" s="13" t="s">
        <v>51</v>
      </c>
      <c r="C395" s="198"/>
      <c r="D395" s="199"/>
      <c r="E395" s="198"/>
      <c r="F395" s="199"/>
      <c r="G395" s="198" t="s">
        <v>79</v>
      </c>
      <c r="H395" s="199"/>
      <c r="I395" s="198" t="s">
        <v>79</v>
      </c>
      <c r="J395" s="199"/>
      <c r="K395" s="198"/>
      <c r="L395" s="199"/>
    </row>
    <row r="396" spans="1:12" ht="22.95" customHeight="1" x14ac:dyDescent="0.2">
      <c r="A396" s="11" t="s">
        <v>21</v>
      </c>
      <c r="B396" s="13" t="s">
        <v>52</v>
      </c>
      <c r="C396" s="198"/>
      <c r="D396" s="199"/>
      <c r="E396" s="198"/>
      <c r="F396" s="199"/>
      <c r="G396" s="198" t="s">
        <v>75</v>
      </c>
      <c r="H396" s="199"/>
      <c r="I396" s="198" t="s">
        <v>110</v>
      </c>
      <c r="J396" s="199"/>
      <c r="K396" s="198"/>
      <c r="L396" s="199"/>
    </row>
    <row r="397" spans="1:12" ht="22.95" customHeight="1" x14ac:dyDescent="0.2">
      <c r="A397" s="11" t="s">
        <v>22</v>
      </c>
      <c r="B397" s="13" t="s">
        <v>46</v>
      </c>
      <c r="C397" s="198"/>
      <c r="D397" s="199"/>
      <c r="E397" s="198"/>
      <c r="F397" s="199"/>
      <c r="G397" s="198" t="s">
        <v>75</v>
      </c>
      <c r="H397" s="199"/>
      <c r="I397" s="198" t="s">
        <v>110</v>
      </c>
      <c r="J397" s="199"/>
      <c r="K397" s="198"/>
      <c r="L397" s="199"/>
    </row>
    <row r="398" spans="1:12" ht="22.95" customHeight="1" x14ac:dyDescent="0.2">
      <c r="A398" s="11" t="s">
        <v>23</v>
      </c>
      <c r="B398" s="13" t="s">
        <v>47</v>
      </c>
      <c r="C398" s="198"/>
      <c r="D398" s="199"/>
      <c r="E398" s="198"/>
      <c r="F398" s="199"/>
      <c r="G398" s="198" t="s">
        <v>75</v>
      </c>
      <c r="H398" s="199"/>
      <c r="I398" s="198" t="s">
        <v>110</v>
      </c>
      <c r="J398" s="199"/>
      <c r="K398" s="198"/>
      <c r="L398" s="199"/>
    </row>
    <row r="399" spans="1:12" ht="22.95" customHeight="1" x14ac:dyDescent="0.2">
      <c r="A399" s="11" t="s">
        <v>24</v>
      </c>
      <c r="B399" s="28" t="s">
        <v>137</v>
      </c>
      <c r="C399" s="198"/>
      <c r="D399" s="199"/>
      <c r="E399" s="198"/>
      <c r="F399" s="199"/>
      <c r="G399" s="198" t="s">
        <v>75</v>
      </c>
      <c r="H399" s="199"/>
      <c r="I399" s="198" t="s">
        <v>73</v>
      </c>
      <c r="J399" s="199"/>
      <c r="K399" s="198"/>
      <c r="L399" s="199"/>
    </row>
    <row r="400" spans="1:12" ht="22.95" customHeight="1" x14ac:dyDescent="0.2">
      <c r="A400" s="11" t="s">
        <v>25</v>
      </c>
      <c r="B400" s="29" t="s">
        <v>196</v>
      </c>
      <c r="C400" s="198"/>
      <c r="D400" s="199"/>
      <c r="E400" s="198"/>
      <c r="F400" s="199"/>
      <c r="G400" s="198" t="s">
        <v>73</v>
      </c>
      <c r="H400" s="199"/>
      <c r="I400" s="198" t="s">
        <v>73</v>
      </c>
      <c r="J400" s="199"/>
      <c r="K400" s="215" t="s">
        <v>299</v>
      </c>
      <c r="L400" s="216"/>
    </row>
    <row r="401" spans="1:12" ht="22.95" customHeight="1" x14ac:dyDescent="0.2">
      <c r="A401" s="11" t="s">
        <v>26</v>
      </c>
      <c r="B401" s="13" t="s">
        <v>50</v>
      </c>
      <c r="C401" s="198"/>
      <c r="D401" s="199"/>
      <c r="E401" s="198"/>
      <c r="F401" s="199"/>
      <c r="G401" s="198" t="s">
        <v>75</v>
      </c>
      <c r="H401" s="199"/>
      <c r="I401" s="198" t="s">
        <v>110</v>
      </c>
      <c r="J401" s="199"/>
      <c r="K401" s="198"/>
      <c r="L401" s="199"/>
    </row>
    <row r="402" spans="1:12" ht="22.95" customHeight="1" x14ac:dyDescent="0.2">
      <c r="A402" s="11" t="s">
        <v>27</v>
      </c>
      <c r="B402" s="13" t="s">
        <v>51</v>
      </c>
      <c r="C402" s="198"/>
      <c r="D402" s="199"/>
      <c r="E402" s="198"/>
      <c r="F402" s="199"/>
      <c r="G402" s="198" t="s">
        <v>79</v>
      </c>
      <c r="H402" s="199"/>
      <c r="I402" s="198" t="s">
        <v>79</v>
      </c>
      <c r="J402" s="199"/>
      <c r="K402" s="198"/>
      <c r="L402" s="199"/>
    </row>
    <row r="403" spans="1:12" ht="22.95" customHeight="1" x14ac:dyDescent="0.2">
      <c r="A403" s="11" t="s">
        <v>28</v>
      </c>
      <c r="B403" s="13" t="s">
        <v>52</v>
      </c>
      <c r="C403" s="198"/>
      <c r="D403" s="199"/>
      <c r="E403" s="198"/>
      <c r="F403" s="199"/>
      <c r="G403" s="198" t="s">
        <v>75</v>
      </c>
      <c r="H403" s="199"/>
      <c r="I403" s="198" t="s">
        <v>110</v>
      </c>
      <c r="J403" s="199"/>
      <c r="K403" s="198"/>
      <c r="L403" s="199"/>
    </row>
    <row r="404" spans="1:12" ht="22.95" customHeight="1" x14ac:dyDescent="0.2">
      <c r="A404" s="11" t="s">
        <v>29</v>
      </c>
      <c r="B404" s="13" t="s">
        <v>46</v>
      </c>
      <c r="C404" s="198"/>
      <c r="D404" s="199"/>
      <c r="E404" s="198"/>
      <c r="F404" s="199"/>
      <c r="G404" s="198" t="s">
        <v>75</v>
      </c>
      <c r="H404" s="199"/>
      <c r="I404" s="198" t="s">
        <v>110</v>
      </c>
      <c r="J404" s="199"/>
      <c r="K404" s="198"/>
      <c r="L404" s="199"/>
    </row>
    <row r="405" spans="1:12" ht="22.95" customHeight="1" x14ac:dyDescent="0.2">
      <c r="A405" s="11" t="s">
        <v>30</v>
      </c>
      <c r="B405" s="13" t="s">
        <v>47</v>
      </c>
      <c r="C405" s="198"/>
      <c r="D405" s="199"/>
      <c r="E405" s="198"/>
      <c r="F405" s="199"/>
      <c r="G405" s="198" t="s">
        <v>75</v>
      </c>
      <c r="H405" s="199"/>
      <c r="I405" s="198" t="s">
        <v>110</v>
      </c>
      <c r="J405" s="199"/>
      <c r="K405" s="198"/>
      <c r="L405" s="199"/>
    </row>
    <row r="406" spans="1:12" ht="22.95" customHeight="1" x14ac:dyDescent="0.2">
      <c r="A406" s="11" t="s">
        <v>31</v>
      </c>
      <c r="B406" s="28" t="s">
        <v>137</v>
      </c>
      <c r="C406" s="198"/>
      <c r="D406" s="199"/>
      <c r="E406" s="198"/>
      <c r="F406" s="199"/>
      <c r="G406" s="198" t="s">
        <v>75</v>
      </c>
      <c r="H406" s="199"/>
      <c r="I406" s="198" t="s">
        <v>73</v>
      </c>
      <c r="J406" s="199"/>
      <c r="K406" s="198"/>
      <c r="L406" s="199"/>
    </row>
    <row r="407" spans="1:12" ht="22.95" customHeight="1" x14ac:dyDescent="0.2">
      <c r="A407" s="11" t="s">
        <v>32</v>
      </c>
      <c r="B407" s="29" t="s">
        <v>196</v>
      </c>
      <c r="C407" s="198"/>
      <c r="D407" s="199"/>
      <c r="E407" s="198"/>
      <c r="F407" s="199"/>
      <c r="G407" s="198" t="s">
        <v>73</v>
      </c>
      <c r="H407" s="199"/>
      <c r="I407" s="198" t="s">
        <v>73</v>
      </c>
      <c r="J407" s="199"/>
      <c r="K407" s="198"/>
      <c r="L407" s="199"/>
    </row>
    <row r="408" spans="1:12" ht="22.95" customHeight="1" x14ac:dyDescent="0.2">
      <c r="A408" s="11" t="s">
        <v>33</v>
      </c>
      <c r="B408" s="13" t="s">
        <v>50</v>
      </c>
      <c r="C408" s="198"/>
      <c r="D408" s="199"/>
      <c r="E408" s="198"/>
      <c r="F408" s="199"/>
      <c r="G408" s="198" t="s">
        <v>75</v>
      </c>
      <c r="H408" s="199"/>
      <c r="I408" s="198" t="s">
        <v>110</v>
      </c>
      <c r="J408" s="199"/>
      <c r="K408" s="198"/>
      <c r="L408" s="199"/>
    </row>
    <row r="409" spans="1:12" ht="22.95" customHeight="1" x14ac:dyDescent="0.2">
      <c r="A409" s="11" t="s">
        <v>34</v>
      </c>
      <c r="B409" s="13" t="s">
        <v>51</v>
      </c>
      <c r="C409" s="198"/>
      <c r="D409" s="199"/>
      <c r="E409" s="198"/>
      <c r="F409" s="199"/>
      <c r="G409" s="198" t="s">
        <v>79</v>
      </c>
      <c r="H409" s="199"/>
      <c r="I409" s="198" t="s">
        <v>79</v>
      </c>
      <c r="J409" s="199"/>
      <c r="K409" s="198"/>
      <c r="L409" s="199"/>
    </row>
    <row r="410" spans="1:12" ht="22.95" customHeight="1" thickBot="1" x14ac:dyDescent="0.25">
      <c r="A410" s="11" t="s">
        <v>35</v>
      </c>
      <c r="B410" s="13" t="s">
        <v>69</v>
      </c>
      <c r="C410" s="198"/>
      <c r="D410" s="199"/>
      <c r="E410" s="198"/>
      <c r="F410" s="199"/>
      <c r="G410" s="198" t="s">
        <v>75</v>
      </c>
      <c r="H410" s="199"/>
      <c r="I410" s="198" t="s">
        <v>110</v>
      </c>
      <c r="J410" s="199"/>
      <c r="K410" s="336"/>
      <c r="L410" s="337"/>
    </row>
    <row r="411" spans="1:12" ht="22.95" customHeight="1" thickTop="1" x14ac:dyDescent="0.2">
      <c r="A411" s="338" t="s">
        <v>37</v>
      </c>
      <c r="B411" s="339"/>
      <c r="C411" s="227">
        <v>0</v>
      </c>
      <c r="D411" s="228"/>
      <c r="E411" s="227">
        <v>7</v>
      </c>
      <c r="F411" s="228"/>
      <c r="G411" s="227">
        <v>26</v>
      </c>
      <c r="H411" s="228"/>
      <c r="I411" s="227">
        <v>26</v>
      </c>
      <c r="J411" s="228"/>
      <c r="K411" s="198"/>
      <c r="L411" s="199"/>
    </row>
    <row r="412" spans="1:12" ht="22.95" customHeight="1" x14ac:dyDescent="0.2">
      <c r="A412" s="340"/>
      <c r="B412" s="341"/>
      <c r="C412" s="229"/>
      <c r="D412" s="230"/>
      <c r="E412" s="229"/>
      <c r="F412" s="230"/>
      <c r="G412" s="229"/>
      <c r="H412" s="230"/>
      <c r="I412" s="229"/>
      <c r="J412" s="230"/>
      <c r="K412" s="198"/>
      <c r="L412" s="199"/>
    </row>
    <row r="413" spans="1:12" ht="22.95" customHeight="1" x14ac:dyDescent="0.2">
      <c r="A413" s="217" t="s">
        <v>42</v>
      </c>
      <c r="B413" s="218"/>
      <c r="C413" s="198">
        <v>31</v>
      </c>
      <c r="D413" s="199"/>
      <c r="E413" s="198">
        <v>24</v>
      </c>
      <c r="F413" s="199"/>
      <c r="G413" s="198">
        <v>5</v>
      </c>
      <c r="H413" s="199"/>
      <c r="I413" s="198">
        <v>5</v>
      </c>
      <c r="J413" s="199"/>
      <c r="K413" s="198"/>
      <c r="L413" s="199"/>
    </row>
    <row r="414" spans="1:12" ht="22.95" customHeight="1" x14ac:dyDescent="0.2"/>
    <row r="415" spans="1:12" ht="22.95" customHeight="1" x14ac:dyDescent="0.2"/>
    <row r="416" spans="1:12" ht="22.95" customHeight="1" x14ac:dyDescent="0.2">
      <c r="A416" s="195" t="s">
        <v>13</v>
      </c>
      <c r="B416" s="195"/>
      <c r="C416" s="195"/>
      <c r="D416" s="195"/>
      <c r="E416" s="195"/>
      <c r="F416" s="195"/>
      <c r="G416" s="195"/>
      <c r="H416" s="195"/>
      <c r="I416" s="195"/>
      <c r="J416" s="195"/>
      <c r="K416" s="195"/>
      <c r="L416" s="195"/>
    </row>
    <row r="417" spans="1:12" ht="22.95" customHeight="1" x14ac:dyDescent="0.2">
      <c r="A417" s="195"/>
      <c r="B417" s="195"/>
      <c r="C417" s="195"/>
      <c r="D417" s="195"/>
      <c r="E417" s="195"/>
      <c r="F417" s="195"/>
      <c r="G417" s="195"/>
      <c r="H417" s="195"/>
      <c r="I417" s="195"/>
      <c r="J417" s="195"/>
      <c r="K417" s="195"/>
      <c r="L417" s="195"/>
    </row>
    <row r="418" spans="1:12" ht="22.9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1:12" ht="22.95" customHeight="1" x14ac:dyDescent="0.2">
      <c r="A419" s="10" t="str">
        <f>A378</f>
        <v>平成３０年</v>
      </c>
      <c r="B419" s="5"/>
      <c r="C419" s="6" t="s">
        <v>66</v>
      </c>
      <c r="D419" s="5"/>
    </row>
    <row r="420" spans="1:12" ht="22.95" customHeight="1" x14ac:dyDescent="0.2">
      <c r="A420" s="196"/>
      <c r="B420" s="197"/>
      <c r="C420" s="198" t="s">
        <v>1</v>
      </c>
      <c r="D420" s="199"/>
      <c r="E420" s="198" t="s">
        <v>36</v>
      </c>
      <c r="F420" s="199"/>
      <c r="G420" s="198" t="s">
        <v>237</v>
      </c>
      <c r="H420" s="199"/>
      <c r="I420" s="198" t="s">
        <v>2</v>
      </c>
      <c r="J420" s="199"/>
      <c r="K420" s="198" t="s">
        <v>3</v>
      </c>
      <c r="L420" s="199"/>
    </row>
    <row r="421" spans="1:12" ht="22.95" customHeight="1" x14ac:dyDescent="0.2">
      <c r="A421" s="11" t="s">
        <v>4</v>
      </c>
      <c r="B421" s="13" t="s">
        <v>46</v>
      </c>
      <c r="C421" s="198"/>
      <c r="D421" s="199"/>
      <c r="E421" s="198" t="s">
        <v>106</v>
      </c>
      <c r="F421" s="199"/>
      <c r="G421" s="198" t="s">
        <v>75</v>
      </c>
      <c r="H421" s="199"/>
      <c r="I421" s="198" t="s">
        <v>110</v>
      </c>
      <c r="J421" s="199"/>
      <c r="K421" s="198"/>
      <c r="L421" s="199"/>
    </row>
    <row r="422" spans="1:12" ht="22.95" customHeight="1" x14ac:dyDescent="0.2">
      <c r="A422" s="11" t="s">
        <v>5</v>
      </c>
      <c r="B422" s="13" t="s">
        <v>47</v>
      </c>
      <c r="C422" s="198"/>
      <c r="D422" s="199"/>
      <c r="E422" s="198"/>
      <c r="F422" s="199"/>
      <c r="G422" s="198" t="s">
        <v>75</v>
      </c>
      <c r="H422" s="199"/>
      <c r="I422" s="198" t="s">
        <v>110</v>
      </c>
      <c r="J422" s="199"/>
      <c r="K422" s="198"/>
      <c r="L422" s="199"/>
    </row>
    <row r="423" spans="1:12" ht="22.95" customHeight="1" x14ac:dyDescent="0.2">
      <c r="A423" s="11" t="s">
        <v>6</v>
      </c>
      <c r="B423" s="28" t="s">
        <v>137</v>
      </c>
      <c r="C423" s="198"/>
      <c r="D423" s="199"/>
      <c r="E423" s="198"/>
      <c r="F423" s="199"/>
      <c r="G423" s="198" t="s">
        <v>75</v>
      </c>
      <c r="H423" s="199"/>
      <c r="I423" s="198" t="s">
        <v>73</v>
      </c>
      <c r="J423" s="199"/>
      <c r="K423" s="198"/>
      <c r="L423" s="199"/>
    </row>
    <row r="424" spans="1:12" ht="22.95" customHeight="1" x14ac:dyDescent="0.2">
      <c r="A424" s="11" t="s">
        <v>7</v>
      </c>
      <c r="B424" s="29" t="s">
        <v>196</v>
      </c>
      <c r="C424" s="198"/>
      <c r="D424" s="199"/>
      <c r="E424" s="198"/>
      <c r="F424" s="199"/>
      <c r="G424" s="198" t="s">
        <v>73</v>
      </c>
      <c r="H424" s="199"/>
      <c r="I424" s="198" t="s">
        <v>73</v>
      </c>
      <c r="J424" s="199"/>
      <c r="K424" s="198"/>
      <c r="L424" s="199"/>
    </row>
    <row r="425" spans="1:12" ht="22.95" customHeight="1" x14ac:dyDescent="0.2">
      <c r="A425" s="11" t="s">
        <v>8</v>
      </c>
      <c r="B425" s="13" t="s">
        <v>50</v>
      </c>
      <c r="C425" s="198"/>
      <c r="D425" s="199"/>
      <c r="E425" s="198"/>
      <c r="F425" s="199"/>
      <c r="G425" s="198" t="s">
        <v>75</v>
      </c>
      <c r="H425" s="199"/>
      <c r="I425" s="198" t="s">
        <v>110</v>
      </c>
      <c r="J425" s="199"/>
      <c r="K425" s="198"/>
      <c r="L425" s="199"/>
    </row>
    <row r="426" spans="1:12" ht="22.95" customHeight="1" x14ac:dyDescent="0.2">
      <c r="A426" s="11" t="s">
        <v>9</v>
      </c>
      <c r="B426" s="13" t="s">
        <v>51</v>
      </c>
      <c r="C426" s="198"/>
      <c r="D426" s="199"/>
      <c r="E426" s="198"/>
      <c r="F426" s="199"/>
      <c r="G426" s="198" t="s">
        <v>79</v>
      </c>
      <c r="H426" s="199"/>
      <c r="I426" s="198" t="s">
        <v>79</v>
      </c>
      <c r="J426" s="199"/>
      <c r="K426" s="198"/>
      <c r="L426" s="199"/>
    </row>
    <row r="427" spans="1:12" ht="22.95" customHeight="1" x14ac:dyDescent="0.2">
      <c r="A427" s="11" t="s">
        <v>10</v>
      </c>
      <c r="B427" s="13" t="s">
        <v>52</v>
      </c>
      <c r="C427" s="198"/>
      <c r="D427" s="199"/>
      <c r="E427" s="198"/>
      <c r="F427" s="199"/>
      <c r="G427" s="198" t="s">
        <v>75</v>
      </c>
      <c r="H427" s="199"/>
      <c r="I427" s="198" t="s">
        <v>110</v>
      </c>
      <c r="J427" s="199"/>
      <c r="K427" s="198"/>
      <c r="L427" s="199"/>
    </row>
    <row r="428" spans="1:12" ht="22.95" customHeight="1" x14ac:dyDescent="0.2">
      <c r="A428" s="11" t="s">
        <v>11</v>
      </c>
      <c r="B428" s="13" t="s">
        <v>46</v>
      </c>
      <c r="C428" s="198"/>
      <c r="D428" s="199"/>
      <c r="E428" s="198"/>
      <c r="F428" s="199"/>
      <c r="G428" s="198" t="s">
        <v>75</v>
      </c>
      <c r="H428" s="199"/>
      <c r="I428" s="198" t="s">
        <v>110</v>
      </c>
      <c r="J428" s="199"/>
      <c r="K428" s="198"/>
      <c r="L428" s="199"/>
    </row>
    <row r="429" spans="1:12" ht="22.95" customHeight="1" x14ac:dyDescent="0.2">
      <c r="A429" s="11" t="s">
        <v>12</v>
      </c>
      <c r="B429" s="13" t="s">
        <v>47</v>
      </c>
      <c r="C429" s="198"/>
      <c r="D429" s="199"/>
      <c r="E429" s="198"/>
      <c r="F429" s="199"/>
      <c r="G429" s="198" t="s">
        <v>75</v>
      </c>
      <c r="H429" s="199"/>
      <c r="I429" s="198" t="s">
        <v>110</v>
      </c>
      <c r="J429" s="199"/>
      <c r="K429" s="198"/>
      <c r="L429" s="199"/>
    </row>
    <row r="430" spans="1:12" ht="22.95" customHeight="1" x14ac:dyDescent="0.2">
      <c r="A430" s="11" t="s">
        <v>14</v>
      </c>
      <c r="B430" s="28" t="s">
        <v>137</v>
      </c>
      <c r="C430" s="198"/>
      <c r="D430" s="199"/>
      <c r="E430" s="198" t="s">
        <v>76</v>
      </c>
      <c r="F430" s="199"/>
      <c r="G430" s="198" t="s">
        <v>75</v>
      </c>
      <c r="H430" s="199"/>
      <c r="I430" s="198" t="s">
        <v>73</v>
      </c>
      <c r="J430" s="199"/>
      <c r="K430" s="198"/>
      <c r="L430" s="199"/>
    </row>
    <row r="431" spans="1:12" ht="22.95" customHeight="1" x14ac:dyDescent="0.2">
      <c r="A431" s="11" t="s">
        <v>15</v>
      </c>
      <c r="B431" s="29" t="s">
        <v>196</v>
      </c>
      <c r="C431" s="198"/>
      <c r="D431" s="199"/>
      <c r="E431" s="198" t="s">
        <v>76</v>
      </c>
      <c r="F431" s="199"/>
      <c r="G431" s="198" t="s">
        <v>73</v>
      </c>
      <c r="H431" s="199"/>
      <c r="I431" s="198" t="s">
        <v>73</v>
      </c>
      <c r="J431" s="199"/>
      <c r="K431" s="206" t="s">
        <v>281</v>
      </c>
      <c r="L431" s="207"/>
    </row>
    <row r="432" spans="1:12" ht="22.95" customHeight="1" x14ac:dyDescent="0.2">
      <c r="A432" s="11" t="s">
        <v>16</v>
      </c>
      <c r="B432" s="29" t="s">
        <v>50</v>
      </c>
      <c r="C432" s="198"/>
      <c r="D432" s="199"/>
      <c r="E432" s="198" t="s">
        <v>76</v>
      </c>
      <c r="F432" s="199"/>
      <c r="G432" s="198" t="s">
        <v>73</v>
      </c>
      <c r="H432" s="199"/>
      <c r="I432" s="198" t="s">
        <v>73</v>
      </c>
      <c r="J432" s="199"/>
      <c r="K432" s="198" t="s">
        <v>176</v>
      </c>
      <c r="L432" s="199"/>
    </row>
    <row r="433" spans="1:12" ht="22.95" customHeight="1" x14ac:dyDescent="0.2">
      <c r="A433" s="11" t="s">
        <v>17</v>
      </c>
      <c r="B433" s="13" t="s">
        <v>51</v>
      </c>
      <c r="C433" s="198"/>
      <c r="D433" s="199"/>
      <c r="E433" s="198" t="s">
        <v>79</v>
      </c>
      <c r="F433" s="199"/>
      <c r="G433" s="198" t="s">
        <v>79</v>
      </c>
      <c r="H433" s="199"/>
      <c r="I433" s="198" t="s">
        <v>79</v>
      </c>
      <c r="J433" s="199"/>
      <c r="K433" s="198"/>
      <c r="L433" s="199"/>
    </row>
    <row r="434" spans="1:12" ht="22.95" customHeight="1" x14ac:dyDescent="0.2">
      <c r="A434" s="11" t="s">
        <v>18</v>
      </c>
      <c r="B434" s="13" t="s">
        <v>52</v>
      </c>
      <c r="C434" s="198"/>
      <c r="D434" s="199"/>
      <c r="E434" s="198" t="s">
        <v>78</v>
      </c>
      <c r="F434" s="199"/>
      <c r="G434" s="198" t="s">
        <v>75</v>
      </c>
      <c r="H434" s="199"/>
      <c r="I434" s="198" t="s">
        <v>110</v>
      </c>
      <c r="J434" s="199"/>
      <c r="K434" s="198"/>
      <c r="L434" s="199"/>
    </row>
    <row r="435" spans="1:12" ht="22.95" customHeight="1" x14ac:dyDescent="0.2">
      <c r="A435" s="11" t="s">
        <v>19</v>
      </c>
      <c r="B435" s="13" t="s">
        <v>46</v>
      </c>
      <c r="C435" s="198"/>
      <c r="D435" s="199"/>
      <c r="E435" s="198" t="s">
        <v>78</v>
      </c>
      <c r="F435" s="199"/>
      <c r="G435" s="198" t="s">
        <v>75</v>
      </c>
      <c r="H435" s="199"/>
      <c r="I435" s="198" t="s">
        <v>110</v>
      </c>
      <c r="J435" s="199"/>
      <c r="K435" s="198"/>
      <c r="L435" s="199"/>
    </row>
    <row r="436" spans="1:12" ht="22.95" customHeight="1" x14ac:dyDescent="0.2">
      <c r="A436" s="11" t="s">
        <v>20</v>
      </c>
      <c r="B436" s="13" t="s">
        <v>47</v>
      </c>
      <c r="C436" s="198"/>
      <c r="D436" s="199"/>
      <c r="E436" s="198" t="s">
        <v>78</v>
      </c>
      <c r="F436" s="199"/>
      <c r="G436" s="198" t="s">
        <v>75</v>
      </c>
      <c r="H436" s="199"/>
      <c r="I436" s="198" t="s">
        <v>110</v>
      </c>
      <c r="J436" s="199"/>
      <c r="K436" s="198"/>
      <c r="L436" s="199"/>
    </row>
    <row r="437" spans="1:12" ht="22.95" customHeight="1" x14ac:dyDescent="0.2">
      <c r="A437" s="11" t="s">
        <v>21</v>
      </c>
      <c r="B437" s="28" t="s">
        <v>137</v>
      </c>
      <c r="C437" s="198"/>
      <c r="D437" s="199"/>
      <c r="E437" s="198" t="s">
        <v>76</v>
      </c>
      <c r="F437" s="199"/>
      <c r="G437" s="198" t="s">
        <v>75</v>
      </c>
      <c r="H437" s="199"/>
      <c r="I437" s="206" t="s">
        <v>290</v>
      </c>
      <c r="J437" s="207"/>
      <c r="K437" s="198"/>
      <c r="L437" s="199"/>
    </row>
    <row r="438" spans="1:12" ht="22.95" customHeight="1" x14ac:dyDescent="0.2">
      <c r="A438" s="11" t="s">
        <v>22</v>
      </c>
      <c r="B438" s="29" t="s">
        <v>196</v>
      </c>
      <c r="C438" s="198"/>
      <c r="D438" s="199"/>
      <c r="E438" s="198" t="s">
        <v>76</v>
      </c>
      <c r="F438" s="199"/>
      <c r="G438" s="198" t="s">
        <v>282</v>
      </c>
      <c r="H438" s="199"/>
      <c r="I438" s="206" t="s">
        <v>290</v>
      </c>
      <c r="J438" s="207"/>
      <c r="K438" s="198"/>
      <c r="L438" s="199"/>
    </row>
    <row r="439" spans="1:12" ht="22.95" customHeight="1" x14ac:dyDescent="0.2">
      <c r="A439" s="11" t="s">
        <v>23</v>
      </c>
      <c r="B439" s="13" t="s">
        <v>50</v>
      </c>
      <c r="C439" s="198"/>
      <c r="D439" s="199"/>
      <c r="E439" s="198" t="s">
        <v>78</v>
      </c>
      <c r="F439" s="199"/>
      <c r="G439" s="198" t="s">
        <v>75</v>
      </c>
      <c r="H439" s="199"/>
      <c r="I439" s="198" t="s">
        <v>110</v>
      </c>
      <c r="J439" s="199"/>
      <c r="K439" s="198"/>
      <c r="L439" s="199"/>
    </row>
    <row r="440" spans="1:12" ht="22.95" customHeight="1" x14ac:dyDescent="0.2">
      <c r="A440" s="11" t="s">
        <v>24</v>
      </c>
      <c r="B440" s="13" t="s">
        <v>51</v>
      </c>
      <c r="C440" s="198"/>
      <c r="D440" s="199"/>
      <c r="E440" s="198" t="s">
        <v>79</v>
      </c>
      <c r="F440" s="199"/>
      <c r="G440" s="198" t="s">
        <v>79</v>
      </c>
      <c r="H440" s="199"/>
      <c r="I440" s="198" t="s">
        <v>79</v>
      </c>
      <c r="J440" s="199"/>
      <c r="K440" s="198"/>
      <c r="L440" s="199"/>
    </row>
    <row r="441" spans="1:12" ht="22.95" customHeight="1" x14ac:dyDescent="0.2">
      <c r="A441" s="11" t="s">
        <v>25</v>
      </c>
      <c r="B441" s="13" t="s">
        <v>52</v>
      </c>
      <c r="C441" s="198"/>
      <c r="D441" s="199"/>
      <c r="E441" s="198" t="s">
        <v>78</v>
      </c>
      <c r="F441" s="199"/>
      <c r="G441" s="198" t="s">
        <v>75</v>
      </c>
      <c r="H441" s="199"/>
      <c r="I441" s="198" t="s">
        <v>110</v>
      </c>
      <c r="J441" s="199"/>
      <c r="K441" s="198"/>
      <c r="L441" s="199"/>
    </row>
    <row r="442" spans="1:12" ht="22.95" customHeight="1" x14ac:dyDescent="0.2">
      <c r="A442" s="11" t="s">
        <v>26</v>
      </c>
      <c r="B442" s="13" t="s">
        <v>46</v>
      </c>
      <c r="C442" s="198"/>
      <c r="D442" s="199"/>
      <c r="E442" s="198" t="s">
        <v>78</v>
      </c>
      <c r="F442" s="199"/>
      <c r="G442" s="198" t="s">
        <v>75</v>
      </c>
      <c r="H442" s="199"/>
      <c r="I442" s="198" t="s">
        <v>110</v>
      </c>
      <c r="J442" s="199"/>
      <c r="K442" s="198"/>
      <c r="L442" s="199"/>
    </row>
    <row r="443" spans="1:12" ht="22.95" customHeight="1" x14ac:dyDescent="0.2">
      <c r="A443" s="11" t="s">
        <v>27</v>
      </c>
      <c r="B443" s="13" t="s">
        <v>47</v>
      </c>
      <c r="C443" s="198"/>
      <c r="D443" s="199"/>
      <c r="E443" s="198" t="s">
        <v>78</v>
      </c>
      <c r="F443" s="199"/>
      <c r="G443" s="198" t="s">
        <v>75</v>
      </c>
      <c r="H443" s="199"/>
      <c r="I443" s="198" t="s">
        <v>110</v>
      </c>
      <c r="J443" s="199"/>
      <c r="K443" s="198"/>
      <c r="L443" s="199"/>
    </row>
    <row r="444" spans="1:12" ht="22.95" customHeight="1" x14ac:dyDescent="0.2">
      <c r="A444" s="11" t="s">
        <v>28</v>
      </c>
      <c r="B444" s="28" t="s">
        <v>137</v>
      </c>
      <c r="C444" s="198"/>
      <c r="D444" s="199"/>
      <c r="E444" s="198" t="s">
        <v>76</v>
      </c>
      <c r="F444" s="199"/>
      <c r="G444" s="198" t="s">
        <v>75</v>
      </c>
      <c r="H444" s="199"/>
      <c r="I444" s="198" t="s">
        <v>73</v>
      </c>
      <c r="J444" s="199"/>
      <c r="K444" s="198"/>
      <c r="L444" s="199"/>
    </row>
    <row r="445" spans="1:12" ht="22.95" customHeight="1" x14ac:dyDescent="0.2">
      <c r="A445" s="11" t="s">
        <v>29</v>
      </c>
      <c r="B445" s="29" t="s">
        <v>196</v>
      </c>
      <c r="C445" s="198"/>
      <c r="D445" s="199"/>
      <c r="E445" s="198" t="s">
        <v>76</v>
      </c>
      <c r="F445" s="199"/>
      <c r="G445" s="198" t="s">
        <v>73</v>
      </c>
      <c r="H445" s="199"/>
      <c r="I445" s="198" t="s">
        <v>73</v>
      </c>
      <c r="J445" s="199"/>
      <c r="K445" s="206" t="s">
        <v>224</v>
      </c>
      <c r="L445" s="207"/>
    </row>
    <row r="446" spans="1:12" ht="22.95" customHeight="1" x14ac:dyDescent="0.2">
      <c r="A446" s="11" t="s">
        <v>30</v>
      </c>
      <c r="B446" s="13" t="s">
        <v>50</v>
      </c>
      <c r="C446" s="198"/>
      <c r="D446" s="199"/>
      <c r="E446" s="198" t="s">
        <v>78</v>
      </c>
      <c r="F446" s="199"/>
      <c r="G446" s="198" t="s">
        <v>75</v>
      </c>
      <c r="H446" s="199"/>
      <c r="I446" s="259" t="s">
        <v>230</v>
      </c>
      <c r="J446" s="260"/>
      <c r="K446" s="198"/>
      <c r="L446" s="344"/>
    </row>
    <row r="447" spans="1:12" ht="22.95" customHeight="1" x14ac:dyDescent="0.2">
      <c r="A447" s="11" t="s">
        <v>31</v>
      </c>
      <c r="B447" s="13" t="s">
        <v>51</v>
      </c>
      <c r="C447" s="198"/>
      <c r="D447" s="199"/>
      <c r="E447" s="198" t="s">
        <v>79</v>
      </c>
      <c r="F447" s="199"/>
      <c r="G447" s="198" t="s">
        <v>79</v>
      </c>
      <c r="H447" s="199"/>
      <c r="I447" s="259">
        <v>2</v>
      </c>
      <c r="J447" s="260"/>
      <c r="K447" s="206"/>
      <c r="L447" s="207"/>
    </row>
    <row r="448" spans="1:12" ht="22.95" customHeight="1" x14ac:dyDescent="0.2">
      <c r="A448" s="11" t="s">
        <v>32</v>
      </c>
      <c r="B448" s="13" t="s">
        <v>69</v>
      </c>
      <c r="C448" s="198"/>
      <c r="D448" s="199"/>
      <c r="E448" s="198" t="s">
        <v>78</v>
      </c>
      <c r="F448" s="199"/>
      <c r="G448" s="198" t="s">
        <v>75</v>
      </c>
      <c r="H448" s="199"/>
      <c r="I448" s="259">
        <v>3</v>
      </c>
      <c r="J448" s="260"/>
      <c r="K448" s="198"/>
      <c r="L448" s="199"/>
    </row>
    <row r="449" spans="1:12" ht="22.95" customHeight="1" x14ac:dyDescent="0.2">
      <c r="A449" s="11"/>
      <c r="B449" s="13"/>
      <c r="C449" s="198"/>
      <c r="D449" s="199"/>
      <c r="E449" s="198"/>
      <c r="F449" s="199"/>
      <c r="G449" s="198"/>
      <c r="H449" s="199"/>
      <c r="I449" s="198"/>
      <c r="J449" s="199"/>
      <c r="K449" s="198"/>
      <c r="L449" s="199"/>
    </row>
    <row r="450" spans="1:12" ht="22.95" customHeight="1" x14ac:dyDescent="0.2">
      <c r="A450" s="11"/>
      <c r="B450" s="13"/>
      <c r="C450" s="198"/>
      <c r="D450" s="199"/>
      <c r="E450" s="198"/>
      <c r="F450" s="199"/>
      <c r="G450" s="198"/>
      <c r="H450" s="199"/>
      <c r="I450" s="259"/>
      <c r="J450" s="260"/>
      <c r="K450" s="198"/>
      <c r="L450" s="199"/>
    </row>
    <row r="451" spans="1:12" ht="22.95" customHeight="1" thickBot="1" x14ac:dyDescent="0.25">
      <c r="A451" s="11"/>
      <c r="B451" s="13"/>
      <c r="C451" s="198"/>
      <c r="D451" s="199"/>
      <c r="E451" s="198"/>
      <c r="F451" s="199"/>
      <c r="G451" s="198"/>
      <c r="H451" s="199"/>
      <c r="I451" s="198"/>
      <c r="J451" s="199"/>
      <c r="K451" s="336"/>
      <c r="L451" s="337"/>
    </row>
    <row r="452" spans="1:12" ht="22.95" customHeight="1" thickTop="1" x14ac:dyDescent="0.2">
      <c r="A452" s="338" t="s">
        <v>37</v>
      </c>
      <c r="B452" s="339"/>
      <c r="C452" s="227">
        <v>0</v>
      </c>
      <c r="D452" s="228"/>
      <c r="E452" s="227">
        <v>16</v>
      </c>
      <c r="F452" s="228"/>
      <c r="G452" s="227">
        <v>24</v>
      </c>
      <c r="H452" s="228"/>
      <c r="I452" s="227">
        <v>22</v>
      </c>
      <c r="J452" s="228"/>
      <c r="K452" s="198"/>
      <c r="L452" s="199"/>
    </row>
    <row r="453" spans="1:12" ht="22.95" customHeight="1" x14ac:dyDescent="0.2">
      <c r="A453" s="340"/>
      <c r="B453" s="341"/>
      <c r="C453" s="229"/>
      <c r="D453" s="230"/>
      <c r="E453" s="229"/>
      <c r="F453" s="230"/>
      <c r="G453" s="229"/>
      <c r="H453" s="230"/>
      <c r="I453" s="229"/>
      <c r="J453" s="230"/>
      <c r="K453" s="198"/>
      <c r="L453" s="199"/>
    </row>
    <row r="454" spans="1:12" ht="22.95" customHeight="1" x14ac:dyDescent="0.2">
      <c r="A454" s="217" t="s">
        <v>42</v>
      </c>
      <c r="B454" s="218"/>
      <c r="C454" s="198">
        <v>28</v>
      </c>
      <c r="D454" s="199"/>
      <c r="E454" s="198">
        <v>12</v>
      </c>
      <c r="F454" s="199"/>
      <c r="G454" s="198">
        <v>4</v>
      </c>
      <c r="H454" s="199"/>
      <c r="I454" s="198">
        <v>6</v>
      </c>
      <c r="J454" s="199"/>
      <c r="K454" s="198"/>
      <c r="L454" s="199"/>
    </row>
    <row r="455" spans="1:12" ht="22.95" customHeight="1" x14ac:dyDescent="0.2"/>
    <row r="456" spans="1:12" ht="22.95" customHeight="1" x14ac:dyDescent="0.2"/>
    <row r="457" spans="1:12" ht="22.95" customHeight="1" x14ac:dyDescent="0.2">
      <c r="A457" s="195" t="s">
        <v>13</v>
      </c>
      <c r="B457" s="195"/>
      <c r="C457" s="195"/>
      <c r="D457" s="195"/>
      <c r="E457" s="195"/>
      <c r="F457" s="195"/>
      <c r="G457" s="195"/>
      <c r="H457" s="195"/>
      <c r="I457" s="195"/>
      <c r="J457" s="195"/>
      <c r="K457" s="195"/>
      <c r="L457" s="195"/>
    </row>
    <row r="458" spans="1:12" ht="22.95" customHeight="1" x14ac:dyDescent="0.2">
      <c r="A458" s="195"/>
      <c r="B458" s="195"/>
      <c r="C458" s="195"/>
      <c r="D458" s="195"/>
      <c r="E458" s="195"/>
      <c r="F458" s="195"/>
      <c r="G458" s="195"/>
      <c r="H458" s="195"/>
      <c r="I458" s="195"/>
      <c r="J458" s="195"/>
      <c r="K458" s="195"/>
      <c r="L458" s="195"/>
    </row>
    <row r="459" spans="1:12" ht="22.95" customHeight="1" x14ac:dyDescent="0.2">
      <c r="A459" s="10" t="str">
        <f>A419</f>
        <v>平成３０年</v>
      </c>
      <c r="B459" s="5"/>
      <c r="C459" s="6" t="s">
        <v>67</v>
      </c>
      <c r="D459" s="5"/>
    </row>
    <row r="460" spans="1:12" ht="22.95" customHeight="1" x14ac:dyDescent="0.2">
      <c r="A460" s="196"/>
      <c r="B460" s="197"/>
      <c r="C460" s="198" t="s">
        <v>1</v>
      </c>
      <c r="D460" s="199"/>
      <c r="E460" s="198" t="s">
        <v>36</v>
      </c>
      <c r="F460" s="199"/>
      <c r="G460" s="198" t="s">
        <v>237</v>
      </c>
      <c r="H460" s="199"/>
      <c r="I460" s="198" t="s">
        <v>2</v>
      </c>
      <c r="J460" s="199"/>
      <c r="K460" s="198" t="s">
        <v>43</v>
      </c>
      <c r="L460" s="199"/>
    </row>
    <row r="461" spans="1:12" ht="22.95" customHeight="1" x14ac:dyDescent="0.2">
      <c r="A461" s="11" t="s">
        <v>4</v>
      </c>
      <c r="B461" s="13" t="s">
        <v>46</v>
      </c>
      <c r="C461" s="259"/>
      <c r="D461" s="260"/>
      <c r="E461" s="198" t="s">
        <v>78</v>
      </c>
      <c r="F461" s="199"/>
      <c r="G461" s="198" t="s">
        <v>75</v>
      </c>
      <c r="H461" s="199"/>
      <c r="I461" s="259">
        <v>3</v>
      </c>
      <c r="J461" s="260"/>
      <c r="K461" s="198"/>
      <c r="L461" s="199"/>
    </row>
    <row r="462" spans="1:12" ht="22.95" customHeight="1" x14ac:dyDescent="0.2">
      <c r="A462" s="11" t="s">
        <v>5</v>
      </c>
      <c r="B462" s="13" t="s">
        <v>47</v>
      </c>
      <c r="C462" s="259"/>
      <c r="D462" s="260"/>
      <c r="E462" s="198" t="s">
        <v>78</v>
      </c>
      <c r="F462" s="199"/>
      <c r="G462" s="198" t="s">
        <v>75</v>
      </c>
      <c r="H462" s="199"/>
      <c r="I462" s="259">
        <v>4</v>
      </c>
      <c r="J462" s="260"/>
      <c r="K462" s="198"/>
      <c r="L462" s="199"/>
    </row>
    <row r="463" spans="1:12" ht="22.95" customHeight="1" x14ac:dyDescent="0.2">
      <c r="A463" s="11" t="s">
        <v>6</v>
      </c>
      <c r="B463" s="28" t="s">
        <v>137</v>
      </c>
      <c r="C463" s="259"/>
      <c r="D463" s="260"/>
      <c r="E463" s="198" t="s">
        <v>76</v>
      </c>
      <c r="F463" s="199"/>
      <c r="G463" s="198" t="s">
        <v>75</v>
      </c>
      <c r="H463" s="199"/>
      <c r="I463" s="259">
        <v>5</v>
      </c>
      <c r="J463" s="260"/>
      <c r="K463" s="198"/>
      <c r="L463" s="199"/>
    </row>
    <row r="464" spans="1:12" ht="22.95" customHeight="1" x14ac:dyDescent="0.2">
      <c r="A464" s="11" t="s">
        <v>7</v>
      </c>
      <c r="B464" s="29" t="s">
        <v>196</v>
      </c>
      <c r="C464" s="261"/>
      <c r="D464" s="262"/>
      <c r="E464" s="198" t="s">
        <v>76</v>
      </c>
      <c r="F464" s="199"/>
      <c r="G464" s="198" t="s">
        <v>73</v>
      </c>
      <c r="H464" s="199"/>
      <c r="I464" s="259">
        <v>6</v>
      </c>
      <c r="J464" s="260"/>
      <c r="K464" s="198"/>
      <c r="L464" s="199"/>
    </row>
    <row r="465" spans="1:12" ht="22.95" customHeight="1" x14ac:dyDescent="0.2">
      <c r="A465" s="11" t="s">
        <v>8</v>
      </c>
      <c r="B465" s="13" t="s">
        <v>50</v>
      </c>
      <c r="C465" s="259"/>
      <c r="D465" s="260"/>
      <c r="E465" s="198" t="s">
        <v>78</v>
      </c>
      <c r="F465" s="199"/>
      <c r="G465" s="198" t="s">
        <v>75</v>
      </c>
      <c r="H465" s="199"/>
      <c r="I465" s="259">
        <v>7</v>
      </c>
      <c r="J465" s="260"/>
      <c r="K465" s="198"/>
      <c r="L465" s="199"/>
    </row>
    <row r="466" spans="1:12" ht="22.95" customHeight="1" x14ac:dyDescent="0.2">
      <c r="A466" s="11" t="s">
        <v>9</v>
      </c>
      <c r="B466" s="13" t="s">
        <v>51</v>
      </c>
      <c r="C466" s="259"/>
      <c r="D466" s="260"/>
      <c r="E466" s="198" t="s">
        <v>79</v>
      </c>
      <c r="F466" s="199"/>
      <c r="G466" s="198" t="s">
        <v>79</v>
      </c>
      <c r="H466" s="199"/>
      <c r="I466" s="259">
        <v>8</v>
      </c>
      <c r="J466" s="260"/>
      <c r="K466" s="198"/>
      <c r="L466" s="199"/>
    </row>
    <row r="467" spans="1:12" ht="22.95" customHeight="1" x14ac:dyDescent="0.2">
      <c r="A467" s="11" t="s">
        <v>10</v>
      </c>
      <c r="B467" s="13" t="s">
        <v>52</v>
      </c>
      <c r="C467" s="259"/>
      <c r="D467" s="260"/>
      <c r="E467" s="198" t="s">
        <v>78</v>
      </c>
      <c r="F467" s="199"/>
      <c r="G467" s="198" t="s">
        <v>75</v>
      </c>
      <c r="H467" s="199"/>
      <c r="I467" s="259">
        <v>9</v>
      </c>
      <c r="J467" s="260"/>
      <c r="K467" s="198"/>
      <c r="L467" s="199"/>
    </row>
    <row r="468" spans="1:12" ht="22.95" customHeight="1" x14ac:dyDescent="0.2">
      <c r="A468" s="11" t="s">
        <v>11</v>
      </c>
      <c r="B468" s="13" t="s">
        <v>46</v>
      </c>
      <c r="C468" s="259"/>
      <c r="D468" s="260"/>
      <c r="E468" s="198" t="s">
        <v>78</v>
      </c>
      <c r="F468" s="199"/>
      <c r="G468" s="198" t="s">
        <v>75</v>
      </c>
      <c r="H468" s="199"/>
      <c r="I468" s="259">
        <v>10</v>
      </c>
      <c r="J468" s="260"/>
      <c r="K468" s="198"/>
      <c r="L468" s="199"/>
    </row>
    <row r="469" spans="1:12" ht="22.95" customHeight="1" x14ac:dyDescent="0.2">
      <c r="A469" s="11" t="s">
        <v>12</v>
      </c>
      <c r="B469" s="13" t="s">
        <v>47</v>
      </c>
      <c r="C469" s="259"/>
      <c r="D469" s="260"/>
      <c r="E469" s="198" t="s">
        <v>78</v>
      </c>
      <c r="F469" s="199"/>
      <c r="G469" s="198" t="s">
        <v>75</v>
      </c>
      <c r="H469" s="199"/>
      <c r="I469" s="259">
        <v>11</v>
      </c>
      <c r="J469" s="260"/>
      <c r="K469" s="198"/>
      <c r="L469" s="199"/>
    </row>
    <row r="470" spans="1:12" ht="22.95" customHeight="1" x14ac:dyDescent="0.2">
      <c r="A470" s="11" t="s">
        <v>14</v>
      </c>
      <c r="B470" s="28" t="s">
        <v>137</v>
      </c>
      <c r="C470" s="259"/>
      <c r="D470" s="260"/>
      <c r="E470" s="198" t="s">
        <v>76</v>
      </c>
      <c r="F470" s="199"/>
      <c r="G470" s="198" t="s">
        <v>75</v>
      </c>
      <c r="H470" s="199"/>
      <c r="I470" s="259">
        <v>12</v>
      </c>
      <c r="J470" s="260"/>
      <c r="K470" s="198"/>
      <c r="L470" s="199"/>
    </row>
    <row r="471" spans="1:12" ht="22.95" customHeight="1" x14ac:dyDescent="0.2">
      <c r="A471" s="11" t="s">
        <v>15</v>
      </c>
      <c r="B471" s="29" t="s">
        <v>196</v>
      </c>
      <c r="C471" s="259"/>
      <c r="D471" s="260"/>
      <c r="E471" s="198" t="s">
        <v>76</v>
      </c>
      <c r="F471" s="199"/>
      <c r="G471" s="198" t="s">
        <v>73</v>
      </c>
      <c r="H471" s="199"/>
      <c r="I471" s="259">
        <v>13</v>
      </c>
      <c r="J471" s="260"/>
      <c r="K471" s="198"/>
      <c r="L471" s="199"/>
    </row>
    <row r="472" spans="1:12" ht="22.95" customHeight="1" x14ac:dyDescent="0.2">
      <c r="A472" s="11" t="s">
        <v>16</v>
      </c>
      <c r="B472" s="13" t="s">
        <v>50</v>
      </c>
      <c r="C472" s="259"/>
      <c r="D472" s="260"/>
      <c r="E472" s="198" t="s">
        <v>78</v>
      </c>
      <c r="F472" s="199"/>
      <c r="G472" s="198" t="s">
        <v>75</v>
      </c>
      <c r="H472" s="199"/>
      <c r="I472" s="259">
        <v>14</v>
      </c>
      <c r="J472" s="260"/>
      <c r="K472" s="198"/>
      <c r="L472" s="199"/>
    </row>
    <row r="473" spans="1:12" ht="22.95" customHeight="1" x14ac:dyDescent="0.2">
      <c r="A473" s="11" t="s">
        <v>17</v>
      </c>
      <c r="B473" s="13" t="s">
        <v>51</v>
      </c>
      <c r="C473" s="259"/>
      <c r="D473" s="260"/>
      <c r="E473" s="198" t="s">
        <v>79</v>
      </c>
      <c r="F473" s="199"/>
      <c r="G473" s="198" t="s">
        <v>79</v>
      </c>
      <c r="H473" s="199"/>
      <c r="I473" s="259">
        <v>15</v>
      </c>
      <c r="J473" s="260"/>
      <c r="K473" s="198"/>
      <c r="L473" s="199"/>
    </row>
    <row r="474" spans="1:12" ht="22.95" customHeight="1" x14ac:dyDescent="0.2">
      <c r="A474" s="11" t="s">
        <v>18</v>
      </c>
      <c r="B474" s="13" t="s">
        <v>52</v>
      </c>
      <c r="C474" s="259"/>
      <c r="D474" s="260"/>
      <c r="E474" s="198" t="s">
        <v>78</v>
      </c>
      <c r="F474" s="199"/>
      <c r="G474" s="198" t="s">
        <v>75</v>
      </c>
      <c r="H474" s="199"/>
      <c r="I474" s="259">
        <v>16</v>
      </c>
      <c r="J474" s="260"/>
      <c r="K474" s="198"/>
      <c r="L474" s="199"/>
    </row>
    <row r="475" spans="1:12" ht="22.95" customHeight="1" x14ac:dyDescent="0.2">
      <c r="A475" s="11" t="s">
        <v>19</v>
      </c>
      <c r="B475" s="13" t="s">
        <v>46</v>
      </c>
      <c r="C475" s="259"/>
      <c r="D475" s="260"/>
      <c r="E475" s="198" t="s">
        <v>78</v>
      </c>
      <c r="F475" s="199"/>
      <c r="G475" s="198" t="s">
        <v>75</v>
      </c>
      <c r="H475" s="199"/>
      <c r="I475" s="259">
        <v>17</v>
      </c>
      <c r="J475" s="260"/>
      <c r="K475" s="198"/>
      <c r="L475" s="199"/>
    </row>
    <row r="476" spans="1:12" ht="22.95" customHeight="1" x14ac:dyDescent="0.2">
      <c r="A476" s="11" t="s">
        <v>20</v>
      </c>
      <c r="B476" s="13" t="s">
        <v>47</v>
      </c>
      <c r="C476" s="198"/>
      <c r="D476" s="199"/>
      <c r="E476" s="198" t="s">
        <v>78</v>
      </c>
      <c r="F476" s="199"/>
      <c r="G476" s="198" t="s">
        <v>75</v>
      </c>
      <c r="H476" s="199"/>
      <c r="I476" s="259">
        <v>18</v>
      </c>
      <c r="J476" s="260"/>
      <c r="K476" s="198"/>
      <c r="L476" s="199"/>
    </row>
    <row r="477" spans="1:12" ht="22.95" customHeight="1" x14ac:dyDescent="0.2">
      <c r="A477" s="11" t="s">
        <v>21</v>
      </c>
      <c r="B477" s="28" t="s">
        <v>137</v>
      </c>
      <c r="C477" s="198" t="s">
        <v>232</v>
      </c>
      <c r="D477" s="199"/>
      <c r="E477" s="198" t="s">
        <v>76</v>
      </c>
      <c r="F477" s="199"/>
      <c r="G477" s="198" t="s">
        <v>75</v>
      </c>
      <c r="H477" s="199"/>
      <c r="I477" s="198"/>
      <c r="J477" s="199"/>
      <c r="K477" s="198"/>
      <c r="L477" s="199"/>
    </row>
    <row r="478" spans="1:12" ht="22.95" customHeight="1" x14ac:dyDescent="0.2">
      <c r="A478" s="11" t="s">
        <v>22</v>
      </c>
      <c r="B478" s="29" t="s">
        <v>196</v>
      </c>
      <c r="C478" s="198" t="s">
        <v>225</v>
      </c>
      <c r="D478" s="199"/>
      <c r="E478" s="198" t="s">
        <v>76</v>
      </c>
      <c r="F478" s="199"/>
      <c r="G478" s="198" t="s">
        <v>73</v>
      </c>
      <c r="H478" s="199"/>
      <c r="I478" s="198"/>
      <c r="J478" s="199"/>
      <c r="K478" s="198"/>
      <c r="L478" s="199"/>
    </row>
    <row r="479" spans="1:12" ht="22.95" customHeight="1" x14ac:dyDescent="0.2">
      <c r="A479" s="11" t="s">
        <v>23</v>
      </c>
      <c r="B479" s="13" t="s">
        <v>50</v>
      </c>
      <c r="C479" s="259"/>
      <c r="D479" s="260"/>
      <c r="E479" s="198" t="s">
        <v>78</v>
      </c>
      <c r="F479" s="199"/>
      <c r="G479" s="198" t="s">
        <v>75</v>
      </c>
      <c r="H479" s="199"/>
      <c r="I479" s="198"/>
      <c r="J479" s="199"/>
      <c r="K479" s="198"/>
      <c r="L479" s="199"/>
    </row>
    <row r="480" spans="1:12" ht="22.95" customHeight="1" x14ac:dyDescent="0.2">
      <c r="A480" s="11" t="s">
        <v>24</v>
      </c>
      <c r="B480" s="13" t="s">
        <v>51</v>
      </c>
      <c r="C480" s="259"/>
      <c r="D480" s="260"/>
      <c r="E480" s="198" t="s">
        <v>79</v>
      </c>
      <c r="F480" s="199"/>
      <c r="G480" s="198" t="s">
        <v>79</v>
      </c>
      <c r="H480" s="199"/>
      <c r="I480" s="198"/>
      <c r="J480" s="199"/>
      <c r="K480" s="198"/>
      <c r="L480" s="199"/>
    </row>
    <row r="481" spans="1:12" ht="22.95" customHeight="1" x14ac:dyDescent="0.2">
      <c r="A481" s="11" t="s">
        <v>25</v>
      </c>
      <c r="B481" s="30" t="s">
        <v>52</v>
      </c>
      <c r="C481" s="198"/>
      <c r="D481" s="199"/>
      <c r="E481" s="198" t="s">
        <v>76</v>
      </c>
      <c r="F481" s="199"/>
      <c r="G481" s="198" t="s">
        <v>73</v>
      </c>
      <c r="H481" s="199"/>
      <c r="I481" s="198"/>
      <c r="J481" s="199"/>
      <c r="K481" s="198" t="s">
        <v>228</v>
      </c>
      <c r="L481" s="199"/>
    </row>
    <row r="482" spans="1:12" ht="22.95" customHeight="1" x14ac:dyDescent="0.2">
      <c r="A482" s="11" t="s">
        <v>26</v>
      </c>
      <c r="B482" s="13" t="s">
        <v>46</v>
      </c>
      <c r="C482" s="198"/>
      <c r="D482" s="199"/>
      <c r="E482" s="198" t="s">
        <v>78</v>
      </c>
      <c r="F482" s="199"/>
      <c r="G482" s="198" t="s">
        <v>75</v>
      </c>
      <c r="H482" s="199"/>
      <c r="I482" s="198"/>
      <c r="J482" s="199"/>
      <c r="K482" s="198"/>
      <c r="L482" s="199"/>
    </row>
    <row r="483" spans="1:12" ht="22.95" customHeight="1" x14ac:dyDescent="0.2">
      <c r="A483" s="11" t="s">
        <v>27</v>
      </c>
      <c r="B483" s="13" t="s">
        <v>47</v>
      </c>
      <c r="C483" s="198"/>
      <c r="D483" s="199"/>
      <c r="E483" s="198" t="s">
        <v>78</v>
      </c>
      <c r="F483" s="199"/>
      <c r="G483" s="198" t="s">
        <v>75</v>
      </c>
      <c r="H483" s="199"/>
      <c r="I483" s="198"/>
      <c r="J483" s="199"/>
      <c r="K483" s="198"/>
      <c r="L483" s="199"/>
    </row>
    <row r="484" spans="1:12" ht="22.95" customHeight="1" x14ac:dyDescent="0.2">
      <c r="A484" s="11" t="s">
        <v>28</v>
      </c>
      <c r="B484" s="28" t="s">
        <v>137</v>
      </c>
      <c r="C484" s="198"/>
      <c r="D484" s="199"/>
      <c r="E484" s="198" t="s">
        <v>78</v>
      </c>
      <c r="F484" s="199"/>
      <c r="G484" s="198" t="s">
        <v>75</v>
      </c>
      <c r="H484" s="199"/>
      <c r="I484" s="198"/>
      <c r="J484" s="199"/>
      <c r="K484" s="198"/>
      <c r="L484" s="199"/>
    </row>
    <row r="485" spans="1:12" ht="22.95" customHeight="1" x14ac:dyDescent="0.2">
      <c r="A485" s="11" t="s">
        <v>29</v>
      </c>
      <c r="B485" s="29" t="s">
        <v>196</v>
      </c>
      <c r="C485" s="198"/>
      <c r="D485" s="199"/>
      <c r="E485" s="198" t="s">
        <v>76</v>
      </c>
      <c r="F485" s="199"/>
      <c r="G485" s="198" t="s">
        <v>73</v>
      </c>
      <c r="H485" s="199"/>
      <c r="I485" s="198"/>
      <c r="J485" s="199"/>
      <c r="K485" s="198"/>
      <c r="L485" s="199"/>
    </row>
    <row r="486" spans="1:12" ht="22.95" customHeight="1" x14ac:dyDescent="0.2">
      <c r="A486" s="11" t="s">
        <v>30</v>
      </c>
      <c r="B486" s="13" t="s">
        <v>50</v>
      </c>
      <c r="C486" s="198" t="s">
        <v>74</v>
      </c>
      <c r="D486" s="199"/>
      <c r="E486" s="198" t="s">
        <v>76</v>
      </c>
      <c r="F486" s="199"/>
      <c r="G486" s="198" t="s">
        <v>75</v>
      </c>
      <c r="H486" s="199"/>
      <c r="I486" s="198" t="s">
        <v>272</v>
      </c>
      <c r="J486" s="199"/>
      <c r="K486" s="198" t="s">
        <v>103</v>
      </c>
      <c r="L486" s="199"/>
    </row>
    <row r="487" spans="1:12" ht="22.95" customHeight="1" x14ac:dyDescent="0.2">
      <c r="A487" s="11" t="s">
        <v>31</v>
      </c>
      <c r="B487" s="13" t="s">
        <v>51</v>
      </c>
      <c r="C487" s="198" t="s">
        <v>79</v>
      </c>
      <c r="D487" s="199"/>
      <c r="E487" s="198" t="s">
        <v>79</v>
      </c>
      <c r="F487" s="199"/>
      <c r="G487" s="198" t="s">
        <v>79</v>
      </c>
      <c r="H487" s="199"/>
      <c r="I487" s="198"/>
      <c r="J487" s="199"/>
      <c r="K487" s="198"/>
      <c r="L487" s="199"/>
    </row>
    <row r="488" spans="1:12" ht="22.95" customHeight="1" x14ac:dyDescent="0.2">
      <c r="A488" s="11" t="s">
        <v>32</v>
      </c>
      <c r="B488" s="13" t="s">
        <v>52</v>
      </c>
      <c r="C488" s="198" t="s">
        <v>74</v>
      </c>
      <c r="D488" s="199"/>
      <c r="E488" s="198" t="s">
        <v>76</v>
      </c>
      <c r="F488" s="199"/>
      <c r="G488" s="198" t="s">
        <v>75</v>
      </c>
      <c r="H488" s="199"/>
      <c r="I488" s="198"/>
      <c r="J488" s="199"/>
      <c r="K488" s="198"/>
      <c r="L488" s="199"/>
    </row>
    <row r="489" spans="1:12" ht="22.95" customHeight="1" x14ac:dyDescent="0.2">
      <c r="A489" s="11" t="s">
        <v>33</v>
      </c>
      <c r="B489" s="13" t="s">
        <v>46</v>
      </c>
      <c r="C489" s="198" t="s">
        <v>74</v>
      </c>
      <c r="D489" s="199"/>
      <c r="E489" s="198" t="s">
        <v>76</v>
      </c>
      <c r="F489" s="199"/>
      <c r="G489" s="198" t="s">
        <v>75</v>
      </c>
      <c r="H489" s="199"/>
      <c r="I489" s="198"/>
      <c r="J489" s="199"/>
      <c r="K489" s="198"/>
      <c r="L489" s="199"/>
    </row>
    <row r="490" spans="1:12" ht="22.95" customHeight="1" x14ac:dyDescent="0.2">
      <c r="A490" s="11" t="s">
        <v>34</v>
      </c>
      <c r="B490" s="13" t="s">
        <v>47</v>
      </c>
      <c r="C490" s="198" t="s">
        <v>74</v>
      </c>
      <c r="D490" s="199"/>
      <c r="E490" s="198" t="s">
        <v>76</v>
      </c>
      <c r="F490" s="199"/>
      <c r="G490" s="198" t="s">
        <v>75</v>
      </c>
      <c r="H490" s="199"/>
      <c r="I490" s="198"/>
      <c r="J490" s="199"/>
      <c r="K490" s="198"/>
      <c r="L490" s="199"/>
    </row>
    <row r="491" spans="1:12" ht="22.95" customHeight="1" thickBot="1" x14ac:dyDescent="0.25">
      <c r="A491" s="11" t="s">
        <v>35</v>
      </c>
      <c r="B491" s="28" t="s">
        <v>137</v>
      </c>
      <c r="C491" s="198" t="s">
        <v>271</v>
      </c>
      <c r="D491" s="199"/>
      <c r="E491" s="198" t="s">
        <v>76</v>
      </c>
      <c r="F491" s="199"/>
      <c r="G491" s="198" t="s">
        <v>75</v>
      </c>
      <c r="H491" s="199"/>
      <c r="I491" s="198"/>
      <c r="J491" s="199"/>
      <c r="K491" s="336"/>
      <c r="L491" s="337"/>
    </row>
    <row r="492" spans="1:12" ht="22.95" customHeight="1" thickTop="1" x14ac:dyDescent="0.2">
      <c r="A492" s="338" t="s">
        <v>37</v>
      </c>
      <c r="B492" s="339"/>
      <c r="C492" s="227">
        <v>5</v>
      </c>
      <c r="D492" s="228"/>
      <c r="E492" s="227">
        <v>27</v>
      </c>
      <c r="F492" s="228"/>
      <c r="G492" s="227">
        <v>27</v>
      </c>
      <c r="H492" s="228"/>
      <c r="I492" s="227">
        <v>0</v>
      </c>
      <c r="J492" s="228"/>
      <c r="K492" s="198"/>
      <c r="L492" s="199"/>
    </row>
    <row r="493" spans="1:12" ht="22.95" customHeight="1" x14ac:dyDescent="0.2">
      <c r="A493" s="340"/>
      <c r="B493" s="341"/>
      <c r="C493" s="229"/>
      <c r="D493" s="230"/>
      <c r="E493" s="229"/>
      <c r="F493" s="230"/>
      <c r="G493" s="229"/>
      <c r="H493" s="230"/>
      <c r="I493" s="229"/>
      <c r="J493" s="230"/>
      <c r="K493" s="198"/>
      <c r="L493" s="199"/>
    </row>
    <row r="494" spans="1:12" ht="22.95" customHeight="1" thickBot="1" x14ac:dyDescent="0.25">
      <c r="A494" s="330" t="s">
        <v>42</v>
      </c>
      <c r="B494" s="331"/>
      <c r="C494" s="278">
        <v>26</v>
      </c>
      <c r="D494" s="254"/>
      <c r="E494" s="278">
        <v>4</v>
      </c>
      <c r="F494" s="254"/>
      <c r="G494" s="278">
        <v>4</v>
      </c>
      <c r="H494" s="254"/>
      <c r="I494" s="278">
        <v>31</v>
      </c>
      <c r="J494" s="254"/>
      <c r="K494" s="278"/>
      <c r="L494" s="254"/>
    </row>
    <row r="495" spans="1:12" x14ac:dyDescent="0.2">
      <c r="A495" s="320" t="s">
        <v>247</v>
      </c>
      <c r="B495" s="321"/>
      <c r="C495" s="327">
        <f>C492+C452+C370+C329+C288+C247+C205+C163+C121+C80+C37</f>
        <v>176</v>
      </c>
      <c r="D495" s="367"/>
      <c r="E495" s="327">
        <f>E492+E452+E411+E370+E329+E288+E247+E205+E163+E121+E80+E37</f>
        <v>292</v>
      </c>
      <c r="F495" s="367"/>
      <c r="G495" s="327">
        <f>G492+G452+G411+G370+G329+G288+G247+G205+G163+G121+G80+G37</f>
        <v>319</v>
      </c>
      <c r="H495" s="367"/>
      <c r="I495" s="327">
        <f>I492+I452+I411+I370+I329+I288+I247+I205+I163+I121+I80+I37</f>
        <v>92</v>
      </c>
      <c r="J495" s="367"/>
      <c r="K495" s="327"/>
      <c r="L495" s="328"/>
    </row>
    <row r="496" spans="1:12" ht="15.45" customHeight="1" x14ac:dyDescent="0.2">
      <c r="A496" s="322"/>
      <c r="B496" s="292"/>
      <c r="C496" s="229"/>
      <c r="D496" s="230"/>
      <c r="E496" s="229"/>
      <c r="F496" s="230"/>
      <c r="G496" s="229"/>
      <c r="H496" s="230"/>
      <c r="I496" s="229"/>
      <c r="J496" s="230"/>
      <c r="K496" s="229"/>
      <c r="L496" s="329"/>
    </row>
    <row r="497" spans="1:12" ht="22.5" customHeight="1" thickBot="1" x14ac:dyDescent="0.25">
      <c r="A497" s="314" t="s">
        <v>248</v>
      </c>
      <c r="B497" s="315"/>
      <c r="C497" s="318">
        <f>C494+C454+C413+C372+C331+C290+C249+C207+C167+C123+C82+C39</f>
        <v>189</v>
      </c>
      <c r="D497" s="315"/>
      <c r="E497" s="318">
        <f>E494+E454+E413+E372+E331+E290+E249+E207+E167+E123+E82+E39</f>
        <v>73</v>
      </c>
      <c r="F497" s="315"/>
      <c r="G497" s="318">
        <f>G494+G454+G413+G372+G331+G290+G249+G207+G167+G123+G82+G39</f>
        <v>46</v>
      </c>
      <c r="H497" s="315"/>
      <c r="I497" s="318">
        <f>I494+I454+I413+I372+I331+I290+I249+I207+I167+I123+I82+I39</f>
        <v>273</v>
      </c>
      <c r="J497" s="315"/>
      <c r="K497" s="318"/>
      <c r="L497" s="319"/>
    </row>
  </sheetData>
  <mergeCells count="2122">
    <mergeCell ref="G5:H5"/>
    <mergeCell ref="I5:J5"/>
    <mergeCell ref="K5:L5"/>
    <mergeCell ref="C6:D6"/>
    <mergeCell ref="E6:F6"/>
    <mergeCell ref="G6:H6"/>
    <mergeCell ref="I6:J6"/>
    <mergeCell ref="K6:L6"/>
    <mergeCell ref="C476:D476"/>
    <mergeCell ref="E467:F467"/>
    <mergeCell ref="G467:H467"/>
    <mergeCell ref="E468:F468"/>
    <mergeCell ref="G468:H468"/>
    <mergeCell ref="A1:L2"/>
    <mergeCell ref="A4:B4"/>
    <mergeCell ref="A5:B5"/>
    <mergeCell ref="C5:D5"/>
    <mergeCell ref="E5:F5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A39:B39"/>
    <mergeCell ref="C39:D39"/>
    <mergeCell ref="E39:F39"/>
    <mergeCell ref="G39:H39"/>
    <mergeCell ref="I39:J39"/>
    <mergeCell ref="K39:L39"/>
    <mergeCell ref="A37:B38"/>
    <mergeCell ref="C37:D38"/>
    <mergeCell ref="E37:F38"/>
    <mergeCell ref="G37:H38"/>
    <mergeCell ref="I37:J38"/>
    <mergeCell ref="K37:L37"/>
    <mergeCell ref="K38:L38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49:D49"/>
    <mergeCell ref="E49:F49"/>
    <mergeCell ref="G49:H49"/>
    <mergeCell ref="I49:J49"/>
    <mergeCell ref="K49:L49"/>
    <mergeCell ref="C50:D50"/>
    <mergeCell ref="E50:F50"/>
    <mergeCell ref="G50:H50"/>
    <mergeCell ref="I50:J50"/>
    <mergeCell ref="K50:L50"/>
    <mergeCell ref="A44:L45"/>
    <mergeCell ref="A47:B47"/>
    <mergeCell ref="A48:B48"/>
    <mergeCell ref="C48:D48"/>
    <mergeCell ref="E48:F48"/>
    <mergeCell ref="G48:H48"/>
    <mergeCell ref="I48:J48"/>
    <mergeCell ref="K48:L48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K62:L62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65:D65"/>
    <mergeCell ref="E65:F65"/>
    <mergeCell ref="G65:H65"/>
    <mergeCell ref="I65:J65"/>
    <mergeCell ref="K65:L65"/>
    <mergeCell ref="C66:D66"/>
    <mergeCell ref="E66:F66"/>
    <mergeCell ref="G66:H66"/>
    <mergeCell ref="I66:J66"/>
    <mergeCell ref="K66:L66"/>
    <mergeCell ref="C63:D63"/>
    <mergeCell ref="E63:F63"/>
    <mergeCell ref="G63:H63"/>
    <mergeCell ref="I63:J63"/>
    <mergeCell ref="K63:L63"/>
    <mergeCell ref="C64:D64"/>
    <mergeCell ref="E64:F64"/>
    <mergeCell ref="G64:H64"/>
    <mergeCell ref="I64:J64"/>
    <mergeCell ref="K64:L64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C73:D73"/>
    <mergeCell ref="E73:F73"/>
    <mergeCell ref="G73:H73"/>
    <mergeCell ref="I73:J73"/>
    <mergeCell ref="K73:L73"/>
    <mergeCell ref="C74:D74"/>
    <mergeCell ref="E74:F74"/>
    <mergeCell ref="G74:H74"/>
    <mergeCell ref="I74:J74"/>
    <mergeCell ref="K74:L74"/>
    <mergeCell ref="C71:D71"/>
    <mergeCell ref="E71:F71"/>
    <mergeCell ref="G71:H71"/>
    <mergeCell ref="I71:J71"/>
    <mergeCell ref="K71:L71"/>
    <mergeCell ref="C72:D72"/>
    <mergeCell ref="E72:F72"/>
    <mergeCell ref="G72:H72"/>
    <mergeCell ref="I72:J72"/>
    <mergeCell ref="K72:L72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K76:L76"/>
    <mergeCell ref="K80:L80"/>
    <mergeCell ref="K81:L81"/>
    <mergeCell ref="A82:B82"/>
    <mergeCell ref="C82:D82"/>
    <mergeCell ref="E82:F82"/>
    <mergeCell ref="G82:H82"/>
    <mergeCell ref="I82:J82"/>
    <mergeCell ref="K82:L82"/>
    <mergeCell ref="C79:D79"/>
    <mergeCell ref="E79:F79"/>
    <mergeCell ref="G79:H79"/>
    <mergeCell ref="I79:J79"/>
    <mergeCell ref="K79:L79"/>
    <mergeCell ref="A80:B81"/>
    <mergeCell ref="C80:D81"/>
    <mergeCell ref="E80:F81"/>
    <mergeCell ref="G80:H81"/>
    <mergeCell ref="I80:J81"/>
    <mergeCell ref="C90:D90"/>
    <mergeCell ref="E90:F90"/>
    <mergeCell ref="G90:H90"/>
    <mergeCell ref="I90:J90"/>
    <mergeCell ref="K90:L90"/>
    <mergeCell ref="C91:D91"/>
    <mergeCell ref="E91:F91"/>
    <mergeCell ref="G91:H91"/>
    <mergeCell ref="I91:J91"/>
    <mergeCell ref="K91:L91"/>
    <mergeCell ref="A85:L86"/>
    <mergeCell ref="A89:B89"/>
    <mergeCell ref="C89:D89"/>
    <mergeCell ref="E89:F89"/>
    <mergeCell ref="G89:H89"/>
    <mergeCell ref="I89:J89"/>
    <mergeCell ref="K89:L89"/>
    <mergeCell ref="A88:B88"/>
    <mergeCell ref="C94:D94"/>
    <mergeCell ref="E94:F94"/>
    <mergeCell ref="G94:H94"/>
    <mergeCell ref="I94:J94"/>
    <mergeCell ref="K94:L94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C93:D93"/>
    <mergeCell ref="E93:F93"/>
    <mergeCell ref="G93:H93"/>
    <mergeCell ref="I93:J93"/>
    <mergeCell ref="K93:L93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5"/>
    <mergeCell ref="C100:D100"/>
    <mergeCell ref="E100:F100"/>
    <mergeCell ref="G100:H100"/>
    <mergeCell ref="I100:J100"/>
    <mergeCell ref="K100:L100"/>
    <mergeCell ref="C101:D101"/>
    <mergeCell ref="E101:F101"/>
    <mergeCell ref="G101:H101"/>
    <mergeCell ref="I101:J101"/>
    <mergeCell ref="K101:L101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K107:L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0:D110"/>
    <mergeCell ref="E110:F110"/>
    <mergeCell ref="G110:H110"/>
    <mergeCell ref="I110:J110"/>
    <mergeCell ref="K110:L110"/>
    <mergeCell ref="C111:D111"/>
    <mergeCell ref="E111:F111"/>
    <mergeCell ref="G111:H111"/>
    <mergeCell ref="I111:J111"/>
    <mergeCell ref="K111:L111"/>
    <mergeCell ref="C108:D108"/>
    <mergeCell ref="E108:F108"/>
    <mergeCell ref="G108:H108"/>
    <mergeCell ref="I108:J108"/>
    <mergeCell ref="K108:L108"/>
    <mergeCell ref="C109:D109"/>
    <mergeCell ref="E109:F109"/>
    <mergeCell ref="G109:H109"/>
    <mergeCell ref="I109:J109"/>
    <mergeCell ref="K109:L109"/>
    <mergeCell ref="C114:D114"/>
    <mergeCell ref="E114:F114"/>
    <mergeCell ref="G114:H114"/>
    <mergeCell ref="I114:J114"/>
    <mergeCell ref="K114:L114"/>
    <mergeCell ref="C115:D115"/>
    <mergeCell ref="E115:F115"/>
    <mergeCell ref="G115:H115"/>
    <mergeCell ref="I115:J115"/>
    <mergeCell ref="K115:L115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C118:D118"/>
    <mergeCell ref="E118:F118"/>
    <mergeCell ref="G118:H118"/>
    <mergeCell ref="I118:J118"/>
    <mergeCell ref="K118:L118"/>
    <mergeCell ref="C119:D119"/>
    <mergeCell ref="E119:F119"/>
    <mergeCell ref="G119:H119"/>
    <mergeCell ref="I119:J119"/>
    <mergeCell ref="K119:L119"/>
    <mergeCell ref="C116:D116"/>
    <mergeCell ref="E116:F116"/>
    <mergeCell ref="G116:H116"/>
    <mergeCell ref="I116:J116"/>
    <mergeCell ref="K116:L116"/>
    <mergeCell ref="C117:D117"/>
    <mergeCell ref="E117:F117"/>
    <mergeCell ref="G117:H117"/>
    <mergeCell ref="I117:J117"/>
    <mergeCell ref="K117:L117"/>
    <mergeCell ref="K121:L121"/>
    <mergeCell ref="K122:L122"/>
    <mergeCell ref="A123:B123"/>
    <mergeCell ref="C123:D123"/>
    <mergeCell ref="E123:F123"/>
    <mergeCell ref="G123:H123"/>
    <mergeCell ref="I123:J123"/>
    <mergeCell ref="K123:L123"/>
    <mergeCell ref="C120:D120"/>
    <mergeCell ref="E120:F120"/>
    <mergeCell ref="G120:H120"/>
    <mergeCell ref="I120:J120"/>
    <mergeCell ref="K120:L120"/>
    <mergeCell ref="A121:B122"/>
    <mergeCell ref="C121:D122"/>
    <mergeCell ref="E121:F122"/>
    <mergeCell ref="G121:H122"/>
    <mergeCell ref="I121:J122"/>
    <mergeCell ref="C132:D132"/>
    <mergeCell ref="E132:F132"/>
    <mergeCell ref="G132:H132"/>
    <mergeCell ref="I132:J132"/>
    <mergeCell ref="K132:L132"/>
    <mergeCell ref="C133:D133"/>
    <mergeCell ref="E133:F133"/>
    <mergeCell ref="G133:H133"/>
    <mergeCell ref="I133:J133"/>
    <mergeCell ref="K133:L133"/>
    <mergeCell ref="A126:L127"/>
    <mergeCell ref="A131:B131"/>
    <mergeCell ref="C131:D131"/>
    <mergeCell ref="E131:F131"/>
    <mergeCell ref="G131:H131"/>
    <mergeCell ref="I131:J131"/>
    <mergeCell ref="K131:L131"/>
    <mergeCell ref="C136:D136"/>
    <mergeCell ref="E136:F136"/>
    <mergeCell ref="G136:H136"/>
    <mergeCell ref="I136:J136"/>
    <mergeCell ref="K136:L136"/>
    <mergeCell ref="C137:D137"/>
    <mergeCell ref="E137:F137"/>
    <mergeCell ref="G137:H137"/>
    <mergeCell ref="I137:J137"/>
    <mergeCell ref="K137:L137"/>
    <mergeCell ref="C134:D134"/>
    <mergeCell ref="E134:F134"/>
    <mergeCell ref="G134:H134"/>
    <mergeCell ref="I134:J134"/>
    <mergeCell ref="K134:L134"/>
    <mergeCell ref="C135:D135"/>
    <mergeCell ref="E135:F135"/>
    <mergeCell ref="G135:H135"/>
    <mergeCell ref="I135:J135"/>
    <mergeCell ref="K135:L135"/>
    <mergeCell ref="C140:D140"/>
    <mergeCell ref="E140:F140"/>
    <mergeCell ref="G140:H140"/>
    <mergeCell ref="I140:J140"/>
    <mergeCell ref="K140:L140"/>
    <mergeCell ref="C141:D141"/>
    <mergeCell ref="E141:F141"/>
    <mergeCell ref="G141:H141"/>
    <mergeCell ref="I141:J141"/>
    <mergeCell ref="K141:L141"/>
    <mergeCell ref="C138:D138"/>
    <mergeCell ref="E138:F138"/>
    <mergeCell ref="G138:H138"/>
    <mergeCell ref="I138:J138"/>
    <mergeCell ref="K138:L138"/>
    <mergeCell ref="C139:D139"/>
    <mergeCell ref="E139:F139"/>
    <mergeCell ref="G139:H139"/>
    <mergeCell ref="I139:J139"/>
    <mergeCell ref="K139:L139"/>
    <mergeCell ref="C144:D144"/>
    <mergeCell ref="E144:F144"/>
    <mergeCell ref="G144:H144"/>
    <mergeCell ref="I144:J144"/>
    <mergeCell ref="K144:L144"/>
    <mergeCell ref="C145:D145"/>
    <mergeCell ref="E145:F145"/>
    <mergeCell ref="G145:H145"/>
    <mergeCell ref="I145:J145"/>
    <mergeCell ref="K145:L145"/>
    <mergeCell ref="C142:D142"/>
    <mergeCell ref="E142:F142"/>
    <mergeCell ref="G142:H142"/>
    <mergeCell ref="I142:J142"/>
    <mergeCell ref="K142:L142"/>
    <mergeCell ref="C143:D143"/>
    <mergeCell ref="E143:F143"/>
    <mergeCell ref="G143:H143"/>
    <mergeCell ref="I143:J143"/>
    <mergeCell ref="K143:L14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K148:L148"/>
    <mergeCell ref="C146:D146"/>
    <mergeCell ref="E146:F146"/>
    <mergeCell ref="G146:H146"/>
    <mergeCell ref="I146:J146"/>
    <mergeCell ref="K146:L146"/>
    <mergeCell ref="C147:D147"/>
    <mergeCell ref="E147:F147"/>
    <mergeCell ref="G147:H147"/>
    <mergeCell ref="I147:J147"/>
    <mergeCell ref="K147:L147"/>
    <mergeCell ref="C152:D152"/>
    <mergeCell ref="E152:F152"/>
    <mergeCell ref="G152:H152"/>
    <mergeCell ref="I152:J152"/>
    <mergeCell ref="K152:L152"/>
    <mergeCell ref="C153:D153"/>
    <mergeCell ref="E153:F153"/>
    <mergeCell ref="G153:H153"/>
    <mergeCell ref="I153:J153"/>
    <mergeCell ref="K153:L153"/>
    <mergeCell ref="C150:D150"/>
    <mergeCell ref="E150:F150"/>
    <mergeCell ref="G150:H150"/>
    <mergeCell ref="I150:J150"/>
    <mergeCell ref="K150:L150"/>
    <mergeCell ref="C151:D151"/>
    <mergeCell ref="E151:F151"/>
    <mergeCell ref="G151:H151"/>
    <mergeCell ref="I151:J151"/>
    <mergeCell ref="K151:L151"/>
    <mergeCell ref="C156:D156"/>
    <mergeCell ref="E156:F156"/>
    <mergeCell ref="G156:H156"/>
    <mergeCell ref="I156:J156"/>
    <mergeCell ref="C157:D157"/>
    <mergeCell ref="E157:F157"/>
    <mergeCell ref="G157:H157"/>
    <mergeCell ref="I157:J157"/>
    <mergeCell ref="C154:D154"/>
    <mergeCell ref="E154:F154"/>
    <mergeCell ref="G154:H154"/>
    <mergeCell ref="I154:J154"/>
    <mergeCell ref="K154:L154"/>
    <mergeCell ref="C155:D155"/>
    <mergeCell ref="E155:F155"/>
    <mergeCell ref="G155:H155"/>
    <mergeCell ref="I155:J155"/>
    <mergeCell ref="K163:L163"/>
    <mergeCell ref="K164:L164"/>
    <mergeCell ref="C165:D165"/>
    <mergeCell ref="E165:F165"/>
    <mergeCell ref="G165:H165"/>
    <mergeCell ref="I165:J165"/>
    <mergeCell ref="K165:L165"/>
    <mergeCell ref="C162:D162"/>
    <mergeCell ref="E162:F162"/>
    <mergeCell ref="G162:H162"/>
    <mergeCell ref="I162:J162"/>
    <mergeCell ref="K162:L162"/>
    <mergeCell ref="C158:D158"/>
    <mergeCell ref="E158:F158"/>
    <mergeCell ref="G158:H158"/>
    <mergeCell ref="I158:J158"/>
    <mergeCell ref="K158:L158"/>
    <mergeCell ref="C159:D159"/>
    <mergeCell ref="E159:F159"/>
    <mergeCell ref="G159:H159"/>
    <mergeCell ref="I159:J159"/>
    <mergeCell ref="K159:L159"/>
    <mergeCell ref="G175:H175"/>
    <mergeCell ref="I175:J175"/>
    <mergeCell ref="K175:L175"/>
    <mergeCell ref="K167:L167"/>
    <mergeCell ref="A169:L170"/>
    <mergeCell ref="A173:B173"/>
    <mergeCell ref="C173:D173"/>
    <mergeCell ref="E173:F173"/>
    <mergeCell ref="G173:H173"/>
    <mergeCell ref="I173:J173"/>
    <mergeCell ref="K173:L173"/>
    <mergeCell ref="A163:A166"/>
    <mergeCell ref="B163:B164"/>
    <mergeCell ref="C163:D164"/>
    <mergeCell ref="E163:F164"/>
    <mergeCell ref="G163:H164"/>
    <mergeCell ref="C160:D160"/>
    <mergeCell ref="E160:F160"/>
    <mergeCell ref="G160:H160"/>
    <mergeCell ref="I160:J160"/>
    <mergeCell ref="K160:L160"/>
    <mergeCell ref="C161:D161"/>
    <mergeCell ref="E161:F161"/>
    <mergeCell ref="G161:H161"/>
    <mergeCell ref="I161:J161"/>
    <mergeCell ref="K161:L161"/>
    <mergeCell ref="C166:D166"/>
    <mergeCell ref="E166:F166"/>
    <mergeCell ref="G166:H166"/>
    <mergeCell ref="I166:J166"/>
    <mergeCell ref="K166:L166"/>
    <mergeCell ref="I163:J164"/>
    <mergeCell ref="C178:D178"/>
    <mergeCell ref="E178:F178"/>
    <mergeCell ref="G178:H178"/>
    <mergeCell ref="I178:J178"/>
    <mergeCell ref="K178:L178"/>
    <mergeCell ref="A167:B167"/>
    <mergeCell ref="C167:D167"/>
    <mergeCell ref="E167:F167"/>
    <mergeCell ref="G167:H167"/>
    <mergeCell ref="I167:J167"/>
    <mergeCell ref="C179:D179"/>
    <mergeCell ref="E179:F179"/>
    <mergeCell ref="G179:H179"/>
    <mergeCell ref="I179:J179"/>
    <mergeCell ref="K179:L179"/>
    <mergeCell ref="C176:D176"/>
    <mergeCell ref="E176:F176"/>
    <mergeCell ref="G176:H176"/>
    <mergeCell ref="I176:J176"/>
    <mergeCell ref="K176:L176"/>
    <mergeCell ref="C177:D177"/>
    <mergeCell ref="E177:F177"/>
    <mergeCell ref="G177:H177"/>
    <mergeCell ref="I177:J177"/>
    <mergeCell ref="K177:L177"/>
    <mergeCell ref="C174:D174"/>
    <mergeCell ref="E174:F174"/>
    <mergeCell ref="G174:H174"/>
    <mergeCell ref="I174:J174"/>
    <mergeCell ref="K174:L174"/>
    <mergeCell ref="C175:D175"/>
    <mergeCell ref="E175:F175"/>
    <mergeCell ref="C182:D182"/>
    <mergeCell ref="E182:F182"/>
    <mergeCell ref="G182:H182"/>
    <mergeCell ref="I182:J182"/>
    <mergeCell ref="K182:L182"/>
    <mergeCell ref="C183:D183"/>
    <mergeCell ref="E183:F183"/>
    <mergeCell ref="G183:H183"/>
    <mergeCell ref="I183:J183"/>
    <mergeCell ref="K183:L183"/>
    <mergeCell ref="C180:D180"/>
    <mergeCell ref="E180:F180"/>
    <mergeCell ref="G180:H180"/>
    <mergeCell ref="I180:J180"/>
    <mergeCell ref="K180:L180"/>
    <mergeCell ref="C181:D181"/>
    <mergeCell ref="E181:F181"/>
    <mergeCell ref="G181:H181"/>
    <mergeCell ref="I181:J181"/>
    <mergeCell ref="K181:L181"/>
    <mergeCell ref="C186:D186"/>
    <mergeCell ref="E186:F186"/>
    <mergeCell ref="G186:H186"/>
    <mergeCell ref="I186:J186"/>
    <mergeCell ref="K186:L186"/>
    <mergeCell ref="C187:D187"/>
    <mergeCell ref="E187:F187"/>
    <mergeCell ref="G187:H187"/>
    <mergeCell ref="I187:J187"/>
    <mergeCell ref="K187:L187"/>
    <mergeCell ref="C184:D184"/>
    <mergeCell ref="E184:F184"/>
    <mergeCell ref="G184:H184"/>
    <mergeCell ref="I184:J184"/>
    <mergeCell ref="K184:L184"/>
    <mergeCell ref="C185:D185"/>
    <mergeCell ref="E185:F185"/>
    <mergeCell ref="G185:H185"/>
    <mergeCell ref="I185:J185"/>
    <mergeCell ref="K185:L185"/>
    <mergeCell ref="C190:D190"/>
    <mergeCell ref="E190:F190"/>
    <mergeCell ref="G190:H190"/>
    <mergeCell ref="I190:J190"/>
    <mergeCell ref="K190:L190"/>
    <mergeCell ref="C191:D191"/>
    <mergeCell ref="E191:F191"/>
    <mergeCell ref="G191:H191"/>
    <mergeCell ref="I191:J191"/>
    <mergeCell ref="K191:L191"/>
    <mergeCell ref="C188:D188"/>
    <mergeCell ref="E188:F188"/>
    <mergeCell ref="G188:H188"/>
    <mergeCell ref="I188:J188"/>
    <mergeCell ref="K188:L188"/>
    <mergeCell ref="C189:D189"/>
    <mergeCell ref="E189:F189"/>
    <mergeCell ref="G189:H189"/>
    <mergeCell ref="I189:J189"/>
    <mergeCell ref="K189:L189"/>
    <mergeCell ref="C194:D194"/>
    <mergeCell ref="E194:F194"/>
    <mergeCell ref="G194:H194"/>
    <mergeCell ref="I194:J194"/>
    <mergeCell ref="K194:L194"/>
    <mergeCell ref="C195:D195"/>
    <mergeCell ref="E195:F195"/>
    <mergeCell ref="G195:H195"/>
    <mergeCell ref="I195:J195"/>
    <mergeCell ref="K195:L195"/>
    <mergeCell ref="C192:D192"/>
    <mergeCell ref="E192:F192"/>
    <mergeCell ref="G192:H192"/>
    <mergeCell ref="I192:J192"/>
    <mergeCell ref="K192:L192"/>
    <mergeCell ref="C193:D193"/>
    <mergeCell ref="E193:F193"/>
    <mergeCell ref="G193:H193"/>
    <mergeCell ref="I193:J193"/>
    <mergeCell ref="K193:L193"/>
    <mergeCell ref="C198:D198"/>
    <mergeCell ref="E198:F198"/>
    <mergeCell ref="G198:H198"/>
    <mergeCell ref="I198:J198"/>
    <mergeCell ref="K198:L198"/>
    <mergeCell ref="C199:D199"/>
    <mergeCell ref="E199:F199"/>
    <mergeCell ref="G199:H199"/>
    <mergeCell ref="I199:J199"/>
    <mergeCell ref="K199:L199"/>
    <mergeCell ref="C196:D196"/>
    <mergeCell ref="E196:F196"/>
    <mergeCell ref="G196:H196"/>
    <mergeCell ref="I196:J196"/>
    <mergeCell ref="K196:L196"/>
    <mergeCell ref="C197:D197"/>
    <mergeCell ref="E197:F197"/>
    <mergeCell ref="G197:H197"/>
    <mergeCell ref="I197:J197"/>
    <mergeCell ref="K197:L197"/>
    <mergeCell ref="C202:D202"/>
    <mergeCell ref="E202:F202"/>
    <mergeCell ref="G202:H202"/>
    <mergeCell ref="I202:J202"/>
    <mergeCell ref="K202:L202"/>
    <mergeCell ref="C203:D203"/>
    <mergeCell ref="E203:F203"/>
    <mergeCell ref="G203:H203"/>
    <mergeCell ref="I203:J203"/>
    <mergeCell ref="K203:L203"/>
    <mergeCell ref="C200:D200"/>
    <mergeCell ref="E200:F200"/>
    <mergeCell ref="G200:H200"/>
    <mergeCell ref="I200:J200"/>
    <mergeCell ref="K200:L200"/>
    <mergeCell ref="C201:D201"/>
    <mergeCell ref="E201:F201"/>
    <mergeCell ref="G201:H201"/>
    <mergeCell ref="I201:J201"/>
    <mergeCell ref="K201:L201"/>
    <mergeCell ref="K205:L205"/>
    <mergeCell ref="K206:L206"/>
    <mergeCell ref="A207:B207"/>
    <mergeCell ref="C207:D207"/>
    <mergeCell ref="E207:F207"/>
    <mergeCell ref="G207:H207"/>
    <mergeCell ref="I207:J207"/>
    <mergeCell ref="K207:L207"/>
    <mergeCell ref="C204:D204"/>
    <mergeCell ref="E204:F204"/>
    <mergeCell ref="G204:H204"/>
    <mergeCell ref="I204:J204"/>
    <mergeCell ref="K204:L204"/>
    <mergeCell ref="A205:B206"/>
    <mergeCell ref="C205:D206"/>
    <mergeCell ref="E205:F206"/>
    <mergeCell ref="G205:H206"/>
    <mergeCell ref="I205:J206"/>
    <mergeCell ref="C216:D216"/>
    <mergeCell ref="E216:F216"/>
    <mergeCell ref="G216:H216"/>
    <mergeCell ref="I216:J216"/>
    <mergeCell ref="K216:L216"/>
    <mergeCell ref="C217:D217"/>
    <mergeCell ref="E217:F217"/>
    <mergeCell ref="G217:H217"/>
    <mergeCell ref="I217:J217"/>
    <mergeCell ref="K217:L217"/>
    <mergeCell ref="A211:L212"/>
    <mergeCell ref="A215:B215"/>
    <mergeCell ref="C215:D215"/>
    <mergeCell ref="E215:F215"/>
    <mergeCell ref="G215:H215"/>
    <mergeCell ref="I215:J215"/>
    <mergeCell ref="K215:L215"/>
    <mergeCell ref="C220:D220"/>
    <mergeCell ref="E220:F220"/>
    <mergeCell ref="G220:H220"/>
    <mergeCell ref="I220:J220"/>
    <mergeCell ref="K220:L220"/>
    <mergeCell ref="C221:D221"/>
    <mergeCell ref="E221:F221"/>
    <mergeCell ref="G221:H221"/>
    <mergeCell ref="I221:J221"/>
    <mergeCell ref="K221:L221"/>
    <mergeCell ref="C218:D218"/>
    <mergeCell ref="E218:F218"/>
    <mergeCell ref="G218:H218"/>
    <mergeCell ref="I218:J218"/>
    <mergeCell ref="K218:L218"/>
    <mergeCell ref="C219:D219"/>
    <mergeCell ref="E219:F219"/>
    <mergeCell ref="G219:H219"/>
    <mergeCell ref="I219:J219"/>
    <mergeCell ref="K219:L219"/>
    <mergeCell ref="C224:D224"/>
    <mergeCell ref="E224:F224"/>
    <mergeCell ref="G224:H224"/>
    <mergeCell ref="I224:J224"/>
    <mergeCell ref="K224:L224"/>
    <mergeCell ref="C225:D225"/>
    <mergeCell ref="E225:F225"/>
    <mergeCell ref="G225:H225"/>
    <mergeCell ref="I225:J225"/>
    <mergeCell ref="K225:L225"/>
    <mergeCell ref="C222:D222"/>
    <mergeCell ref="E222:F222"/>
    <mergeCell ref="G222:H222"/>
    <mergeCell ref="I222:J222"/>
    <mergeCell ref="K222:L222"/>
    <mergeCell ref="C223:D223"/>
    <mergeCell ref="E223:F223"/>
    <mergeCell ref="G223:H223"/>
    <mergeCell ref="I223:J223"/>
    <mergeCell ref="K223:L223"/>
    <mergeCell ref="C228:D228"/>
    <mergeCell ref="E228:F228"/>
    <mergeCell ref="G228:H228"/>
    <mergeCell ref="I228:J228"/>
    <mergeCell ref="K228:L228"/>
    <mergeCell ref="C229:D229"/>
    <mergeCell ref="E229:F229"/>
    <mergeCell ref="G229:H229"/>
    <mergeCell ref="I229:J229"/>
    <mergeCell ref="K229:L229"/>
    <mergeCell ref="C226:D226"/>
    <mergeCell ref="E226:F226"/>
    <mergeCell ref="G226:H226"/>
    <mergeCell ref="I226:J226"/>
    <mergeCell ref="K226:L226"/>
    <mergeCell ref="C227:D227"/>
    <mergeCell ref="E227:F227"/>
    <mergeCell ref="G227:H227"/>
    <mergeCell ref="I227:J227"/>
    <mergeCell ref="K227:L227"/>
    <mergeCell ref="C232:D232"/>
    <mergeCell ref="E232:F232"/>
    <mergeCell ref="G232:H232"/>
    <mergeCell ref="I232:J232"/>
    <mergeCell ref="K232:L232"/>
    <mergeCell ref="C233:D233"/>
    <mergeCell ref="E233:F233"/>
    <mergeCell ref="G233:H233"/>
    <mergeCell ref="I233:J233"/>
    <mergeCell ref="K233:L233"/>
    <mergeCell ref="C230:D230"/>
    <mergeCell ref="E230:F230"/>
    <mergeCell ref="G230:H230"/>
    <mergeCell ref="I230:J230"/>
    <mergeCell ref="K230:L230"/>
    <mergeCell ref="C231:D231"/>
    <mergeCell ref="E231:F231"/>
    <mergeCell ref="G231:H231"/>
    <mergeCell ref="I231:J231"/>
    <mergeCell ref="K231:L231"/>
    <mergeCell ref="C236:D236"/>
    <mergeCell ref="E236:F236"/>
    <mergeCell ref="G236:H236"/>
    <mergeCell ref="I236:J236"/>
    <mergeCell ref="K236:L236"/>
    <mergeCell ref="C237:D237"/>
    <mergeCell ref="E237:F237"/>
    <mergeCell ref="G237:H237"/>
    <mergeCell ref="I237:J237"/>
    <mergeCell ref="K238:L238"/>
    <mergeCell ref="C234:D234"/>
    <mergeCell ref="E234:F234"/>
    <mergeCell ref="G234:H234"/>
    <mergeCell ref="I234:J234"/>
    <mergeCell ref="K234:L234"/>
    <mergeCell ref="C235:D235"/>
    <mergeCell ref="E235:F235"/>
    <mergeCell ref="G235:H235"/>
    <mergeCell ref="I235:J235"/>
    <mergeCell ref="K235:L235"/>
    <mergeCell ref="C240:D240"/>
    <mergeCell ref="E240:F240"/>
    <mergeCell ref="G240:H240"/>
    <mergeCell ref="I240:J240"/>
    <mergeCell ref="K240:L240"/>
    <mergeCell ref="C241:D241"/>
    <mergeCell ref="E241:F241"/>
    <mergeCell ref="G241:H241"/>
    <mergeCell ref="I241:J241"/>
    <mergeCell ref="K241:L241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K239:L239"/>
    <mergeCell ref="C244:D244"/>
    <mergeCell ref="E244:F244"/>
    <mergeCell ref="G244:H244"/>
    <mergeCell ref="I244:J244"/>
    <mergeCell ref="K244:L244"/>
    <mergeCell ref="C245:D245"/>
    <mergeCell ref="E245:F245"/>
    <mergeCell ref="G245:H245"/>
    <mergeCell ref="I245:J245"/>
    <mergeCell ref="K245:L245"/>
    <mergeCell ref="C242:D242"/>
    <mergeCell ref="E242:F242"/>
    <mergeCell ref="G242:H242"/>
    <mergeCell ref="I242:J242"/>
    <mergeCell ref="K242:L242"/>
    <mergeCell ref="C243:D243"/>
    <mergeCell ref="E243:F243"/>
    <mergeCell ref="G243:H243"/>
    <mergeCell ref="I243:J243"/>
    <mergeCell ref="K243:L243"/>
    <mergeCell ref="K262:L262"/>
    <mergeCell ref="A256:B256"/>
    <mergeCell ref="C256:D256"/>
    <mergeCell ref="E256:F256"/>
    <mergeCell ref="G256:H256"/>
    <mergeCell ref="G260:H260"/>
    <mergeCell ref="C246:D246"/>
    <mergeCell ref="E246:F246"/>
    <mergeCell ref="G246:H246"/>
    <mergeCell ref="I246:J246"/>
    <mergeCell ref="K246:L246"/>
    <mergeCell ref="A247:B248"/>
    <mergeCell ref="C247:D248"/>
    <mergeCell ref="E247:F248"/>
    <mergeCell ref="G247:H248"/>
    <mergeCell ref="I247:J248"/>
    <mergeCell ref="K247:L247"/>
    <mergeCell ref="K248:L248"/>
    <mergeCell ref="A252:L253"/>
    <mergeCell ref="A249:B249"/>
    <mergeCell ref="C249:D249"/>
    <mergeCell ref="E249:F249"/>
    <mergeCell ref="G249:H249"/>
    <mergeCell ref="I249:J249"/>
    <mergeCell ref="K249:L249"/>
    <mergeCell ref="E259:F259"/>
    <mergeCell ref="G259:H259"/>
    <mergeCell ref="I259:J259"/>
    <mergeCell ref="K259:L259"/>
    <mergeCell ref="I261:J261"/>
    <mergeCell ref="K261:L261"/>
    <mergeCell ref="I260:J260"/>
    <mergeCell ref="E257:F257"/>
    <mergeCell ref="G257:H257"/>
    <mergeCell ref="I256:J256"/>
    <mergeCell ref="I257:J257"/>
    <mergeCell ref="K256:L256"/>
    <mergeCell ref="K260:L260"/>
    <mergeCell ref="C257:D257"/>
    <mergeCell ref="E262:F262"/>
    <mergeCell ref="G266:H266"/>
    <mergeCell ref="I266:J266"/>
    <mergeCell ref="K266:L266"/>
    <mergeCell ref="C263:D263"/>
    <mergeCell ref="E263:F263"/>
    <mergeCell ref="G263:H263"/>
    <mergeCell ref="I263:J263"/>
    <mergeCell ref="K263:L263"/>
    <mergeCell ref="E260:F260"/>
    <mergeCell ref="G264:H264"/>
    <mergeCell ref="I264:J264"/>
    <mergeCell ref="K264:L264"/>
    <mergeCell ref="C261:D261"/>
    <mergeCell ref="C264:D264"/>
    <mergeCell ref="C258:D258"/>
    <mergeCell ref="E258:F258"/>
    <mergeCell ref="G258:H258"/>
    <mergeCell ref="I258:J258"/>
    <mergeCell ref="C262:D262"/>
    <mergeCell ref="G262:H262"/>
    <mergeCell ref="I262:J262"/>
    <mergeCell ref="E266:F266"/>
    <mergeCell ref="K265:L265"/>
    <mergeCell ref="K257:L257"/>
    <mergeCell ref="K272:L272"/>
    <mergeCell ref="E264:F264"/>
    <mergeCell ref="C265:D265"/>
    <mergeCell ref="C270:D270"/>
    <mergeCell ref="E270:F270"/>
    <mergeCell ref="G270:H270"/>
    <mergeCell ref="I270:J270"/>
    <mergeCell ref="K270:L270"/>
    <mergeCell ref="C267:D267"/>
    <mergeCell ref="E267:F267"/>
    <mergeCell ref="G267:H267"/>
    <mergeCell ref="C268:D268"/>
    <mergeCell ref="E268:F268"/>
    <mergeCell ref="G268:H268"/>
    <mergeCell ref="I268:J268"/>
    <mergeCell ref="K268:L268"/>
    <mergeCell ref="I265:J265"/>
    <mergeCell ref="I269:J269"/>
    <mergeCell ref="K269:L269"/>
    <mergeCell ref="C266:D266"/>
    <mergeCell ref="I267:J267"/>
    <mergeCell ref="K267:L267"/>
    <mergeCell ref="C269:D269"/>
    <mergeCell ref="E269:F269"/>
    <mergeCell ref="G269:H269"/>
    <mergeCell ref="E265:F265"/>
    <mergeCell ref="G265:H265"/>
    <mergeCell ref="I273:J273"/>
    <mergeCell ref="K273:L273"/>
    <mergeCell ref="I271:J271"/>
    <mergeCell ref="K271:L271"/>
    <mergeCell ref="C273:D273"/>
    <mergeCell ref="E273:F273"/>
    <mergeCell ref="G273:H273"/>
    <mergeCell ref="C278:D278"/>
    <mergeCell ref="E278:F278"/>
    <mergeCell ref="G278:H278"/>
    <mergeCell ref="I278:J278"/>
    <mergeCell ref="K278:L278"/>
    <mergeCell ref="C275:D275"/>
    <mergeCell ref="E275:F275"/>
    <mergeCell ref="G275:H275"/>
    <mergeCell ref="C260:D260"/>
    <mergeCell ref="E261:F261"/>
    <mergeCell ref="G261:H261"/>
    <mergeCell ref="C274:D274"/>
    <mergeCell ref="E274:F274"/>
    <mergeCell ref="G274:H274"/>
    <mergeCell ref="I274:J274"/>
    <mergeCell ref="K274:L274"/>
    <mergeCell ref="C271:D271"/>
    <mergeCell ref="E271:F271"/>
    <mergeCell ref="G271:H271"/>
    <mergeCell ref="I275:J275"/>
    <mergeCell ref="K275:L275"/>
    <mergeCell ref="C272:D272"/>
    <mergeCell ref="E272:F272"/>
    <mergeCell ref="G272:H272"/>
    <mergeCell ref="I272:J272"/>
    <mergeCell ref="I279:J279"/>
    <mergeCell ref="K279:L279"/>
    <mergeCell ref="C276:D276"/>
    <mergeCell ref="E276:F276"/>
    <mergeCell ref="G276:H276"/>
    <mergeCell ref="I276:J276"/>
    <mergeCell ref="K276:L276"/>
    <mergeCell ref="C281:D281"/>
    <mergeCell ref="E281:F281"/>
    <mergeCell ref="G281:H281"/>
    <mergeCell ref="I277:J277"/>
    <mergeCell ref="K277:L277"/>
    <mergeCell ref="C282:D282"/>
    <mergeCell ref="E282:F282"/>
    <mergeCell ref="G282:H282"/>
    <mergeCell ref="I282:J282"/>
    <mergeCell ref="K282:L282"/>
    <mergeCell ref="C279:D279"/>
    <mergeCell ref="E279:F279"/>
    <mergeCell ref="G279:H279"/>
    <mergeCell ref="C280:D280"/>
    <mergeCell ref="E280:F280"/>
    <mergeCell ref="G280:H280"/>
    <mergeCell ref="I280:J280"/>
    <mergeCell ref="K280:L280"/>
    <mergeCell ref="C277:D277"/>
    <mergeCell ref="E277:F277"/>
    <mergeCell ref="G277:H277"/>
    <mergeCell ref="C287:D287"/>
    <mergeCell ref="E287:F287"/>
    <mergeCell ref="G287:H287"/>
    <mergeCell ref="I287:J287"/>
    <mergeCell ref="K287:L287"/>
    <mergeCell ref="I283:J283"/>
    <mergeCell ref="K283:L283"/>
    <mergeCell ref="I281:J281"/>
    <mergeCell ref="K281:L281"/>
    <mergeCell ref="C285:D285"/>
    <mergeCell ref="E285:F285"/>
    <mergeCell ref="G285:H285"/>
    <mergeCell ref="K285:L285"/>
    <mergeCell ref="C286:D286"/>
    <mergeCell ref="E286:F286"/>
    <mergeCell ref="G286:H286"/>
    <mergeCell ref="I286:J286"/>
    <mergeCell ref="C283:D283"/>
    <mergeCell ref="E283:F283"/>
    <mergeCell ref="G283:H283"/>
    <mergeCell ref="C284:D284"/>
    <mergeCell ref="E284:F284"/>
    <mergeCell ref="G284:H284"/>
    <mergeCell ref="I284:J284"/>
    <mergeCell ref="K284:L284"/>
    <mergeCell ref="I285:J285"/>
    <mergeCell ref="C298:D298"/>
    <mergeCell ref="E298:F298"/>
    <mergeCell ref="G298:H298"/>
    <mergeCell ref="I298:J298"/>
    <mergeCell ref="K298:L298"/>
    <mergeCell ref="C299:D299"/>
    <mergeCell ref="E299:F299"/>
    <mergeCell ref="G299:H299"/>
    <mergeCell ref="I299:J299"/>
    <mergeCell ref="E297:F297"/>
    <mergeCell ref="G297:H297"/>
    <mergeCell ref="I297:J297"/>
    <mergeCell ref="K297:L297"/>
    <mergeCell ref="A296:B296"/>
    <mergeCell ref="K288:L288"/>
    <mergeCell ref="K289:L289"/>
    <mergeCell ref="A290:B290"/>
    <mergeCell ref="C290:D290"/>
    <mergeCell ref="E290:F290"/>
    <mergeCell ref="G290:H290"/>
    <mergeCell ref="I290:J290"/>
    <mergeCell ref="K290:L290"/>
    <mergeCell ref="A288:B289"/>
    <mergeCell ref="C288:D289"/>
    <mergeCell ref="E288:F289"/>
    <mergeCell ref="G288:H289"/>
    <mergeCell ref="I288:J289"/>
    <mergeCell ref="C302:D302"/>
    <mergeCell ref="E302:F302"/>
    <mergeCell ref="G302:H302"/>
    <mergeCell ref="I302:J302"/>
    <mergeCell ref="K302:L302"/>
    <mergeCell ref="C303:D303"/>
    <mergeCell ref="E303:F303"/>
    <mergeCell ref="G303:H303"/>
    <mergeCell ref="I303:J303"/>
    <mergeCell ref="K303:L303"/>
    <mergeCell ref="C300:D300"/>
    <mergeCell ref="E300:F300"/>
    <mergeCell ref="G300:H300"/>
    <mergeCell ref="I300:J300"/>
    <mergeCell ref="C301:D301"/>
    <mergeCell ref="E301:F301"/>
    <mergeCell ref="G301:H301"/>
    <mergeCell ref="I301:J301"/>
    <mergeCell ref="K300:L300"/>
    <mergeCell ref="K301:L301"/>
    <mergeCell ref="C306:D306"/>
    <mergeCell ref="E306:F306"/>
    <mergeCell ref="G306:H306"/>
    <mergeCell ref="I306:J306"/>
    <mergeCell ref="K306:L306"/>
    <mergeCell ref="C307:D307"/>
    <mergeCell ref="E307:F307"/>
    <mergeCell ref="G307:H307"/>
    <mergeCell ref="I307:J307"/>
    <mergeCell ref="K307:L307"/>
    <mergeCell ref="C304:D304"/>
    <mergeCell ref="E304:F304"/>
    <mergeCell ref="G304:H304"/>
    <mergeCell ref="I304:J304"/>
    <mergeCell ref="K304:L304"/>
    <mergeCell ref="C305:D305"/>
    <mergeCell ref="E305:F305"/>
    <mergeCell ref="G305:H305"/>
    <mergeCell ref="I305:J305"/>
    <mergeCell ref="K305:L305"/>
    <mergeCell ref="C310:D310"/>
    <mergeCell ref="E310:F310"/>
    <mergeCell ref="G310:H310"/>
    <mergeCell ref="I310:J310"/>
    <mergeCell ref="K310:L310"/>
    <mergeCell ref="C311:D311"/>
    <mergeCell ref="E311:F311"/>
    <mergeCell ref="G311:H311"/>
    <mergeCell ref="I311:J311"/>
    <mergeCell ref="K311:L311"/>
    <mergeCell ref="C308:D308"/>
    <mergeCell ref="E308:F308"/>
    <mergeCell ref="G308:H308"/>
    <mergeCell ref="I308:J308"/>
    <mergeCell ref="C309:D309"/>
    <mergeCell ref="E309:F309"/>
    <mergeCell ref="G309:H309"/>
    <mergeCell ref="I309:J309"/>
    <mergeCell ref="K309:L309"/>
    <mergeCell ref="K308:L308"/>
    <mergeCell ref="C314:D314"/>
    <mergeCell ref="E314:F314"/>
    <mergeCell ref="G314:H314"/>
    <mergeCell ref="I314:J314"/>
    <mergeCell ref="K314:L314"/>
    <mergeCell ref="C315:D315"/>
    <mergeCell ref="E315:F315"/>
    <mergeCell ref="G315:H315"/>
    <mergeCell ref="I315:J315"/>
    <mergeCell ref="K315:L315"/>
    <mergeCell ref="C312:D312"/>
    <mergeCell ref="E312:F312"/>
    <mergeCell ref="G312:H312"/>
    <mergeCell ref="I312:J312"/>
    <mergeCell ref="K312:L312"/>
    <mergeCell ref="C313:D313"/>
    <mergeCell ref="E313:F313"/>
    <mergeCell ref="G313:H313"/>
    <mergeCell ref="I313:J313"/>
    <mergeCell ref="K313:L313"/>
    <mergeCell ref="C318:D318"/>
    <mergeCell ref="E318:F318"/>
    <mergeCell ref="G318:H318"/>
    <mergeCell ref="I318:J318"/>
    <mergeCell ref="K318:L318"/>
    <mergeCell ref="C319:D319"/>
    <mergeCell ref="E319:F319"/>
    <mergeCell ref="G319:H319"/>
    <mergeCell ref="I319:J319"/>
    <mergeCell ref="K319:L319"/>
    <mergeCell ref="C316:D316"/>
    <mergeCell ref="E316:F316"/>
    <mergeCell ref="G316:H316"/>
    <mergeCell ref="I316:J316"/>
    <mergeCell ref="K316:L316"/>
    <mergeCell ref="C317:D317"/>
    <mergeCell ref="E317:F317"/>
    <mergeCell ref="G317:H317"/>
    <mergeCell ref="I317:J317"/>
    <mergeCell ref="K317:L317"/>
    <mergeCell ref="C322:D322"/>
    <mergeCell ref="E322:F322"/>
    <mergeCell ref="G322:H322"/>
    <mergeCell ref="I322:J322"/>
    <mergeCell ref="K322:L322"/>
    <mergeCell ref="C323:D323"/>
    <mergeCell ref="E323:F323"/>
    <mergeCell ref="G323:H323"/>
    <mergeCell ref="I323:J323"/>
    <mergeCell ref="K323:L323"/>
    <mergeCell ref="C320:D320"/>
    <mergeCell ref="E320:F320"/>
    <mergeCell ref="G320:H320"/>
    <mergeCell ref="I320:J320"/>
    <mergeCell ref="K320:L320"/>
    <mergeCell ref="C321:D321"/>
    <mergeCell ref="E321:F321"/>
    <mergeCell ref="G321:H321"/>
    <mergeCell ref="I321:J321"/>
    <mergeCell ref="K321:L321"/>
    <mergeCell ref="C326:D326"/>
    <mergeCell ref="E326:F326"/>
    <mergeCell ref="G326:H326"/>
    <mergeCell ref="I326:J326"/>
    <mergeCell ref="K326:L326"/>
    <mergeCell ref="C327:D327"/>
    <mergeCell ref="E327:F327"/>
    <mergeCell ref="G327:H327"/>
    <mergeCell ref="I327:J327"/>
    <mergeCell ref="K327:L327"/>
    <mergeCell ref="C324:D324"/>
    <mergeCell ref="E324:F324"/>
    <mergeCell ref="G324:H324"/>
    <mergeCell ref="I324:J324"/>
    <mergeCell ref="K324:L324"/>
    <mergeCell ref="C325:D325"/>
    <mergeCell ref="E325:F325"/>
    <mergeCell ref="G325:H325"/>
    <mergeCell ref="I325:J325"/>
    <mergeCell ref="K325:L325"/>
    <mergeCell ref="K329:L329"/>
    <mergeCell ref="K330:L330"/>
    <mergeCell ref="A331:B331"/>
    <mergeCell ref="C331:D331"/>
    <mergeCell ref="E331:F331"/>
    <mergeCell ref="G331:H331"/>
    <mergeCell ref="I331:J331"/>
    <mergeCell ref="K331:L331"/>
    <mergeCell ref="C328:D328"/>
    <mergeCell ref="E328:F328"/>
    <mergeCell ref="G328:H328"/>
    <mergeCell ref="I328:J328"/>
    <mergeCell ref="K328:L328"/>
    <mergeCell ref="A329:B330"/>
    <mergeCell ref="C329:D330"/>
    <mergeCell ref="E329:F330"/>
    <mergeCell ref="G329:H330"/>
    <mergeCell ref="I329:J330"/>
    <mergeCell ref="C339:D339"/>
    <mergeCell ref="E339:F339"/>
    <mergeCell ref="G339:H339"/>
    <mergeCell ref="I339:J339"/>
    <mergeCell ref="K339:L339"/>
    <mergeCell ref="C340:D340"/>
    <mergeCell ref="E340:F340"/>
    <mergeCell ref="G340:H340"/>
    <mergeCell ref="I340:J340"/>
    <mergeCell ref="K340:L340"/>
    <mergeCell ref="A334:L335"/>
    <mergeCell ref="A338:B338"/>
    <mergeCell ref="C338:D338"/>
    <mergeCell ref="E338:F338"/>
    <mergeCell ref="G338:H338"/>
    <mergeCell ref="I338:J338"/>
    <mergeCell ref="K338:L338"/>
    <mergeCell ref="C343:D343"/>
    <mergeCell ref="E343:F343"/>
    <mergeCell ref="G343:H343"/>
    <mergeCell ref="I343:J343"/>
    <mergeCell ref="K343:L343"/>
    <mergeCell ref="C344:D344"/>
    <mergeCell ref="E344:F344"/>
    <mergeCell ref="G344:H344"/>
    <mergeCell ref="I344:J344"/>
    <mergeCell ref="K344:L344"/>
    <mergeCell ref="C341:D341"/>
    <mergeCell ref="E341:F341"/>
    <mergeCell ref="G341:H341"/>
    <mergeCell ref="I341:J341"/>
    <mergeCell ref="K341:L341"/>
    <mergeCell ref="C342:D342"/>
    <mergeCell ref="E342:F342"/>
    <mergeCell ref="G342:H342"/>
    <mergeCell ref="I342:J342"/>
    <mergeCell ref="K342:L342"/>
    <mergeCell ref="C347:D347"/>
    <mergeCell ref="E347:F347"/>
    <mergeCell ref="G347:H347"/>
    <mergeCell ref="I347:J347"/>
    <mergeCell ref="K347:L347"/>
    <mergeCell ref="C348:D348"/>
    <mergeCell ref="E348:F348"/>
    <mergeCell ref="G348:H348"/>
    <mergeCell ref="I348:J348"/>
    <mergeCell ref="K348:L348"/>
    <mergeCell ref="C345:D345"/>
    <mergeCell ref="E345:F345"/>
    <mergeCell ref="G345:H345"/>
    <mergeCell ref="I345:J345"/>
    <mergeCell ref="K345:L345"/>
    <mergeCell ref="C346:D346"/>
    <mergeCell ref="E346:F346"/>
    <mergeCell ref="G346:H346"/>
    <mergeCell ref="I346:J346"/>
    <mergeCell ref="K346:L346"/>
    <mergeCell ref="C351:D351"/>
    <mergeCell ref="E351:F351"/>
    <mergeCell ref="G351:H351"/>
    <mergeCell ref="I351:J351"/>
    <mergeCell ref="K351:L351"/>
    <mergeCell ref="C352:D352"/>
    <mergeCell ref="E352:F352"/>
    <mergeCell ref="G352:H352"/>
    <mergeCell ref="I352:J352"/>
    <mergeCell ref="K352:L352"/>
    <mergeCell ref="C349:D349"/>
    <mergeCell ref="E349:F349"/>
    <mergeCell ref="G349:H349"/>
    <mergeCell ref="I349:J349"/>
    <mergeCell ref="K349:L349"/>
    <mergeCell ref="C350:D350"/>
    <mergeCell ref="E350:F350"/>
    <mergeCell ref="G350:H350"/>
    <mergeCell ref="I350:J350"/>
    <mergeCell ref="K350:L350"/>
    <mergeCell ref="C355:D355"/>
    <mergeCell ref="E355:F355"/>
    <mergeCell ref="G355:H355"/>
    <mergeCell ref="I355:J355"/>
    <mergeCell ref="K355:L355"/>
    <mergeCell ref="C356:D356"/>
    <mergeCell ref="E356:F356"/>
    <mergeCell ref="G356:H356"/>
    <mergeCell ref="I356:J356"/>
    <mergeCell ref="K356:L356"/>
    <mergeCell ref="C353:D353"/>
    <mergeCell ref="E353:F353"/>
    <mergeCell ref="G353:H353"/>
    <mergeCell ref="I353:J353"/>
    <mergeCell ref="K353:L353"/>
    <mergeCell ref="C354:D354"/>
    <mergeCell ref="E354:F354"/>
    <mergeCell ref="G354:H354"/>
    <mergeCell ref="I354:J354"/>
    <mergeCell ref="K354:L354"/>
    <mergeCell ref="C359:D359"/>
    <mergeCell ref="E359:F359"/>
    <mergeCell ref="G359:H359"/>
    <mergeCell ref="I359:J359"/>
    <mergeCell ref="K359:L359"/>
    <mergeCell ref="C360:D360"/>
    <mergeCell ref="E360:F360"/>
    <mergeCell ref="G360:H360"/>
    <mergeCell ref="I360:J360"/>
    <mergeCell ref="K360:L360"/>
    <mergeCell ref="C357:D357"/>
    <mergeCell ref="E357:F357"/>
    <mergeCell ref="G357:H357"/>
    <mergeCell ref="I357:J357"/>
    <mergeCell ref="K357:L357"/>
    <mergeCell ref="C358:D358"/>
    <mergeCell ref="E358:F358"/>
    <mergeCell ref="G358:H358"/>
    <mergeCell ref="I358:J358"/>
    <mergeCell ref="K358:L358"/>
    <mergeCell ref="C363:D363"/>
    <mergeCell ref="E363:F363"/>
    <mergeCell ref="G363:H363"/>
    <mergeCell ref="I363:J363"/>
    <mergeCell ref="K363:L363"/>
    <mergeCell ref="C364:D364"/>
    <mergeCell ref="E364:F364"/>
    <mergeCell ref="G364:H364"/>
    <mergeCell ref="I364:J364"/>
    <mergeCell ref="K364:L364"/>
    <mergeCell ref="C361:D361"/>
    <mergeCell ref="E361:F361"/>
    <mergeCell ref="G361:H361"/>
    <mergeCell ref="I361:J361"/>
    <mergeCell ref="K361:L361"/>
    <mergeCell ref="C362:D362"/>
    <mergeCell ref="E362:F362"/>
    <mergeCell ref="G362:H362"/>
    <mergeCell ref="I362:J362"/>
    <mergeCell ref="K362:L362"/>
    <mergeCell ref="C367:D367"/>
    <mergeCell ref="E367:F367"/>
    <mergeCell ref="G367:H367"/>
    <mergeCell ref="I367:J367"/>
    <mergeCell ref="K367:L367"/>
    <mergeCell ref="C368:D368"/>
    <mergeCell ref="E368:F368"/>
    <mergeCell ref="G368:H368"/>
    <mergeCell ref="I368:J368"/>
    <mergeCell ref="K368:L368"/>
    <mergeCell ref="C365:D365"/>
    <mergeCell ref="E365:F365"/>
    <mergeCell ref="G365:H365"/>
    <mergeCell ref="I365:J365"/>
    <mergeCell ref="K365:L365"/>
    <mergeCell ref="C366:D366"/>
    <mergeCell ref="E366:F366"/>
    <mergeCell ref="G366:H366"/>
    <mergeCell ref="I366:J366"/>
    <mergeCell ref="K366:L366"/>
    <mergeCell ref="K370:L370"/>
    <mergeCell ref="K371:L371"/>
    <mergeCell ref="A372:B372"/>
    <mergeCell ref="C372:D372"/>
    <mergeCell ref="E372:F372"/>
    <mergeCell ref="G372:H372"/>
    <mergeCell ref="I372:J372"/>
    <mergeCell ref="K372:L372"/>
    <mergeCell ref="C369:D369"/>
    <mergeCell ref="E369:F369"/>
    <mergeCell ref="G369:H369"/>
    <mergeCell ref="I369:J369"/>
    <mergeCell ref="K369:L369"/>
    <mergeCell ref="A370:B371"/>
    <mergeCell ref="C370:D371"/>
    <mergeCell ref="E370:F371"/>
    <mergeCell ref="G370:H371"/>
    <mergeCell ref="I370:J371"/>
    <mergeCell ref="C380:D380"/>
    <mergeCell ref="E380:F380"/>
    <mergeCell ref="G380:H380"/>
    <mergeCell ref="I380:J380"/>
    <mergeCell ref="K380:L380"/>
    <mergeCell ref="C381:D381"/>
    <mergeCell ref="E381:F381"/>
    <mergeCell ref="G381:H381"/>
    <mergeCell ref="I381:J381"/>
    <mergeCell ref="K381:L381"/>
    <mergeCell ref="A375:L376"/>
    <mergeCell ref="A379:B379"/>
    <mergeCell ref="C379:D379"/>
    <mergeCell ref="E379:F379"/>
    <mergeCell ref="G379:H379"/>
    <mergeCell ref="I379:J379"/>
    <mergeCell ref="K379:L379"/>
    <mergeCell ref="A378:B378"/>
    <mergeCell ref="C384:D384"/>
    <mergeCell ref="E384:F384"/>
    <mergeCell ref="G384:H384"/>
    <mergeCell ref="I384:J384"/>
    <mergeCell ref="K384:L384"/>
    <mergeCell ref="C385:D385"/>
    <mergeCell ref="E385:F385"/>
    <mergeCell ref="G385:H385"/>
    <mergeCell ref="I385:J385"/>
    <mergeCell ref="K385:L385"/>
    <mergeCell ref="C382:D382"/>
    <mergeCell ref="E382:F382"/>
    <mergeCell ref="G382:H382"/>
    <mergeCell ref="I382:J382"/>
    <mergeCell ref="K382:L382"/>
    <mergeCell ref="C383:D383"/>
    <mergeCell ref="E383:F383"/>
    <mergeCell ref="G383:H383"/>
    <mergeCell ref="I383:J383"/>
    <mergeCell ref="K383:L383"/>
    <mergeCell ref="C388:D388"/>
    <mergeCell ref="G388:H388"/>
    <mergeCell ref="I388:J388"/>
    <mergeCell ref="K387:L387"/>
    <mergeCell ref="C389:D389"/>
    <mergeCell ref="E388:F388"/>
    <mergeCell ref="G389:H389"/>
    <mergeCell ref="I389:J389"/>
    <mergeCell ref="K389:L389"/>
    <mergeCell ref="K388:L388"/>
    <mergeCell ref="C386:D386"/>
    <mergeCell ref="E386:F386"/>
    <mergeCell ref="G386:H386"/>
    <mergeCell ref="I386:J386"/>
    <mergeCell ref="K386:L386"/>
    <mergeCell ref="C387:D387"/>
    <mergeCell ref="E387:F387"/>
    <mergeCell ref="G387:H387"/>
    <mergeCell ref="I387:J387"/>
    <mergeCell ref="C392:D392"/>
    <mergeCell ref="E392:F392"/>
    <mergeCell ref="G392:H392"/>
    <mergeCell ref="I392:J392"/>
    <mergeCell ref="K392:L392"/>
    <mergeCell ref="C393:D393"/>
    <mergeCell ref="E393:F393"/>
    <mergeCell ref="G393:H393"/>
    <mergeCell ref="I393:J393"/>
    <mergeCell ref="K393:L393"/>
    <mergeCell ref="C390:D390"/>
    <mergeCell ref="E390:F390"/>
    <mergeCell ref="G390:H390"/>
    <mergeCell ref="I390:J390"/>
    <mergeCell ref="K390:L390"/>
    <mergeCell ref="C391:D391"/>
    <mergeCell ref="E391:F391"/>
    <mergeCell ref="G391:H391"/>
    <mergeCell ref="I391:J391"/>
    <mergeCell ref="K391:L391"/>
    <mergeCell ref="C396:D396"/>
    <mergeCell ref="E396:F396"/>
    <mergeCell ref="G396:H396"/>
    <mergeCell ref="I396:J396"/>
    <mergeCell ref="K396:L396"/>
    <mergeCell ref="C397:D397"/>
    <mergeCell ref="E397:F397"/>
    <mergeCell ref="G397:H397"/>
    <mergeCell ref="I397:J397"/>
    <mergeCell ref="K397:L397"/>
    <mergeCell ref="C394:D394"/>
    <mergeCell ref="E394:F394"/>
    <mergeCell ref="G394:H394"/>
    <mergeCell ref="I394:J394"/>
    <mergeCell ref="K394:L394"/>
    <mergeCell ref="C395:D395"/>
    <mergeCell ref="E395:F395"/>
    <mergeCell ref="G395:H395"/>
    <mergeCell ref="I395:J395"/>
    <mergeCell ref="K395:L395"/>
    <mergeCell ref="C400:D400"/>
    <mergeCell ref="E400:F400"/>
    <mergeCell ref="G400:H400"/>
    <mergeCell ref="I400:J400"/>
    <mergeCell ref="K400:L400"/>
    <mergeCell ref="C401:D401"/>
    <mergeCell ref="E401:F401"/>
    <mergeCell ref="G401:H401"/>
    <mergeCell ref="I401:J401"/>
    <mergeCell ref="K401:L401"/>
    <mergeCell ref="C398:D398"/>
    <mergeCell ref="E398:F398"/>
    <mergeCell ref="G398:H398"/>
    <mergeCell ref="I398:J398"/>
    <mergeCell ref="K398:L398"/>
    <mergeCell ref="C399:D399"/>
    <mergeCell ref="E399:F399"/>
    <mergeCell ref="G399:H399"/>
    <mergeCell ref="I399:J399"/>
    <mergeCell ref="K399:L399"/>
    <mergeCell ref="C404:D404"/>
    <mergeCell ref="E404:F404"/>
    <mergeCell ref="G404:H404"/>
    <mergeCell ref="I404:J404"/>
    <mergeCell ref="K404:L404"/>
    <mergeCell ref="C405:D405"/>
    <mergeCell ref="E405:F405"/>
    <mergeCell ref="G405:H405"/>
    <mergeCell ref="I405:J405"/>
    <mergeCell ref="K405:L405"/>
    <mergeCell ref="C402:D402"/>
    <mergeCell ref="E402:F402"/>
    <mergeCell ref="G402:H402"/>
    <mergeCell ref="I402:J402"/>
    <mergeCell ref="K402:L402"/>
    <mergeCell ref="C403:D403"/>
    <mergeCell ref="E403:F403"/>
    <mergeCell ref="G403:H403"/>
    <mergeCell ref="I403:J403"/>
    <mergeCell ref="K403:L403"/>
    <mergeCell ref="C408:D408"/>
    <mergeCell ref="E408:F408"/>
    <mergeCell ref="G408:H408"/>
    <mergeCell ref="I408:J408"/>
    <mergeCell ref="K408:L408"/>
    <mergeCell ref="C409:D409"/>
    <mergeCell ref="E409:F409"/>
    <mergeCell ref="G409:H409"/>
    <mergeCell ref="I409:J409"/>
    <mergeCell ref="K409:L409"/>
    <mergeCell ref="C406:D406"/>
    <mergeCell ref="E406:F406"/>
    <mergeCell ref="G406:H406"/>
    <mergeCell ref="I406:J406"/>
    <mergeCell ref="K406:L406"/>
    <mergeCell ref="C407:D407"/>
    <mergeCell ref="E407:F407"/>
    <mergeCell ref="G407:H407"/>
    <mergeCell ref="I407:J407"/>
    <mergeCell ref="K407:L407"/>
    <mergeCell ref="K411:L411"/>
    <mergeCell ref="K412:L412"/>
    <mergeCell ref="A413:B413"/>
    <mergeCell ref="C413:D413"/>
    <mergeCell ref="E413:F413"/>
    <mergeCell ref="G413:H413"/>
    <mergeCell ref="I413:J413"/>
    <mergeCell ref="K413:L413"/>
    <mergeCell ref="C410:D410"/>
    <mergeCell ref="E410:F410"/>
    <mergeCell ref="G410:H410"/>
    <mergeCell ref="I410:J410"/>
    <mergeCell ref="K410:L410"/>
    <mergeCell ref="A411:B412"/>
    <mergeCell ref="C411:D412"/>
    <mergeCell ref="E411:F412"/>
    <mergeCell ref="G411:H412"/>
    <mergeCell ref="I411:J412"/>
    <mergeCell ref="C421:D421"/>
    <mergeCell ref="E421:F421"/>
    <mergeCell ref="G421:H421"/>
    <mergeCell ref="I421:J421"/>
    <mergeCell ref="K421:L421"/>
    <mergeCell ref="C422:D422"/>
    <mergeCell ref="E422:F422"/>
    <mergeCell ref="G422:H422"/>
    <mergeCell ref="I422:J422"/>
    <mergeCell ref="K422:L422"/>
    <mergeCell ref="A416:L417"/>
    <mergeCell ref="A420:B420"/>
    <mergeCell ref="C420:D420"/>
    <mergeCell ref="E420:F420"/>
    <mergeCell ref="G420:H420"/>
    <mergeCell ref="I420:J420"/>
    <mergeCell ref="K420:L420"/>
    <mergeCell ref="C425:D425"/>
    <mergeCell ref="E425:F425"/>
    <mergeCell ref="G425:H425"/>
    <mergeCell ref="I425:J425"/>
    <mergeCell ref="K425:L425"/>
    <mergeCell ref="C426:D426"/>
    <mergeCell ref="E426:F426"/>
    <mergeCell ref="G426:H426"/>
    <mergeCell ref="I426:J426"/>
    <mergeCell ref="K426:L426"/>
    <mergeCell ref="C423:D423"/>
    <mergeCell ref="E423:F423"/>
    <mergeCell ref="G423:H423"/>
    <mergeCell ref="I423:J423"/>
    <mergeCell ref="K423:L423"/>
    <mergeCell ref="C424:D424"/>
    <mergeCell ref="E424:F424"/>
    <mergeCell ref="G424:H424"/>
    <mergeCell ref="I424:J424"/>
    <mergeCell ref="K424:L424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C427:D427"/>
    <mergeCell ref="E427:F427"/>
    <mergeCell ref="G427:H427"/>
    <mergeCell ref="I427:J427"/>
    <mergeCell ref="K427:L427"/>
    <mergeCell ref="C428:D428"/>
    <mergeCell ref="E428:F428"/>
    <mergeCell ref="G428:H428"/>
    <mergeCell ref="I428:J428"/>
    <mergeCell ref="K428:L428"/>
    <mergeCell ref="C433:D433"/>
    <mergeCell ref="E433:F433"/>
    <mergeCell ref="G433:H433"/>
    <mergeCell ref="I433:J433"/>
    <mergeCell ref="K433:L433"/>
    <mergeCell ref="C434:D434"/>
    <mergeCell ref="E434:F434"/>
    <mergeCell ref="G434:H434"/>
    <mergeCell ref="I434:J434"/>
    <mergeCell ref="K434:L434"/>
    <mergeCell ref="C431:D431"/>
    <mergeCell ref="E431:F431"/>
    <mergeCell ref="G431:H431"/>
    <mergeCell ref="I431:J431"/>
    <mergeCell ref="K431:L431"/>
    <mergeCell ref="C432:D432"/>
    <mergeCell ref="E432:F432"/>
    <mergeCell ref="G432:H432"/>
    <mergeCell ref="I432:J432"/>
    <mergeCell ref="K432:L432"/>
    <mergeCell ref="C437:D437"/>
    <mergeCell ref="E437:F437"/>
    <mergeCell ref="G437:H437"/>
    <mergeCell ref="I437:J437"/>
    <mergeCell ref="K437:L437"/>
    <mergeCell ref="C438:D438"/>
    <mergeCell ref="E438:F438"/>
    <mergeCell ref="G438:H438"/>
    <mergeCell ref="I438:J438"/>
    <mergeCell ref="K438:L438"/>
    <mergeCell ref="C435:D435"/>
    <mergeCell ref="E435:F435"/>
    <mergeCell ref="G435:H435"/>
    <mergeCell ref="I435:J435"/>
    <mergeCell ref="K435:L435"/>
    <mergeCell ref="C436:D436"/>
    <mergeCell ref="E436:F436"/>
    <mergeCell ref="G436:H436"/>
    <mergeCell ref="I436:J436"/>
    <mergeCell ref="K436:L436"/>
    <mergeCell ref="I441:J441"/>
    <mergeCell ref="K441:L441"/>
    <mergeCell ref="C442:D442"/>
    <mergeCell ref="E442:F442"/>
    <mergeCell ref="G442:H442"/>
    <mergeCell ref="I442:J442"/>
    <mergeCell ref="K442:L442"/>
    <mergeCell ref="C439:D439"/>
    <mergeCell ref="E439:F439"/>
    <mergeCell ref="G439:H439"/>
    <mergeCell ref="I439:J439"/>
    <mergeCell ref="K439:L439"/>
    <mergeCell ref="C440:D440"/>
    <mergeCell ref="E440:F440"/>
    <mergeCell ref="G440:H440"/>
    <mergeCell ref="I440:J440"/>
    <mergeCell ref="K440:L440"/>
    <mergeCell ref="C449:D449"/>
    <mergeCell ref="E449:F449"/>
    <mergeCell ref="G449:H449"/>
    <mergeCell ref="I449:J449"/>
    <mergeCell ref="K449:L449"/>
    <mergeCell ref="C450:D450"/>
    <mergeCell ref="E450:F450"/>
    <mergeCell ref="G450:H450"/>
    <mergeCell ref="I450:J450"/>
    <mergeCell ref="K450:L450"/>
    <mergeCell ref="K447:L447"/>
    <mergeCell ref="C448:D448"/>
    <mergeCell ref="E448:F448"/>
    <mergeCell ref="G448:H448"/>
    <mergeCell ref="I448:J448"/>
    <mergeCell ref="K448:L448"/>
    <mergeCell ref="I447:J447"/>
    <mergeCell ref="C447:D447"/>
    <mergeCell ref="E447:F447"/>
    <mergeCell ref="G447:H447"/>
    <mergeCell ref="K452:L452"/>
    <mergeCell ref="K453:L453"/>
    <mergeCell ref="A454:B454"/>
    <mergeCell ref="C454:D454"/>
    <mergeCell ref="E454:F454"/>
    <mergeCell ref="G454:H454"/>
    <mergeCell ref="I454:J454"/>
    <mergeCell ref="K454:L454"/>
    <mergeCell ref="C451:D451"/>
    <mergeCell ref="E451:F451"/>
    <mergeCell ref="G451:H451"/>
    <mergeCell ref="I451:J451"/>
    <mergeCell ref="K451:L451"/>
    <mergeCell ref="A452:B453"/>
    <mergeCell ref="C452:D453"/>
    <mergeCell ref="E452:F453"/>
    <mergeCell ref="G452:H453"/>
    <mergeCell ref="I452:J453"/>
    <mergeCell ref="C461:D461"/>
    <mergeCell ref="E461:F461"/>
    <mergeCell ref="G461:H461"/>
    <mergeCell ref="I461:J461"/>
    <mergeCell ref="K461:L461"/>
    <mergeCell ref="C462:D462"/>
    <mergeCell ref="E462:F462"/>
    <mergeCell ref="G462:H462"/>
    <mergeCell ref="I462:J462"/>
    <mergeCell ref="K462:L462"/>
    <mergeCell ref="A457:L458"/>
    <mergeCell ref="A460:B460"/>
    <mergeCell ref="C460:D460"/>
    <mergeCell ref="E460:F460"/>
    <mergeCell ref="G460:H460"/>
    <mergeCell ref="I460:J460"/>
    <mergeCell ref="K460:L460"/>
    <mergeCell ref="C467:D467"/>
    <mergeCell ref="I467:J467"/>
    <mergeCell ref="K467:L467"/>
    <mergeCell ref="C468:D468"/>
    <mergeCell ref="I468:J468"/>
    <mergeCell ref="K468:L468"/>
    <mergeCell ref="C465:D465"/>
    <mergeCell ref="E465:F465"/>
    <mergeCell ref="G465:H465"/>
    <mergeCell ref="I465:J465"/>
    <mergeCell ref="K465:L465"/>
    <mergeCell ref="C466:D466"/>
    <mergeCell ref="E466:F466"/>
    <mergeCell ref="G466:H466"/>
    <mergeCell ref="I466:J466"/>
    <mergeCell ref="K466:L466"/>
    <mergeCell ref="C463:D463"/>
    <mergeCell ref="E463:F463"/>
    <mergeCell ref="G463:H463"/>
    <mergeCell ref="I463:J463"/>
    <mergeCell ref="K463:L463"/>
    <mergeCell ref="C464:D464"/>
    <mergeCell ref="E464:F464"/>
    <mergeCell ref="G464:H464"/>
    <mergeCell ref="I464:J464"/>
    <mergeCell ref="K464:L464"/>
    <mergeCell ref="C471:D471"/>
    <mergeCell ref="E471:F471"/>
    <mergeCell ref="G471:H471"/>
    <mergeCell ref="I471:J471"/>
    <mergeCell ref="K471:L471"/>
    <mergeCell ref="C472:D472"/>
    <mergeCell ref="E472:F472"/>
    <mergeCell ref="G472:H472"/>
    <mergeCell ref="I472:J472"/>
    <mergeCell ref="K472:L472"/>
    <mergeCell ref="C469:D469"/>
    <mergeCell ref="E469:F469"/>
    <mergeCell ref="G469:H469"/>
    <mergeCell ref="I469:J469"/>
    <mergeCell ref="K469:L469"/>
    <mergeCell ref="C470:D470"/>
    <mergeCell ref="E470:F470"/>
    <mergeCell ref="G470:H470"/>
    <mergeCell ref="I470:J470"/>
    <mergeCell ref="K470:L470"/>
    <mergeCell ref="C475:D475"/>
    <mergeCell ref="E475:F475"/>
    <mergeCell ref="G475:H475"/>
    <mergeCell ref="I475:J475"/>
    <mergeCell ref="K475:L475"/>
    <mergeCell ref="C477:D477"/>
    <mergeCell ref="E476:F476"/>
    <mergeCell ref="G476:H476"/>
    <mergeCell ref="I476:J476"/>
    <mergeCell ref="K476:L476"/>
    <mergeCell ref="C473:D473"/>
    <mergeCell ref="E473:F473"/>
    <mergeCell ref="G473:H473"/>
    <mergeCell ref="I473:J473"/>
    <mergeCell ref="K473:L473"/>
    <mergeCell ref="C474:D474"/>
    <mergeCell ref="E474:F474"/>
    <mergeCell ref="G474:H474"/>
    <mergeCell ref="I474:J474"/>
    <mergeCell ref="K474:L474"/>
    <mergeCell ref="C479:D479"/>
    <mergeCell ref="E479:F479"/>
    <mergeCell ref="G479:H479"/>
    <mergeCell ref="I479:J479"/>
    <mergeCell ref="K479:L479"/>
    <mergeCell ref="C480:D480"/>
    <mergeCell ref="E480:F480"/>
    <mergeCell ref="G480:H480"/>
    <mergeCell ref="I480:J480"/>
    <mergeCell ref="K480:L480"/>
    <mergeCell ref="C478:D478"/>
    <mergeCell ref="E477:F477"/>
    <mergeCell ref="G477:H477"/>
    <mergeCell ref="I477:J477"/>
    <mergeCell ref="K477:L477"/>
    <mergeCell ref="E478:F478"/>
    <mergeCell ref="G478:H478"/>
    <mergeCell ref="I478:J478"/>
    <mergeCell ref="K478:L478"/>
    <mergeCell ref="C483:D483"/>
    <mergeCell ref="E483:F483"/>
    <mergeCell ref="G483:H483"/>
    <mergeCell ref="I483:J483"/>
    <mergeCell ref="K483:L483"/>
    <mergeCell ref="C484:D484"/>
    <mergeCell ref="E484:F484"/>
    <mergeCell ref="G484:H484"/>
    <mergeCell ref="I484:J484"/>
    <mergeCell ref="K484:L484"/>
    <mergeCell ref="C481:D481"/>
    <mergeCell ref="E481:F481"/>
    <mergeCell ref="G481:H481"/>
    <mergeCell ref="I481:J481"/>
    <mergeCell ref="K481:L481"/>
    <mergeCell ref="C482:D482"/>
    <mergeCell ref="E482:F482"/>
    <mergeCell ref="G482:H482"/>
    <mergeCell ref="I482:J482"/>
    <mergeCell ref="K482:L482"/>
    <mergeCell ref="C487:D487"/>
    <mergeCell ref="E487:F487"/>
    <mergeCell ref="G487:H487"/>
    <mergeCell ref="I487:J487"/>
    <mergeCell ref="K487:L487"/>
    <mergeCell ref="C488:D488"/>
    <mergeCell ref="E488:F488"/>
    <mergeCell ref="G488:H488"/>
    <mergeCell ref="I488:J488"/>
    <mergeCell ref="K488:L488"/>
    <mergeCell ref="C485:D485"/>
    <mergeCell ref="E485:F485"/>
    <mergeCell ref="G485:H485"/>
    <mergeCell ref="I485:J485"/>
    <mergeCell ref="K485:L485"/>
    <mergeCell ref="C486:D486"/>
    <mergeCell ref="E486:F486"/>
    <mergeCell ref="G486:H486"/>
    <mergeCell ref="I486:J486"/>
    <mergeCell ref="K486:L486"/>
    <mergeCell ref="C491:D491"/>
    <mergeCell ref="E491:F491"/>
    <mergeCell ref="G491:H491"/>
    <mergeCell ref="I491:J491"/>
    <mergeCell ref="K491:L491"/>
    <mergeCell ref="A492:B493"/>
    <mergeCell ref="C492:D493"/>
    <mergeCell ref="E492:F493"/>
    <mergeCell ref="G492:H493"/>
    <mergeCell ref="I492:J493"/>
    <mergeCell ref="C489:D489"/>
    <mergeCell ref="E489:F489"/>
    <mergeCell ref="G489:H489"/>
    <mergeCell ref="I489:J489"/>
    <mergeCell ref="K489:L489"/>
    <mergeCell ref="C490:D490"/>
    <mergeCell ref="E490:F490"/>
    <mergeCell ref="G490:H490"/>
    <mergeCell ref="I490:J490"/>
    <mergeCell ref="K490:L490"/>
    <mergeCell ref="A497:B497"/>
    <mergeCell ref="C497:D497"/>
    <mergeCell ref="E497:F497"/>
    <mergeCell ref="G497:H497"/>
    <mergeCell ref="I497:J497"/>
    <mergeCell ref="K497:L497"/>
    <mergeCell ref="A495:B496"/>
    <mergeCell ref="C495:D496"/>
    <mergeCell ref="E495:F496"/>
    <mergeCell ref="G495:H496"/>
    <mergeCell ref="I495:J496"/>
    <mergeCell ref="K495:L496"/>
    <mergeCell ref="K492:L492"/>
    <mergeCell ref="K493:L493"/>
    <mergeCell ref="A494:B494"/>
    <mergeCell ref="C494:D494"/>
    <mergeCell ref="E494:F494"/>
    <mergeCell ref="G494:H494"/>
    <mergeCell ref="I494:J494"/>
    <mergeCell ref="K494:L494"/>
    <mergeCell ref="K3:L3"/>
    <mergeCell ref="K237:L237"/>
    <mergeCell ref="K149:L149"/>
    <mergeCell ref="K155:L157"/>
    <mergeCell ref="C259:D259"/>
    <mergeCell ref="K299:L299"/>
    <mergeCell ref="A293:L294"/>
    <mergeCell ref="A297:B297"/>
    <mergeCell ref="C297:D297"/>
    <mergeCell ref="K446:L446"/>
    <mergeCell ref="C445:D445"/>
    <mergeCell ref="E445:F445"/>
    <mergeCell ref="G445:H445"/>
    <mergeCell ref="I445:J445"/>
    <mergeCell ref="I446:J446"/>
    <mergeCell ref="C446:D446"/>
    <mergeCell ref="E446:F446"/>
    <mergeCell ref="G446:H446"/>
    <mergeCell ref="K445:L445"/>
    <mergeCell ref="C443:D443"/>
    <mergeCell ref="E443:F443"/>
    <mergeCell ref="G443:H443"/>
    <mergeCell ref="I443:J443"/>
    <mergeCell ref="K443:L443"/>
    <mergeCell ref="C444:D444"/>
    <mergeCell ref="E444:F444"/>
    <mergeCell ref="G444:H444"/>
    <mergeCell ref="I444:J444"/>
    <mergeCell ref="K444:L444"/>
    <mergeCell ref="C441:D441"/>
    <mergeCell ref="E441:F441"/>
    <mergeCell ref="G441:H441"/>
  </mergeCells>
  <phoneticPr fontId="2"/>
  <pageMargins left="0.59055118110236227" right="0.39370078740157483" top="0.39370078740157483" bottom="0.39370078740157483" header="0.51181102362204722" footer="0.51181102362204722"/>
  <pageSetup paperSize="9" scale="90" orientation="portrait" r:id="rId1"/>
  <headerFooter alignWithMargins="0">
    <oddHeader>&amp;Lアクアパーク</oddHeader>
  </headerFooter>
  <rowBreaks count="10" manualBreakCount="10">
    <brk id="43" max="12" man="1"/>
    <brk id="84" max="12" man="1"/>
    <brk id="125" max="12" man="1"/>
    <brk id="210" max="12" man="1"/>
    <brk id="251" max="12" man="1"/>
    <brk id="292" max="12" man="1"/>
    <brk id="333" max="12" man="1"/>
    <brk id="374" max="12" man="1"/>
    <brk id="415" max="12" man="1"/>
    <brk id="456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U538"/>
  <sheetViews>
    <sheetView view="pageBreakPreview" topLeftCell="A462" zoomScaleNormal="100" zoomScaleSheetLayoutView="100" workbookViewId="0">
      <selection activeCell="N494" sqref="N494"/>
    </sheetView>
  </sheetViews>
  <sheetFormatPr defaultColWidth="9.109375" defaultRowHeight="13.2" x14ac:dyDescent="0.2"/>
  <cols>
    <col min="1" max="1" width="1" style="1" customWidth="1"/>
    <col min="2" max="2" width="4.33203125" style="15" customWidth="1"/>
    <col min="3" max="3" width="4.33203125" style="16" customWidth="1"/>
    <col min="4" max="15" width="5.6640625" style="1" customWidth="1"/>
    <col min="16" max="16" width="10.6640625" style="1" customWidth="1"/>
    <col min="17" max="17" width="1.33203125" style="1" customWidth="1"/>
    <col min="18" max="19" width="9.109375" style="1"/>
    <col min="20" max="20" width="12.6640625" style="1" customWidth="1"/>
    <col min="21" max="21" width="4.33203125" style="1" customWidth="1"/>
    <col min="22" max="16384" width="9.109375" style="1"/>
  </cols>
  <sheetData>
    <row r="1" spans="2:21" ht="18.75" customHeight="1" x14ac:dyDescent="0.2">
      <c r="B1" s="287" t="s">
        <v>13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2:21" ht="18.75" customHeight="1" x14ac:dyDescent="0.2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2:21" ht="18.75" customHeight="1" x14ac:dyDescent="0.2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21" ht="18.75" customHeight="1" x14ac:dyDescent="0.2">
      <c r="B4" s="288">
        <v>42826</v>
      </c>
      <c r="C4" s="288"/>
      <c r="D4" s="288"/>
      <c r="E4" s="44">
        <f>B4</f>
        <v>42826</v>
      </c>
      <c r="F4" s="10"/>
    </row>
    <row r="5" spans="2:21" ht="19.5" customHeight="1" x14ac:dyDescent="0.2">
      <c r="B5" s="289"/>
      <c r="C5" s="290"/>
      <c r="D5" s="219" t="s">
        <v>313</v>
      </c>
      <c r="E5" s="293"/>
      <c r="F5" s="220"/>
      <c r="G5" s="219" t="s">
        <v>2</v>
      </c>
      <c r="H5" s="293"/>
      <c r="I5" s="220"/>
      <c r="J5" s="219" t="s">
        <v>36</v>
      </c>
      <c r="K5" s="293"/>
      <c r="L5" s="220"/>
      <c r="M5" s="219" t="s">
        <v>237</v>
      </c>
      <c r="N5" s="293"/>
      <c r="O5" s="220"/>
      <c r="P5" s="40" t="s">
        <v>306</v>
      </c>
      <c r="T5" s="198" t="s">
        <v>312</v>
      </c>
      <c r="U5" s="199"/>
    </row>
    <row r="6" spans="2:21" ht="19.5" customHeight="1" x14ac:dyDescent="0.2">
      <c r="B6" s="291"/>
      <c r="C6" s="292"/>
      <c r="D6" s="35" t="s">
        <v>246</v>
      </c>
      <c r="E6" s="48" t="s">
        <v>307</v>
      </c>
      <c r="F6" s="47" t="s">
        <v>308</v>
      </c>
      <c r="G6" s="35" t="s">
        <v>246</v>
      </c>
      <c r="H6" s="48" t="s">
        <v>307</v>
      </c>
      <c r="I6" s="47" t="s">
        <v>308</v>
      </c>
      <c r="J6" s="35" t="s">
        <v>246</v>
      </c>
      <c r="K6" s="48" t="s">
        <v>307</v>
      </c>
      <c r="L6" s="47" t="s">
        <v>308</v>
      </c>
      <c r="M6" s="35" t="s">
        <v>246</v>
      </c>
      <c r="N6" s="48" t="s">
        <v>307</v>
      </c>
      <c r="O6" s="47" t="s">
        <v>308</v>
      </c>
      <c r="P6" s="3"/>
      <c r="T6" s="79">
        <v>42854</v>
      </c>
      <c r="U6" s="52">
        <f>T6</f>
        <v>42854</v>
      </c>
    </row>
    <row r="7" spans="2:21" ht="19.5" customHeight="1" x14ac:dyDescent="0.2">
      <c r="B7" s="51">
        <f>B4</f>
        <v>42826</v>
      </c>
      <c r="C7" s="52">
        <f>B7</f>
        <v>42826</v>
      </c>
      <c r="D7" s="71">
        <v>0.41666666666666669</v>
      </c>
      <c r="E7" s="72">
        <v>0.83333333333333337</v>
      </c>
      <c r="F7" s="55">
        <f>(E7-D7)*24</f>
        <v>10</v>
      </c>
      <c r="G7" s="35"/>
      <c r="H7" s="48"/>
      <c r="I7" s="55">
        <f>(H7-G7)*24</f>
        <v>0</v>
      </c>
      <c r="J7" s="71">
        <v>0.5</v>
      </c>
      <c r="K7" s="72">
        <v>0.75</v>
      </c>
      <c r="L7" s="55">
        <f>(K7-J7)*24</f>
        <v>6</v>
      </c>
      <c r="M7" s="71">
        <v>0.41666666666666669</v>
      </c>
      <c r="N7" s="72">
        <v>0.83333333333333337</v>
      </c>
      <c r="O7" s="55">
        <f>(N7-M7)*24</f>
        <v>10</v>
      </c>
      <c r="P7" s="83" t="s">
        <v>84</v>
      </c>
      <c r="T7" s="79">
        <v>42858</v>
      </c>
      <c r="U7" s="52">
        <f t="shared" ref="U7:U21" si="0">T7</f>
        <v>42858</v>
      </c>
    </row>
    <row r="8" spans="2:21" ht="19.5" customHeight="1" x14ac:dyDescent="0.2">
      <c r="B8" s="51">
        <f t="shared" ref="B8:B34" si="1">B7+1</f>
        <v>42827</v>
      </c>
      <c r="C8" s="52">
        <f>B8</f>
        <v>42827</v>
      </c>
      <c r="D8" s="53">
        <v>0.41666666666666669</v>
      </c>
      <c r="E8" s="54">
        <v>0.75</v>
      </c>
      <c r="F8" s="55">
        <f>(E8-D8)*24</f>
        <v>8</v>
      </c>
      <c r="G8" s="53"/>
      <c r="H8" s="54"/>
      <c r="I8" s="55">
        <f>(H8-G8)*24</f>
        <v>0</v>
      </c>
      <c r="J8" s="53">
        <v>0.5</v>
      </c>
      <c r="K8" s="54">
        <v>0.75</v>
      </c>
      <c r="L8" s="55">
        <f>(K8-J8)*24</f>
        <v>6</v>
      </c>
      <c r="M8" s="53">
        <v>0.41666666666666669</v>
      </c>
      <c r="N8" s="54">
        <v>0.75</v>
      </c>
      <c r="O8" s="55">
        <f>(N8-M8)*24</f>
        <v>8</v>
      </c>
      <c r="P8" s="83" t="s">
        <v>84</v>
      </c>
      <c r="T8" s="79">
        <v>42859</v>
      </c>
      <c r="U8" s="52">
        <f t="shared" si="0"/>
        <v>42859</v>
      </c>
    </row>
    <row r="9" spans="2:21" ht="19.5" customHeight="1" x14ac:dyDescent="0.2">
      <c r="B9" s="51">
        <f t="shared" si="1"/>
        <v>42828</v>
      </c>
      <c r="C9" s="52">
        <f t="shared" ref="C9:C37" si="2">B9</f>
        <v>42828</v>
      </c>
      <c r="D9" s="53">
        <v>0.58333333333333337</v>
      </c>
      <c r="E9" s="54">
        <v>0.83333333333333337</v>
      </c>
      <c r="F9" s="55">
        <f t="shared" ref="F9:F16" si="3">(E9-D9)*24</f>
        <v>6</v>
      </c>
      <c r="G9" s="35"/>
      <c r="H9" s="48"/>
      <c r="I9" s="55">
        <f t="shared" ref="I9:I14" si="4">(H9-G9)*24</f>
        <v>0</v>
      </c>
      <c r="J9" s="71">
        <v>0.5</v>
      </c>
      <c r="K9" s="72">
        <v>0.75</v>
      </c>
      <c r="L9" s="55">
        <f t="shared" ref="L9:L14" si="5">(K9-J9)*24</f>
        <v>6</v>
      </c>
      <c r="M9" s="71">
        <v>0.41666666666666669</v>
      </c>
      <c r="N9" s="72">
        <v>0.83333333333333337</v>
      </c>
      <c r="O9" s="55">
        <f t="shared" ref="O9:O14" si="6">(N9-M9)*24</f>
        <v>10</v>
      </c>
      <c r="P9" s="83" t="s">
        <v>84</v>
      </c>
      <c r="T9" s="79">
        <v>42860</v>
      </c>
      <c r="U9" s="52">
        <f t="shared" si="0"/>
        <v>42860</v>
      </c>
    </row>
    <row r="10" spans="2:21" ht="19.5" customHeight="1" x14ac:dyDescent="0.2">
      <c r="B10" s="51">
        <f t="shared" si="1"/>
        <v>42829</v>
      </c>
      <c r="C10" s="52">
        <f t="shared" si="2"/>
        <v>42829</v>
      </c>
      <c r="D10" s="53">
        <v>0.58333333333333337</v>
      </c>
      <c r="E10" s="54">
        <v>0.83333333333333337</v>
      </c>
      <c r="F10" s="55">
        <f>(E10-D10)*24</f>
        <v>6</v>
      </c>
      <c r="G10" s="35"/>
      <c r="H10" s="48"/>
      <c r="I10" s="55">
        <f>(H10-G10)*24</f>
        <v>0</v>
      </c>
      <c r="J10" s="71">
        <v>0.5</v>
      </c>
      <c r="K10" s="72">
        <v>0.75</v>
      </c>
      <c r="L10" s="55">
        <f>(K10-J10)*24</f>
        <v>6</v>
      </c>
      <c r="M10" s="71">
        <v>0.41666666666666669</v>
      </c>
      <c r="N10" s="72">
        <v>0.83333333333333337</v>
      </c>
      <c r="O10" s="55">
        <f>(N10-M10)*24</f>
        <v>10</v>
      </c>
      <c r="P10" s="83" t="s">
        <v>84</v>
      </c>
      <c r="T10" s="79">
        <v>42933</v>
      </c>
      <c r="U10" s="52">
        <f t="shared" si="0"/>
        <v>42933</v>
      </c>
    </row>
    <row r="11" spans="2:21" ht="19.5" customHeight="1" x14ac:dyDescent="0.2">
      <c r="B11" s="51">
        <f t="shared" si="1"/>
        <v>42830</v>
      </c>
      <c r="C11" s="52">
        <f t="shared" si="2"/>
        <v>42830</v>
      </c>
      <c r="D11" s="53">
        <v>0.58333333333333337</v>
      </c>
      <c r="E11" s="54">
        <v>0.83333333333333337</v>
      </c>
      <c r="F11" s="55">
        <f t="shared" si="3"/>
        <v>6</v>
      </c>
      <c r="G11" s="35"/>
      <c r="H11" s="48"/>
      <c r="I11" s="55">
        <f t="shared" si="4"/>
        <v>0</v>
      </c>
      <c r="J11" s="71">
        <v>0.5</v>
      </c>
      <c r="K11" s="72">
        <v>0.75</v>
      </c>
      <c r="L11" s="55">
        <f t="shared" si="5"/>
        <v>6</v>
      </c>
      <c r="M11" s="71">
        <v>0.41666666666666669</v>
      </c>
      <c r="N11" s="72">
        <v>0.83333333333333337</v>
      </c>
      <c r="O11" s="55">
        <f t="shared" si="6"/>
        <v>10</v>
      </c>
      <c r="P11" s="83" t="s">
        <v>84</v>
      </c>
      <c r="T11" s="79">
        <v>42958</v>
      </c>
      <c r="U11" s="52">
        <f t="shared" si="0"/>
        <v>42958</v>
      </c>
    </row>
    <row r="12" spans="2:21" ht="19.5" customHeight="1" x14ac:dyDescent="0.2">
      <c r="B12" s="51">
        <f t="shared" si="1"/>
        <v>42831</v>
      </c>
      <c r="C12" s="52">
        <f t="shared" si="2"/>
        <v>42831</v>
      </c>
      <c r="D12" s="53">
        <v>0.58333333333333337</v>
      </c>
      <c r="E12" s="54">
        <v>0.83333333333333337</v>
      </c>
      <c r="F12" s="55">
        <f t="shared" si="3"/>
        <v>6</v>
      </c>
      <c r="G12" s="35"/>
      <c r="H12" s="48"/>
      <c r="I12" s="55">
        <f t="shared" si="4"/>
        <v>0</v>
      </c>
      <c r="J12" s="71">
        <v>0.5</v>
      </c>
      <c r="K12" s="72">
        <v>0.75</v>
      </c>
      <c r="L12" s="55">
        <f t="shared" si="5"/>
        <v>6</v>
      </c>
      <c r="M12" s="71">
        <v>0.41666666666666669</v>
      </c>
      <c r="N12" s="72">
        <v>0.83333333333333337</v>
      </c>
      <c r="O12" s="55">
        <f t="shared" si="6"/>
        <v>10</v>
      </c>
      <c r="P12" s="83" t="s">
        <v>84</v>
      </c>
      <c r="T12" s="79">
        <v>42996</v>
      </c>
      <c r="U12" s="52">
        <f t="shared" si="0"/>
        <v>42996</v>
      </c>
    </row>
    <row r="13" spans="2:21" ht="19.5" customHeight="1" x14ac:dyDescent="0.2">
      <c r="B13" s="51">
        <f t="shared" si="1"/>
        <v>42832</v>
      </c>
      <c r="C13" s="52">
        <f t="shared" si="2"/>
        <v>42832</v>
      </c>
      <c r="D13" s="53">
        <v>0.58333333333333337</v>
      </c>
      <c r="E13" s="54">
        <v>0.83333333333333337</v>
      </c>
      <c r="F13" s="55">
        <f t="shared" si="3"/>
        <v>6</v>
      </c>
      <c r="G13" s="35"/>
      <c r="H13" s="48"/>
      <c r="I13" s="55">
        <f t="shared" si="4"/>
        <v>0</v>
      </c>
      <c r="J13" s="71">
        <v>0.58333333333333337</v>
      </c>
      <c r="K13" s="72">
        <v>0.75</v>
      </c>
      <c r="L13" s="55">
        <f t="shared" si="5"/>
        <v>3.9999999999999991</v>
      </c>
      <c r="M13" s="71">
        <v>0.41666666666666669</v>
      </c>
      <c r="N13" s="72">
        <v>0.83333333333333337</v>
      </c>
      <c r="O13" s="55">
        <f t="shared" si="6"/>
        <v>10</v>
      </c>
      <c r="P13" s="83"/>
      <c r="T13" s="79">
        <v>43001</v>
      </c>
      <c r="U13" s="52">
        <f t="shared" si="0"/>
        <v>43001</v>
      </c>
    </row>
    <row r="14" spans="2:21" ht="19.5" customHeight="1" x14ac:dyDescent="0.2">
      <c r="B14" s="51">
        <f t="shared" si="1"/>
        <v>42833</v>
      </c>
      <c r="C14" s="52">
        <f t="shared" si="2"/>
        <v>42833</v>
      </c>
      <c r="D14" s="71">
        <v>0.41666666666666669</v>
      </c>
      <c r="E14" s="72">
        <v>0.83333333333333337</v>
      </c>
      <c r="F14" s="55">
        <f t="shared" si="3"/>
        <v>10</v>
      </c>
      <c r="G14" s="35"/>
      <c r="H14" s="48"/>
      <c r="I14" s="55">
        <f t="shared" si="4"/>
        <v>0</v>
      </c>
      <c r="J14" s="71">
        <v>0.41666666666666669</v>
      </c>
      <c r="K14" s="72">
        <v>0.75</v>
      </c>
      <c r="L14" s="55">
        <f t="shared" si="5"/>
        <v>8</v>
      </c>
      <c r="M14" s="71">
        <v>0.41666666666666669</v>
      </c>
      <c r="N14" s="72">
        <v>0.83333333333333337</v>
      </c>
      <c r="O14" s="55">
        <f t="shared" si="6"/>
        <v>10</v>
      </c>
      <c r="P14" s="83"/>
      <c r="T14" s="79">
        <v>43017</v>
      </c>
      <c r="U14" s="52">
        <f t="shared" si="0"/>
        <v>43017</v>
      </c>
    </row>
    <row r="15" spans="2:21" ht="19.5" customHeight="1" x14ac:dyDescent="0.2">
      <c r="B15" s="51">
        <f t="shared" si="1"/>
        <v>42834</v>
      </c>
      <c r="C15" s="52">
        <f t="shared" si="2"/>
        <v>42834</v>
      </c>
      <c r="D15" s="53">
        <v>0.41666666666666669</v>
      </c>
      <c r="E15" s="54">
        <v>0.75</v>
      </c>
      <c r="F15" s="55">
        <f t="shared" si="3"/>
        <v>8</v>
      </c>
      <c r="G15" s="35"/>
      <c r="H15" s="48"/>
      <c r="I15" s="55">
        <f>(H15-G15)*24</f>
        <v>0</v>
      </c>
      <c r="J15" s="71">
        <v>0.41666666666666669</v>
      </c>
      <c r="K15" s="72">
        <v>0.75</v>
      </c>
      <c r="L15" s="55">
        <f>(K15-J15)*24</f>
        <v>8</v>
      </c>
      <c r="M15" s="71">
        <v>0.41666666666666669</v>
      </c>
      <c r="N15" s="72">
        <v>0.75</v>
      </c>
      <c r="O15" s="55">
        <f>(N15-M15)*24</f>
        <v>8</v>
      </c>
      <c r="P15" s="40" t="s">
        <v>311</v>
      </c>
      <c r="T15" s="79">
        <v>43042</v>
      </c>
      <c r="U15" s="52">
        <f t="shared" si="0"/>
        <v>43042</v>
      </c>
    </row>
    <row r="16" spans="2:21" ht="19.5" customHeight="1" x14ac:dyDescent="0.2">
      <c r="B16" s="51">
        <f t="shared" si="1"/>
        <v>42835</v>
      </c>
      <c r="C16" s="52">
        <f t="shared" si="2"/>
        <v>42835</v>
      </c>
      <c r="D16" s="71">
        <v>0.58333333333333337</v>
      </c>
      <c r="E16" s="72">
        <v>0.83333333333333337</v>
      </c>
      <c r="F16" s="55">
        <f t="shared" si="3"/>
        <v>6</v>
      </c>
      <c r="G16" s="35"/>
      <c r="H16" s="48"/>
      <c r="I16" s="55">
        <f>(H16-G16)*24</f>
        <v>0</v>
      </c>
      <c r="J16" s="71">
        <v>0.58333333333333337</v>
      </c>
      <c r="K16" s="72">
        <v>0.75</v>
      </c>
      <c r="L16" s="55">
        <f>(K16-J16)*24</f>
        <v>3.9999999999999991</v>
      </c>
      <c r="M16" s="71">
        <v>0.41666666666666669</v>
      </c>
      <c r="N16" s="72">
        <v>0.83333333333333337</v>
      </c>
      <c r="O16" s="55">
        <f>(N16-M16)*24</f>
        <v>10</v>
      </c>
      <c r="P16" s="83"/>
      <c r="T16" s="79">
        <v>43062</v>
      </c>
      <c r="U16" s="52">
        <f t="shared" si="0"/>
        <v>43062</v>
      </c>
    </row>
    <row r="17" spans="2:21" ht="19.5" customHeight="1" x14ac:dyDescent="0.2">
      <c r="B17" s="51">
        <f t="shared" si="1"/>
        <v>42836</v>
      </c>
      <c r="C17" s="52">
        <f t="shared" si="2"/>
        <v>42836</v>
      </c>
      <c r="D17" s="35"/>
      <c r="E17" s="48" t="s">
        <v>79</v>
      </c>
      <c r="F17" s="47"/>
      <c r="G17" s="35"/>
      <c r="H17" s="48"/>
      <c r="I17" s="47"/>
      <c r="J17" s="35"/>
      <c r="K17" s="48" t="s">
        <v>79</v>
      </c>
      <c r="L17" s="47"/>
      <c r="M17" s="35"/>
      <c r="N17" s="48" t="s">
        <v>79</v>
      </c>
      <c r="O17" s="47"/>
      <c r="P17" s="83"/>
      <c r="T17" s="79">
        <v>43093</v>
      </c>
      <c r="U17" s="52">
        <f t="shared" si="0"/>
        <v>43093</v>
      </c>
    </row>
    <row r="18" spans="2:21" ht="19.5" customHeight="1" x14ac:dyDescent="0.2">
      <c r="B18" s="51">
        <f t="shared" si="1"/>
        <v>42837</v>
      </c>
      <c r="C18" s="52">
        <f t="shared" si="2"/>
        <v>42837</v>
      </c>
      <c r="D18" s="71">
        <v>0.58333333333333337</v>
      </c>
      <c r="E18" s="72">
        <v>0.83333333333333337</v>
      </c>
      <c r="F18" s="55">
        <f t="shared" ref="F18:F23" si="7">(E18-D18)*24</f>
        <v>6</v>
      </c>
      <c r="G18" s="35"/>
      <c r="H18" s="48"/>
      <c r="I18" s="55">
        <f t="shared" ref="I18:I23" si="8">(H18-G18)*24</f>
        <v>0</v>
      </c>
      <c r="J18" s="71">
        <v>0.58333333333333337</v>
      </c>
      <c r="K18" s="72">
        <v>0.75</v>
      </c>
      <c r="L18" s="55">
        <f t="shared" ref="L18:L23" si="9">(K18-J18)*24</f>
        <v>3.9999999999999991</v>
      </c>
      <c r="M18" s="71">
        <v>0.41666666666666669</v>
      </c>
      <c r="N18" s="72">
        <v>0.83333333333333337</v>
      </c>
      <c r="O18" s="55">
        <f t="shared" ref="O18:O23" si="10">(N18-M18)*24</f>
        <v>10</v>
      </c>
      <c r="P18" s="92"/>
      <c r="T18" s="79">
        <v>43101</v>
      </c>
      <c r="U18" s="52">
        <f t="shared" si="0"/>
        <v>43101</v>
      </c>
    </row>
    <row r="19" spans="2:21" ht="19.5" customHeight="1" x14ac:dyDescent="0.2">
      <c r="B19" s="51">
        <f t="shared" si="1"/>
        <v>42838</v>
      </c>
      <c r="C19" s="52">
        <f t="shared" si="2"/>
        <v>42838</v>
      </c>
      <c r="D19" s="71">
        <v>0.58333333333333337</v>
      </c>
      <c r="E19" s="72">
        <v>0.83333333333333337</v>
      </c>
      <c r="F19" s="55">
        <f t="shared" si="7"/>
        <v>6</v>
      </c>
      <c r="G19" s="35"/>
      <c r="H19" s="48"/>
      <c r="I19" s="55">
        <f t="shared" si="8"/>
        <v>0</v>
      </c>
      <c r="J19" s="71">
        <v>0.58333333333333337</v>
      </c>
      <c r="K19" s="72">
        <v>0.75</v>
      </c>
      <c r="L19" s="55">
        <f t="shared" si="9"/>
        <v>3.9999999999999991</v>
      </c>
      <c r="M19" s="71">
        <v>0.41666666666666669</v>
      </c>
      <c r="N19" s="72">
        <v>0.83333333333333337</v>
      </c>
      <c r="O19" s="55">
        <f t="shared" si="10"/>
        <v>10</v>
      </c>
      <c r="P19" s="92"/>
      <c r="T19" s="79">
        <v>43108</v>
      </c>
      <c r="U19" s="52">
        <f t="shared" si="0"/>
        <v>43108</v>
      </c>
    </row>
    <row r="20" spans="2:21" ht="19.5" customHeight="1" x14ac:dyDescent="0.2">
      <c r="B20" s="51">
        <f t="shared" si="1"/>
        <v>42839</v>
      </c>
      <c r="C20" s="52">
        <f t="shared" si="2"/>
        <v>42839</v>
      </c>
      <c r="D20" s="71">
        <v>0.58333333333333337</v>
      </c>
      <c r="E20" s="72">
        <v>0.83333333333333337</v>
      </c>
      <c r="F20" s="55">
        <f t="shared" si="7"/>
        <v>6</v>
      </c>
      <c r="G20" s="35"/>
      <c r="H20" s="48"/>
      <c r="I20" s="55">
        <f t="shared" si="8"/>
        <v>0</v>
      </c>
      <c r="J20" s="71">
        <v>0.58333333333333337</v>
      </c>
      <c r="K20" s="72">
        <v>0.75</v>
      </c>
      <c r="L20" s="55">
        <f t="shared" si="9"/>
        <v>3.9999999999999991</v>
      </c>
      <c r="M20" s="71">
        <v>0.41666666666666669</v>
      </c>
      <c r="N20" s="72">
        <v>0.83333333333333337</v>
      </c>
      <c r="O20" s="55">
        <f t="shared" si="10"/>
        <v>10</v>
      </c>
      <c r="P20" s="92"/>
      <c r="T20" s="79">
        <v>43143</v>
      </c>
      <c r="U20" s="52">
        <f t="shared" si="0"/>
        <v>43143</v>
      </c>
    </row>
    <row r="21" spans="2:21" ht="19.5" customHeight="1" x14ac:dyDescent="0.2">
      <c r="B21" s="51">
        <f t="shared" si="1"/>
        <v>42840</v>
      </c>
      <c r="C21" s="52">
        <f t="shared" si="2"/>
        <v>42840</v>
      </c>
      <c r="D21" s="71">
        <v>0.41666666666666669</v>
      </c>
      <c r="E21" s="72">
        <v>0.83333333333333337</v>
      </c>
      <c r="F21" s="55">
        <f t="shared" si="7"/>
        <v>10</v>
      </c>
      <c r="G21" s="35"/>
      <c r="H21" s="48"/>
      <c r="I21" s="55">
        <f t="shared" si="8"/>
        <v>0</v>
      </c>
      <c r="J21" s="71">
        <v>0.41666666666666669</v>
      </c>
      <c r="K21" s="72">
        <v>0.75</v>
      </c>
      <c r="L21" s="55">
        <f t="shared" si="9"/>
        <v>8</v>
      </c>
      <c r="M21" s="71">
        <v>0.41666666666666669</v>
      </c>
      <c r="N21" s="72">
        <v>0.83333333333333337</v>
      </c>
      <c r="O21" s="55">
        <f t="shared" si="10"/>
        <v>10</v>
      </c>
      <c r="P21" s="92"/>
      <c r="T21" s="79">
        <v>43180</v>
      </c>
      <c r="U21" s="52">
        <f t="shared" si="0"/>
        <v>43180</v>
      </c>
    </row>
    <row r="22" spans="2:21" ht="19.5" customHeight="1" x14ac:dyDescent="0.2">
      <c r="B22" s="51">
        <f t="shared" si="1"/>
        <v>42841</v>
      </c>
      <c r="C22" s="52">
        <f t="shared" si="2"/>
        <v>42841</v>
      </c>
      <c r="D22" s="53">
        <v>0.41666666666666669</v>
      </c>
      <c r="E22" s="54">
        <v>0.75</v>
      </c>
      <c r="F22" s="55">
        <f t="shared" si="7"/>
        <v>8</v>
      </c>
      <c r="G22" s="35"/>
      <c r="H22" s="48"/>
      <c r="I22" s="55">
        <f t="shared" si="8"/>
        <v>0</v>
      </c>
      <c r="J22" s="53">
        <v>0.41666666666666669</v>
      </c>
      <c r="K22" s="54">
        <v>0.75</v>
      </c>
      <c r="L22" s="55">
        <f t="shared" si="9"/>
        <v>8</v>
      </c>
      <c r="M22" s="53">
        <v>0.41666666666666669</v>
      </c>
      <c r="N22" s="54">
        <v>0.75</v>
      </c>
      <c r="O22" s="55">
        <f t="shared" si="10"/>
        <v>8</v>
      </c>
      <c r="P22" s="92"/>
      <c r="T22" s="79"/>
      <c r="U22" s="52"/>
    </row>
    <row r="23" spans="2:21" ht="19.5" customHeight="1" x14ac:dyDescent="0.2">
      <c r="B23" s="51">
        <f t="shared" si="1"/>
        <v>42842</v>
      </c>
      <c r="C23" s="52">
        <f t="shared" si="2"/>
        <v>42842</v>
      </c>
      <c r="D23" s="71">
        <v>0.58333333333333337</v>
      </c>
      <c r="E23" s="72">
        <v>0.83333333333333337</v>
      </c>
      <c r="F23" s="55">
        <f t="shared" si="7"/>
        <v>6</v>
      </c>
      <c r="G23" s="35"/>
      <c r="H23" s="48"/>
      <c r="I23" s="55">
        <f t="shared" si="8"/>
        <v>0</v>
      </c>
      <c r="J23" s="71">
        <v>0.58333333333333337</v>
      </c>
      <c r="K23" s="72">
        <v>0.75</v>
      </c>
      <c r="L23" s="55">
        <f t="shared" si="9"/>
        <v>3.9999999999999991</v>
      </c>
      <c r="M23" s="71">
        <v>0.41666666666666669</v>
      </c>
      <c r="N23" s="72">
        <v>0.83333333333333337</v>
      </c>
      <c r="O23" s="55">
        <f t="shared" si="10"/>
        <v>10</v>
      </c>
      <c r="P23" s="92"/>
    </row>
    <row r="24" spans="2:21" ht="19.5" customHeight="1" x14ac:dyDescent="0.2">
      <c r="B24" s="51">
        <f t="shared" si="1"/>
        <v>42843</v>
      </c>
      <c r="C24" s="52">
        <f t="shared" si="2"/>
        <v>42843</v>
      </c>
      <c r="D24" s="35"/>
      <c r="E24" s="48" t="s">
        <v>79</v>
      </c>
      <c r="F24" s="47"/>
      <c r="G24" s="35"/>
      <c r="H24" s="48"/>
      <c r="I24" s="47"/>
      <c r="J24" s="35"/>
      <c r="K24" s="48" t="s">
        <v>79</v>
      </c>
      <c r="L24" s="47"/>
      <c r="M24" s="35"/>
      <c r="N24" s="48" t="s">
        <v>79</v>
      </c>
      <c r="O24" s="47"/>
      <c r="P24" s="92"/>
    </row>
    <row r="25" spans="2:21" ht="19.5" customHeight="1" x14ac:dyDescent="0.2">
      <c r="B25" s="51">
        <f t="shared" si="1"/>
        <v>42844</v>
      </c>
      <c r="C25" s="52">
        <f t="shared" si="2"/>
        <v>42844</v>
      </c>
      <c r="D25" s="71">
        <v>0.58333333333333337</v>
      </c>
      <c r="E25" s="72">
        <v>0.83333333333333337</v>
      </c>
      <c r="F25" s="55">
        <f t="shared" ref="F25:F30" si="11">(E25-D25)*24</f>
        <v>6</v>
      </c>
      <c r="G25" s="35"/>
      <c r="H25" s="48"/>
      <c r="I25" s="55">
        <f t="shared" ref="I25:I30" si="12">(H25-G25)*24</f>
        <v>0</v>
      </c>
      <c r="J25" s="71">
        <v>0.58333333333333337</v>
      </c>
      <c r="K25" s="72">
        <v>0.75</v>
      </c>
      <c r="L25" s="55">
        <f t="shared" ref="L25:L30" si="13">(K25-J25)*24</f>
        <v>3.9999999999999991</v>
      </c>
      <c r="M25" s="71">
        <v>0.41666666666666669</v>
      </c>
      <c r="N25" s="72">
        <v>0.83333333333333337</v>
      </c>
      <c r="O25" s="55">
        <f t="shared" ref="O25:O30" si="14">(N25-M25)*24</f>
        <v>10</v>
      </c>
      <c r="P25" s="92"/>
    </row>
    <row r="26" spans="2:21" ht="19.5" customHeight="1" x14ac:dyDescent="0.2">
      <c r="B26" s="51">
        <f t="shared" si="1"/>
        <v>42845</v>
      </c>
      <c r="C26" s="52">
        <f t="shared" si="2"/>
        <v>42845</v>
      </c>
      <c r="D26" s="71">
        <v>0.58333333333333337</v>
      </c>
      <c r="E26" s="72">
        <v>0.83333333333333337</v>
      </c>
      <c r="F26" s="55">
        <f t="shared" si="11"/>
        <v>6</v>
      </c>
      <c r="G26" s="35"/>
      <c r="H26" s="48"/>
      <c r="I26" s="55">
        <f t="shared" si="12"/>
        <v>0</v>
      </c>
      <c r="J26" s="71">
        <v>0.58333333333333337</v>
      </c>
      <c r="K26" s="72">
        <v>0.75</v>
      </c>
      <c r="L26" s="55">
        <f t="shared" si="13"/>
        <v>3.9999999999999991</v>
      </c>
      <c r="M26" s="71">
        <v>0.41666666666666669</v>
      </c>
      <c r="N26" s="72">
        <v>0.83333333333333337</v>
      </c>
      <c r="O26" s="55">
        <f t="shared" si="14"/>
        <v>10</v>
      </c>
      <c r="P26" s="92"/>
    </row>
    <row r="27" spans="2:21" ht="19.5" customHeight="1" x14ac:dyDescent="0.2">
      <c r="B27" s="51">
        <f t="shared" si="1"/>
        <v>42846</v>
      </c>
      <c r="C27" s="52">
        <f t="shared" si="2"/>
        <v>42846</v>
      </c>
      <c r="D27" s="71">
        <v>0.58333333333333337</v>
      </c>
      <c r="E27" s="72">
        <v>0.83333333333333337</v>
      </c>
      <c r="F27" s="55">
        <f t="shared" si="11"/>
        <v>6</v>
      </c>
      <c r="G27" s="35"/>
      <c r="H27" s="48"/>
      <c r="I27" s="55">
        <f t="shared" si="12"/>
        <v>0</v>
      </c>
      <c r="J27" s="71">
        <v>0.58333333333333337</v>
      </c>
      <c r="K27" s="72">
        <v>0.75</v>
      </c>
      <c r="L27" s="55">
        <f t="shared" si="13"/>
        <v>3.9999999999999991</v>
      </c>
      <c r="M27" s="71">
        <v>0.41666666666666669</v>
      </c>
      <c r="N27" s="72">
        <v>0.83333333333333337</v>
      </c>
      <c r="O27" s="55">
        <f t="shared" si="14"/>
        <v>10</v>
      </c>
      <c r="P27" s="92"/>
    </row>
    <row r="28" spans="2:21" ht="19.5" customHeight="1" x14ac:dyDescent="0.2">
      <c r="B28" s="51">
        <f t="shared" si="1"/>
        <v>42847</v>
      </c>
      <c r="C28" s="52">
        <f t="shared" si="2"/>
        <v>42847</v>
      </c>
      <c r="D28" s="71">
        <v>0.41666666666666669</v>
      </c>
      <c r="E28" s="72">
        <v>0.83333333333333337</v>
      </c>
      <c r="F28" s="55">
        <f t="shared" si="11"/>
        <v>10</v>
      </c>
      <c r="G28" s="35"/>
      <c r="H28" s="48"/>
      <c r="I28" s="55">
        <f t="shared" si="12"/>
        <v>0</v>
      </c>
      <c r="J28" s="71">
        <v>0.41666666666666669</v>
      </c>
      <c r="K28" s="72">
        <v>0.75</v>
      </c>
      <c r="L28" s="55">
        <f t="shared" si="13"/>
        <v>8</v>
      </c>
      <c r="M28" s="71">
        <v>0.41666666666666669</v>
      </c>
      <c r="N28" s="72">
        <v>0.83333333333333337</v>
      </c>
      <c r="O28" s="55">
        <f t="shared" si="14"/>
        <v>10</v>
      </c>
      <c r="P28" s="92"/>
    </row>
    <row r="29" spans="2:21" ht="19.5" customHeight="1" x14ac:dyDescent="0.2">
      <c r="B29" s="51">
        <f t="shared" si="1"/>
        <v>42848</v>
      </c>
      <c r="C29" s="52">
        <f t="shared" si="2"/>
        <v>42848</v>
      </c>
      <c r="D29" s="53">
        <v>0.41666666666666669</v>
      </c>
      <c r="E29" s="54">
        <v>0.75</v>
      </c>
      <c r="F29" s="55">
        <f t="shared" si="11"/>
        <v>8</v>
      </c>
      <c r="G29" s="35"/>
      <c r="H29" s="48"/>
      <c r="I29" s="55">
        <f t="shared" si="12"/>
        <v>0</v>
      </c>
      <c r="J29" s="53">
        <v>0.41666666666666669</v>
      </c>
      <c r="K29" s="54">
        <v>0.75</v>
      </c>
      <c r="L29" s="55">
        <f t="shared" si="13"/>
        <v>8</v>
      </c>
      <c r="M29" s="53">
        <v>0.41666666666666669</v>
      </c>
      <c r="N29" s="54">
        <v>0.75</v>
      </c>
      <c r="O29" s="55">
        <f t="shared" si="14"/>
        <v>8</v>
      </c>
      <c r="P29" s="92"/>
    </row>
    <row r="30" spans="2:21" ht="19.5" customHeight="1" x14ac:dyDescent="0.2">
      <c r="B30" s="51">
        <f t="shared" si="1"/>
        <v>42849</v>
      </c>
      <c r="C30" s="52">
        <f t="shared" si="2"/>
        <v>42849</v>
      </c>
      <c r="D30" s="71">
        <v>0.58333333333333337</v>
      </c>
      <c r="E30" s="72">
        <v>0.83333333333333337</v>
      </c>
      <c r="F30" s="55">
        <f t="shared" si="11"/>
        <v>6</v>
      </c>
      <c r="G30" s="35"/>
      <c r="H30" s="48"/>
      <c r="I30" s="55">
        <f t="shared" si="12"/>
        <v>0</v>
      </c>
      <c r="J30" s="71">
        <v>0.58333333333333337</v>
      </c>
      <c r="K30" s="72">
        <v>0.75</v>
      </c>
      <c r="L30" s="55">
        <f t="shared" si="13"/>
        <v>3.9999999999999991</v>
      </c>
      <c r="M30" s="71">
        <v>0.41666666666666669</v>
      </c>
      <c r="N30" s="72">
        <v>0.83333333333333337</v>
      </c>
      <c r="O30" s="55">
        <f t="shared" si="14"/>
        <v>10</v>
      </c>
      <c r="P30" s="92"/>
    </row>
    <row r="31" spans="2:21" ht="19.5" customHeight="1" x14ac:dyDescent="0.2">
      <c r="B31" s="51">
        <f t="shared" si="1"/>
        <v>42850</v>
      </c>
      <c r="C31" s="52">
        <f t="shared" si="2"/>
        <v>42850</v>
      </c>
      <c r="D31" s="35"/>
      <c r="E31" s="48" t="s">
        <v>79</v>
      </c>
      <c r="F31" s="47"/>
      <c r="G31" s="35"/>
      <c r="H31" s="48"/>
      <c r="I31" s="47"/>
      <c r="J31" s="35"/>
      <c r="K31" s="48" t="s">
        <v>79</v>
      </c>
      <c r="L31" s="47"/>
      <c r="M31" s="35"/>
      <c r="N31" s="48" t="s">
        <v>79</v>
      </c>
      <c r="O31" s="47"/>
      <c r="P31" s="92"/>
    </row>
    <row r="32" spans="2:21" ht="19.5" customHeight="1" x14ac:dyDescent="0.2">
      <c r="B32" s="51">
        <f t="shared" si="1"/>
        <v>42851</v>
      </c>
      <c r="C32" s="52">
        <f t="shared" si="2"/>
        <v>42851</v>
      </c>
      <c r="D32" s="71">
        <v>0.58333333333333337</v>
      </c>
      <c r="E32" s="72">
        <v>0.83333333333333337</v>
      </c>
      <c r="F32" s="55">
        <f>(E32-D32)*24</f>
        <v>6</v>
      </c>
      <c r="G32" s="35"/>
      <c r="H32" s="48"/>
      <c r="I32" s="55">
        <f>(H32-G32)*24</f>
        <v>0</v>
      </c>
      <c r="J32" s="71">
        <v>0.58333333333333337</v>
      </c>
      <c r="K32" s="72">
        <v>0.75</v>
      </c>
      <c r="L32" s="55">
        <f>(K32-J32)*24</f>
        <v>3.9999999999999991</v>
      </c>
      <c r="M32" s="71">
        <v>0.41666666666666669</v>
      </c>
      <c r="N32" s="72">
        <v>0.83333333333333337</v>
      </c>
      <c r="O32" s="55">
        <f>(N32-M32)*24</f>
        <v>10</v>
      </c>
      <c r="P32" s="92"/>
    </row>
    <row r="33" spans="2:16" ht="19.5" customHeight="1" x14ac:dyDescent="0.2">
      <c r="B33" s="51">
        <f t="shared" si="1"/>
        <v>42852</v>
      </c>
      <c r="C33" s="52">
        <f t="shared" si="2"/>
        <v>42852</v>
      </c>
      <c r="D33" s="71">
        <v>0.58333333333333337</v>
      </c>
      <c r="E33" s="72">
        <v>0.83333333333333337</v>
      </c>
      <c r="F33" s="55">
        <f>(E33-D33)*24</f>
        <v>6</v>
      </c>
      <c r="G33" s="35"/>
      <c r="H33" s="48"/>
      <c r="I33" s="55">
        <f>(H33-G33)*24</f>
        <v>0</v>
      </c>
      <c r="J33" s="71">
        <v>0.58333333333333337</v>
      </c>
      <c r="K33" s="72">
        <v>0.75</v>
      </c>
      <c r="L33" s="55">
        <f>(K33-J33)*24</f>
        <v>3.9999999999999991</v>
      </c>
      <c r="M33" s="71">
        <v>0.41666666666666669</v>
      </c>
      <c r="N33" s="72">
        <v>0.83333333333333337</v>
      </c>
      <c r="O33" s="55">
        <f>(N33-M33)*24</f>
        <v>10</v>
      </c>
      <c r="P33" s="92"/>
    </row>
    <row r="34" spans="2:16" ht="19.5" customHeight="1" x14ac:dyDescent="0.2">
      <c r="B34" s="51">
        <f t="shared" si="1"/>
        <v>42853</v>
      </c>
      <c r="C34" s="52">
        <f t="shared" si="2"/>
        <v>42853</v>
      </c>
      <c r="D34" s="71">
        <v>0.58333333333333337</v>
      </c>
      <c r="E34" s="72">
        <v>0.83333333333333337</v>
      </c>
      <c r="F34" s="55">
        <f>(E34-D34)*24</f>
        <v>6</v>
      </c>
      <c r="G34" s="35"/>
      <c r="H34" s="48"/>
      <c r="I34" s="55">
        <f>(H34-G34)*24</f>
        <v>0</v>
      </c>
      <c r="J34" s="71">
        <v>0.58333333333333337</v>
      </c>
      <c r="K34" s="72">
        <v>0.75</v>
      </c>
      <c r="L34" s="55">
        <f>(K34-J34)*24</f>
        <v>3.9999999999999991</v>
      </c>
      <c r="M34" s="71">
        <v>0.41666666666666669</v>
      </c>
      <c r="N34" s="72">
        <v>0.83333333333333337</v>
      </c>
      <c r="O34" s="55">
        <f>(N34-M34)*24</f>
        <v>10</v>
      </c>
      <c r="P34" s="92"/>
    </row>
    <row r="35" spans="2:16" ht="19.5" customHeight="1" x14ac:dyDescent="0.2">
      <c r="B35" s="51">
        <f>IF(DAY(B34+1)&lt;&gt;29,"",B34+1)</f>
        <v>42854</v>
      </c>
      <c r="C35" s="52">
        <f t="shared" si="2"/>
        <v>42854</v>
      </c>
      <c r="D35" s="71">
        <v>0.41666666666666669</v>
      </c>
      <c r="E35" s="54">
        <v>0.75</v>
      </c>
      <c r="F35" s="55">
        <f>(E35-D35)*24</f>
        <v>8</v>
      </c>
      <c r="G35" s="35"/>
      <c r="H35" s="48"/>
      <c r="I35" s="55">
        <f>(H35-G35)*24</f>
        <v>0</v>
      </c>
      <c r="J35" s="71">
        <v>0.41666666666666669</v>
      </c>
      <c r="K35" s="72">
        <v>0.75</v>
      </c>
      <c r="L35" s="55">
        <f>(K35-J35)*24</f>
        <v>8</v>
      </c>
      <c r="M35" s="71">
        <v>0.41666666666666669</v>
      </c>
      <c r="N35" s="54">
        <v>0.75</v>
      </c>
      <c r="O35" s="55">
        <f>(N35-M35)*24</f>
        <v>8</v>
      </c>
      <c r="P35" s="83" t="s">
        <v>172</v>
      </c>
    </row>
    <row r="36" spans="2:16" ht="19.5" customHeight="1" x14ac:dyDescent="0.2">
      <c r="B36" s="51">
        <f>IF(DAY(B35+1)&lt;&gt;30,"",B35+1)</f>
        <v>42855</v>
      </c>
      <c r="C36" s="52">
        <f t="shared" si="2"/>
        <v>42855</v>
      </c>
      <c r="D36" s="53">
        <v>0.41666666666666669</v>
      </c>
      <c r="E36" s="54">
        <v>0.75</v>
      </c>
      <c r="F36" s="55">
        <f>(E36-D36)*24</f>
        <v>8</v>
      </c>
      <c r="G36" s="35"/>
      <c r="H36" s="48"/>
      <c r="I36" s="55">
        <f>(H36-G36)*24</f>
        <v>0</v>
      </c>
      <c r="J36" s="53">
        <v>0.41666666666666669</v>
      </c>
      <c r="K36" s="54">
        <v>0.75</v>
      </c>
      <c r="L36" s="55">
        <f>(K36-J36)*24</f>
        <v>8</v>
      </c>
      <c r="M36" s="53">
        <v>0.41666666666666669</v>
      </c>
      <c r="N36" s="54">
        <v>0.75</v>
      </c>
      <c r="O36" s="55">
        <f>(N36-M36)*24</f>
        <v>8</v>
      </c>
      <c r="P36" s="92"/>
    </row>
    <row r="37" spans="2:16" ht="19.5" customHeight="1" thickBot="1" x14ac:dyDescent="0.25">
      <c r="B37" s="51" t="str">
        <f>IF(DAY(B36+1)&lt;&gt;31,"",B36+1)</f>
        <v/>
      </c>
      <c r="C37" s="52" t="str">
        <f t="shared" si="2"/>
        <v/>
      </c>
      <c r="D37" s="56"/>
      <c r="E37" s="77"/>
      <c r="F37" s="76"/>
      <c r="G37" s="75"/>
      <c r="H37" s="77"/>
      <c r="I37" s="76"/>
      <c r="J37" s="75"/>
      <c r="K37" s="77"/>
      <c r="L37" s="76"/>
      <c r="M37" s="75"/>
      <c r="N37" s="77"/>
      <c r="O37" s="76"/>
      <c r="P37" s="94"/>
    </row>
    <row r="38" spans="2:16" ht="19.5" customHeight="1" thickTop="1" x14ac:dyDescent="0.2">
      <c r="B38" s="57" t="s">
        <v>37</v>
      </c>
      <c r="C38" s="58"/>
      <c r="D38" s="57"/>
      <c r="E38" s="59">
        <f>COUNTIF(D7:D37,"&gt;0")+1</f>
        <v>28</v>
      </c>
      <c r="F38" s="60"/>
      <c r="G38" s="61"/>
      <c r="H38" s="59">
        <f>COUNTIF(G7:G37,"&gt;0")</f>
        <v>0</v>
      </c>
      <c r="I38" s="60"/>
      <c r="J38" s="61"/>
      <c r="K38" s="59">
        <f>COUNTIF(J7:J37,"&gt;0")</f>
        <v>27</v>
      </c>
      <c r="L38" s="60"/>
      <c r="M38" s="61"/>
      <c r="N38" s="59">
        <f>COUNTIF(M7:M37,"&gt;0")</f>
        <v>27</v>
      </c>
      <c r="O38" s="60"/>
      <c r="P38" s="40"/>
    </row>
    <row r="39" spans="2:16" ht="19.5" customHeight="1" x14ac:dyDescent="0.2">
      <c r="B39" s="62" t="s">
        <v>309</v>
      </c>
      <c r="C39" s="63"/>
      <c r="D39" s="64"/>
      <c r="E39" s="89">
        <f>SUM(F7:F36)</f>
        <v>190</v>
      </c>
      <c r="F39" s="63"/>
      <c r="G39" s="65"/>
      <c r="H39" s="74">
        <f>SUM(I7:I37)</f>
        <v>0</v>
      </c>
      <c r="I39" s="63"/>
      <c r="J39" s="65"/>
      <c r="K39" s="74">
        <f>SUM(L7:L36)</f>
        <v>152</v>
      </c>
      <c r="L39" s="63"/>
      <c r="M39" s="65"/>
      <c r="N39" s="74">
        <f>SUM(O7:O36)</f>
        <v>258</v>
      </c>
      <c r="O39" s="63"/>
      <c r="P39" s="40"/>
    </row>
    <row r="40" spans="2:16" ht="19.5" customHeight="1" x14ac:dyDescent="0.2">
      <c r="B40" s="64" t="s">
        <v>42</v>
      </c>
      <c r="C40" s="66"/>
      <c r="D40" s="64"/>
      <c r="E40" s="90">
        <f>COUNTIF($B$7:$B$37,"&gt;0")-E38</f>
        <v>2</v>
      </c>
      <c r="F40" s="47"/>
      <c r="G40" s="35"/>
      <c r="H40" s="90">
        <f>COUNTIF($B$7:$B$37,"&gt;0")-H38</f>
        <v>30</v>
      </c>
      <c r="I40" s="47"/>
      <c r="J40" s="35"/>
      <c r="K40" s="90">
        <f>COUNTIF($B$7:$B$37,"&gt;0")-K38</f>
        <v>3</v>
      </c>
      <c r="L40" s="47"/>
      <c r="M40" s="35"/>
      <c r="N40" s="90">
        <f>COUNTIF($B$7:$B$37,"&gt;0")-N38</f>
        <v>3</v>
      </c>
      <c r="O40" s="47"/>
      <c r="P40" s="40"/>
    </row>
    <row r="41" spans="2:16" ht="18.75" customHeight="1" x14ac:dyDescent="0.2"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8.75" customHeight="1" x14ac:dyDescent="0.2">
      <c r="B42" s="287" t="s">
        <v>13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2:16" ht="18.75" customHeight="1" x14ac:dyDescent="0.2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2:16" ht="18.75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8.75" customHeight="1" x14ac:dyDescent="0.2">
      <c r="B45" s="377">
        <f>EDATE($B$4, 1)</f>
        <v>42856</v>
      </c>
      <c r="C45" s="377"/>
      <c r="D45" s="377"/>
      <c r="E45" s="44">
        <f>B45</f>
        <v>42856</v>
      </c>
      <c r="F45" s="10"/>
    </row>
    <row r="46" spans="2:16" ht="19.5" customHeight="1" x14ac:dyDescent="0.2">
      <c r="B46" s="289"/>
      <c r="C46" s="290"/>
      <c r="D46" s="219" t="s">
        <v>313</v>
      </c>
      <c r="E46" s="293"/>
      <c r="F46" s="220"/>
      <c r="G46" s="219" t="s">
        <v>2</v>
      </c>
      <c r="H46" s="293"/>
      <c r="I46" s="220"/>
      <c r="J46" s="219" t="s">
        <v>36</v>
      </c>
      <c r="K46" s="293"/>
      <c r="L46" s="220"/>
      <c r="M46" s="219" t="s">
        <v>237</v>
      </c>
      <c r="N46" s="293"/>
      <c r="O46" s="220"/>
      <c r="P46" s="40" t="s">
        <v>306</v>
      </c>
    </row>
    <row r="47" spans="2:16" ht="19.5" customHeight="1" x14ac:dyDescent="0.2">
      <c r="B47" s="291"/>
      <c r="C47" s="292"/>
      <c r="D47" s="35" t="s">
        <v>246</v>
      </c>
      <c r="E47" s="48" t="s">
        <v>307</v>
      </c>
      <c r="F47" s="47" t="s">
        <v>308</v>
      </c>
      <c r="G47" s="35" t="s">
        <v>246</v>
      </c>
      <c r="H47" s="48" t="s">
        <v>307</v>
      </c>
      <c r="I47" s="47" t="s">
        <v>308</v>
      </c>
      <c r="J47" s="35" t="s">
        <v>246</v>
      </c>
      <c r="K47" s="48" t="s">
        <v>307</v>
      </c>
      <c r="L47" s="47" t="s">
        <v>308</v>
      </c>
      <c r="M47" s="35" t="s">
        <v>246</v>
      </c>
      <c r="N47" s="48" t="s">
        <v>307</v>
      </c>
      <c r="O47" s="47" t="s">
        <v>308</v>
      </c>
      <c r="P47" s="3"/>
    </row>
    <row r="48" spans="2:16" ht="19.5" customHeight="1" x14ac:dyDescent="0.2">
      <c r="B48" s="51">
        <f>B45</f>
        <v>42856</v>
      </c>
      <c r="C48" s="52">
        <f>B48</f>
        <v>42856</v>
      </c>
      <c r="D48" s="53">
        <v>0.58333333333333337</v>
      </c>
      <c r="E48" s="54">
        <v>0.83333333333333337</v>
      </c>
      <c r="F48" s="55">
        <f>(E48-D48)*24</f>
        <v>6</v>
      </c>
      <c r="G48" s="35"/>
      <c r="H48" s="48"/>
      <c r="I48" s="55">
        <f>(H48-G48)*24</f>
        <v>0</v>
      </c>
      <c r="J48" s="71">
        <v>0.58333333333333337</v>
      </c>
      <c r="K48" s="72">
        <v>0.75</v>
      </c>
      <c r="L48" s="55">
        <f>(K48-J48)*24</f>
        <v>3.9999999999999991</v>
      </c>
      <c r="M48" s="71">
        <v>0.41666666666666669</v>
      </c>
      <c r="N48" s="72">
        <v>0.83333333333333337</v>
      </c>
      <c r="O48" s="55">
        <f>(N48-M48)*24</f>
        <v>10</v>
      </c>
      <c r="P48" s="83"/>
    </row>
    <row r="49" spans="2:16" ht="19.5" customHeight="1" x14ac:dyDescent="0.2">
      <c r="B49" s="51">
        <f t="shared" ref="B49:B75" si="15">B48+1</f>
        <v>42857</v>
      </c>
      <c r="C49" s="52">
        <f>B49</f>
        <v>42857</v>
      </c>
      <c r="D49" s="35"/>
      <c r="E49" s="48" t="s">
        <v>79</v>
      </c>
      <c r="F49" s="47"/>
      <c r="G49" s="53"/>
      <c r="H49" s="54"/>
      <c r="I49" s="55">
        <f>(H49-G49)*24</f>
        <v>0</v>
      </c>
      <c r="J49" s="35"/>
      <c r="K49" s="48" t="s">
        <v>79</v>
      </c>
      <c r="L49" s="47"/>
      <c r="M49" s="35"/>
      <c r="N49" s="48" t="s">
        <v>79</v>
      </c>
      <c r="O49" s="47"/>
      <c r="P49" s="83"/>
    </row>
    <row r="50" spans="2:16" ht="19.5" customHeight="1" x14ac:dyDescent="0.2">
      <c r="B50" s="51">
        <f t="shared" si="15"/>
        <v>42858</v>
      </c>
      <c r="C50" s="52">
        <f t="shared" ref="C50:C78" si="16">B50</f>
        <v>42858</v>
      </c>
      <c r="D50" s="53">
        <v>0.41666666666666669</v>
      </c>
      <c r="E50" s="54">
        <v>0.75</v>
      </c>
      <c r="F50" s="55">
        <f t="shared" ref="F50:F55" si="17">(E50-D50)*24</f>
        <v>8</v>
      </c>
      <c r="G50" s="35"/>
      <c r="H50" s="48"/>
      <c r="I50" s="55">
        <f t="shared" ref="I50:I57" si="18">(H50-G50)*24</f>
        <v>0</v>
      </c>
      <c r="J50" s="71">
        <v>0.41666666666666669</v>
      </c>
      <c r="K50" s="72">
        <v>0.75</v>
      </c>
      <c r="L50" s="55">
        <f t="shared" ref="L50:L55" si="19">(K50-J50)*24</f>
        <v>8</v>
      </c>
      <c r="M50" s="71">
        <v>0.41666666666666669</v>
      </c>
      <c r="N50" s="72">
        <v>0.75</v>
      </c>
      <c r="O50" s="55">
        <f t="shared" ref="O50:O55" si="20">(N50-M50)*24</f>
        <v>8</v>
      </c>
      <c r="P50" s="83" t="s">
        <v>173</v>
      </c>
    </row>
    <row r="51" spans="2:16" ht="19.5" customHeight="1" x14ac:dyDescent="0.2">
      <c r="B51" s="51">
        <f t="shared" si="15"/>
        <v>42859</v>
      </c>
      <c r="C51" s="52">
        <f t="shared" si="16"/>
        <v>42859</v>
      </c>
      <c r="D51" s="53">
        <v>0.41666666666666669</v>
      </c>
      <c r="E51" s="54">
        <v>0.75</v>
      </c>
      <c r="F51" s="55">
        <f t="shared" si="17"/>
        <v>8</v>
      </c>
      <c r="G51" s="35"/>
      <c r="H51" s="48"/>
      <c r="I51" s="55">
        <f t="shared" si="18"/>
        <v>0</v>
      </c>
      <c r="J51" s="71">
        <v>0.41666666666666669</v>
      </c>
      <c r="K51" s="72">
        <v>0.75</v>
      </c>
      <c r="L51" s="55">
        <f t="shared" si="19"/>
        <v>8</v>
      </c>
      <c r="M51" s="71">
        <v>0.41666666666666669</v>
      </c>
      <c r="N51" s="72">
        <v>0.75</v>
      </c>
      <c r="O51" s="55">
        <f t="shared" si="20"/>
        <v>8</v>
      </c>
      <c r="P51" s="83" t="s">
        <v>174</v>
      </c>
    </row>
    <row r="52" spans="2:16" ht="19.5" customHeight="1" x14ac:dyDescent="0.2">
      <c r="B52" s="51">
        <f t="shared" si="15"/>
        <v>42860</v>
      </c>
      <c r="C52" s="52">
        <f t="shared" si="16"/>
        <v>42860</v>
      </c>
      <c r="D52" s="53">
        <v>0.41666666666666669</v>
      </c>
      <c r="E52" s="54">
        <v>0.75</v>
      </c>
      <c r="F52" s="55">
        <f t="shared" si="17"/>
        <v>8</v>
      </c>
      <c r="G52" s="35"/>
      <c r="H52" s="48"/>
      <c r="I52" s="55">
        <f t="shared" si="18"/>
        <v>0</v>
      </c>
      <c r="J52" s="71">
        <v>0.41666666666666669</v>
      </c>
      <c r="K52" s="72">
        <v>0.75</v>
      </c>
      <c r="L52" s="55">
        <f t="shared" si="19"/>
        <v>8</v>
      </c>
      <c r="M52" s="71">
        <v>0.41666666666666669</v>
      </c>
      <c r="N52" s="72">
        <v>0.75</v>
      </c>
      <c r="O52" s="55">
        <f t="shared" si="20"/>
        <v>8</v>
      </c>
      <c r="P52" s="83" t="s">
        <v>175</v>
      </c>
    </row>
    <row r="53" spans="2:16" ht="19.5" customHeight="1" x14ac:dyDescent="0.2">
      <c r="B53" s="51">
        <f t="shared" si="15"/>
        <v>42861</v>
      </c>
      <c r="C53" s="52">
        <f t="shared" si="16"/>
        <v>42861</v>
      </c>
      <c r="D53" s="53">
        <v>0.41666666666666669</v>
      </c>
      <c r="E53" s="54">
        <v>0.83333333333333337</v>
      </c>
      <c r="F53" s="55">
        <f t="shared" si="17"/>
        <v>10</v>
      </c>
      <c r="G53" s="35"/>
      <c r="H53" s="48"/>
      <c r="I53" s="55">
        <f t="shared" si="18"/>
        <v>0</v>
      </c>
      <c r="J53" s="71">
        <v>0.41666666666666669</v>
      </c>
      <c r="K53" s="72">
        <v>0.75</v>
      </c>
      <c r="L53" s="55">
        <f t="shared" si="19"/>
        <v>8</v>
      </c>
      <c r="M53" s="71">
        <v>0.41666666666666669</v>
      </c>
      <c r="N53" s="72">
        <v>0.83333333333333337</v>
      </c>
      <c r="O53" s="55">
        <f t="shared" si="20"/>
        <v>10</v>
      </c>
      <c r="P53" s="83"/>
    </row>
    <row r="54" spans="2:16" ht="19.5" customHeight="1" x14ac:dyDescent="0.2">
      <c r="B54" s="51">
        <f t="shared" si="15"/>
        <v>42862</v>
      </c>
      <c r="C54" s="52">
        <f t="shared" si="16"/>
        <v>42862</v>
      </c>
      <c r="D54" s="53">
        <v>0.41666666666666669</v>
      </c>
      <c r="E54" s="54">
        <v>0.75</v>
      </c>
      <c r="F54" s="55">
        <f t="shared" si="17"/>
        <v>8</v>
      </c>
      <c r="G54" s="35"/>
      <c r="H54" s="48"/>
      <c r="I54" s="55">
        <f t="shared" si="18"/>
        <v>0</v>
      </c>
      <c r="J54" s="71">
        <v>0.41666666666666669</v>
      </c>
      <c r="K54" s="72">
        <v>0.75</v>
      </c>
      <c r="L54" s="55">
        <f t="shared" si="19"/>
        <v>8</v>
      </c>
      <c r="M54" s="71">
        <v>0.41666666666666669</v>
      </c>
      <c r="N54" s="72">
        <v>0.75</v>
      </c>
      <c r="O54" s="55">
        <f t="shared" si="20"/>
        <v>8</v>
      </c>
      <c r="P54" s="83"/>
    </row>
    <row r="55" spans="2:16" ht="19.5" customHeight="1" x14ac:dyDescent="0.2">
      <c r="B55" s="51">
        <f t="shared" si="15"/>
        <v>42863</v>
      </c>
      <c r="C55" s="52">
        <f t="shared" si="16"/>
        <v>42863</v>
      </c>
      <c r="D55" s="71">
        <v>0.58333333333333337</v>
      </c>
      <c r="E55" s="72">
        <v>0.83333333333333337</v>
      </c>
      <c r="F55" s="55">
        <f t="shared" si="17"/>
        <v>6</v>
      </c>
      <c r="G55" s="35"/>
      <c r="H55" s="48"/>
      <c r="I55" s="55">
        <f t="shared" si="18"/>
        <v>0</v>
      </c>
      <c r="J55" s="71">
        <v>0.58333333333333337</v>
      </c>
      <c r="K55" s="72">
        <v>0.75</v>
      </c>
      <c r="L55" s="55">
        <f t="shared" si="19"/>
        <v>3.9999999999999991</v>
      </c>
      <c r="M55" s="71">
        <v>0.41666666666666669</v>
      </c>
      <c r="N55" s="72">
        <v>0.83333333333333337</v>
      </c>
      <c r="O55" s="55">
        <f t="shared" si="20"/>
        <v>10</v>
      </c>
      <c r="P55" s="83"/>
    </row>
    <row r="56" spans="2:16" ht="19.5" customHeight="1" x14ac:dyDescent="0.2">
      <c r="B56" s="51">
        <f t="shared" si="15"/>
        <v>42864</v>
      </c>
      <c r="C56" s="52">
        <f t="shared" si="16"/>
        <v>42864</v>
      </c>
      <c r="D56" s="35"/>
      <c r="E56" s="48" t="s">
        <v>79</v>
      </c>
      <c r="F56" s="47"/>
      <c r="G56" s="35"/>
      <c r="H56" s="48"/>
      <c r="I56" s="55">
        <f t="shared" si="18"/>
        <v>0</v>
      </c>
      <c r="J56" s="35"/>
      <c r="K56" s="48" t="s">
        <v>79</v>
      </c>
      <c r="L56" s="47"/>
      <c r="M56" s="35"/>
      <c r="N56" s="48" t="s">
        <v>79</v>
      </c>
      <c r="O56" s="47"/>
      <c r="P56" s="91"/>
    </row>
    <row r="57" spans="2:16" ht="19.5" customHeight="1" x14ac:dyDescent="0.2">
      <c r="B57" s="51">
        <f t="shared" si="15"/>
        <v>42865</v>
      </c>
      <c r="C57" s="52">
        <f t="shared" si="16"/>
        <v>42865</v>
      </c>
      <c r="D57" s="71">
        <v>0.58333333333333337</v>
      </c>
      <c r="E57" s="72">
        <v>0.83333333333333337</v>
      </c>
      <c r="F57" s="55">
        <f t="shared" ref="F57:F62" si="21">(E57-D57)*24</f>
        <v>6</v>
      </c>
      <c r="G57" s="35"/>
      <c r="H57" s="48"/>
      <c r="I57" s="55">
        <f t="shared" si="18"/>
        <v>0</v>
      </c>
      <c r="J57" s="71">
        <v>0.58333333333333337</v>
      </c>
      <c r="K57" s="72">
        <v>0.75</v>
      </c>
      <c r="L57" s="55">
        <f t="shared" ref="L57:L62" si="22">(K57-J57)*24</f>
        <v>3.9999999999999991</v>
      </c>
      <c r="M57" s="71">
        <v>0.41666666666666669</v>
      </c>
      <c r="N57" s="72">
        <v>0.83333333333333337</v>
      </c>
      <c r="O57" s="55">
        <f t="shared" ref="O57:O62" si="23">(N57-M57)*24</f>
        <v>10</v>
      </c>
      <c r="P57" s="83"/>
    </row>
    <row r="58" spans="2:16" ht="19.5" customHeight="1" x14ac:dyDescent="0.2">
      <c r="B58" s="51">
        <f t="shared" si="15"/>
        <v>42866</v>
      </c>
      <c r="C58" s="52">
        <f t="shared" si="16"/>
        <v>42866</v>
      </c>
      <c r="D58" s="71">
        <v>0.58333333333333337</v>
      </c>
      <c r="E58" s="72">
        <v>0.83333333333333337</v>
      </c>
      <c r="F58" s="55">
        <f t="shared" si="21"/>
        <v>6</v>
      </c>
      <c r="G58" s="35"/>
      <c r="H58" s="48"/>
      <c r="I58" s="47"/>
      <c r="J58" s="71">
        <v>0.58333333333333337</v>
      </c>
      <c r="K58" s="72">
        <v>0.75</v>
      </c>
      <c r="L58" s="55">
        <f t="shared" si="22"/>
        <v>3.9999999999999991</v>
      </c>
      <c r="M58" s="71">
        <v>0.41666666666666669</v>
      </c>
      <c r="N58" s="72">
        <v>0.83333333333333337</v>
      </c>
      <c r="O58" s="55">
        <f t="shared" si="23"/>
        <v>10</v>
      </c>
      <c r="P58" s="83"/>
    </row>
    <row r="59" spans="2:16" ht="19.5" customHeight="1" x14ac:dyDescent="0.2">
      <c r="B59" s="51">
        <f t="shared" si="15"/>
        <v>42867</v>
      </c>
      <c r="C59" s="52">
        <f t="shared" si="16"/>
        <v>42867</v>
      </c>
      <c r="D59" s="71">
        <v>0.58333333333333337</v>
      </c>
      <c r="E59" s="72">
        <v>0.83333333333333337</v>
      </c>
      <c r="F59" s="55">
        <f t="shared" si="21"/>
        <v>6</v>
      </c>
      <c r="G59" s="35"/>
      <c r="H59" s="48"/>
      <c r="I59" s="55">
        <f t="shared" ref="I59:I64" si="24">(H59-G59)*24</f>
        <v>0</v>
      </c>
      <c r="J59" s="71">
        <v>0.58333333333333337</v>
      </c>
      <c r="K59" s="72">
        <v>0.75</v>
      </c>
      <c r="L59" s="55">
        <f t="shared" si="22"/>
        <v>3.9999999999999991</v>
      </c>
      <c r="M59" s="71">
        <v>0.41666666666666669</v>
      </c>
      <c r="N59" s="72">
        <v>0.83333333333333337</v>
      </c>
      <c r="O59" s="55">
        <f t="shared" si="23"/>
        <v>10</v>
      </c>
      <c r="P59" s="92"/>
    </row>
    <row r="60" spans="2:16" ht="19.5" customHeight="1" x14ac:dyDescent="0.2">
      <c r="B60" s="51">
        <f t="shared" si="15"/>
        <v>42868</v>
      </c>
      <c r="C60" s="52">
        <f t="shared" si="16"/>
        <v>42868</v>
      </c>
      <c r="D60" s="71">
        <v>0.41666666666666669</v>
      </c>
      <c r="E60" s="72">
        <v>0.83333333333333337</v>
      </c>
      <c r="F60" s="55">
        <f t="shared" si="21"/>
        <v>10</v>
      </c>
      <c r="G60" s="35"/>
      <c r="H60" s="48"/>
      <c r="I60" s="55">
        <f t="shared" si="24"/>
        <v>0</v>
      </c>
      <c r="J60" s="71">
        <v>0.41666666666666669</v>
      </c>
      <c r="K60" s="72">
        <v>0.75</v>
      </c>
      <c r="L60" s="55">
        <f t="shared" si="22"/>
        <v>8</v>
      </c>
      <c r="M60" s="71">
        <v>0.41666666666666669</v>
      </c>
      <c r="N60" s="72">
        <v>0.83333333333333337</v>
      </c>
      <c r="O60" s="55">
        <f t="shared" si="23"/>
        <v>10</v>
      </c>
      <c r="P60" s="92"/>
    </row>
    <row r="61" spans="2:16" ht="19.5" customHeight="1" x14ac:dyDescent="0.2">
      <c r="B61" s="51">
        <f t="shared" si="15"/>
        <v>42869</v>
      </c>
      <c r="C61" s="52">
        <f t="shared" si="16"/>
        <v>42869</v>
      </c>
      <c r="D61" s="71">
        <v>0.41666666666666669</v>
      </c>
      <c r="E61" s="72">
        <v>0.75</v>
      </c>
      <c r="F61" s="55">
        <f t="shared" si="21"/>
        <v>8</v>
      </c>
      <c r="G61" s="35"/>
      <c r="H61" s="48"/>
      <c r="I61" s="55">
        <f t="shared" si="24"/>
        <v>0</v>
      </c>
      <c r="J61" s="71">
        <v>0.41666666666666669</v>
      </c>
      <c r="K61" s="72">
        <v>0.75</v>
      </c>
      <c r="L61" s="55">
        <f t="shared" si="22"/>
        <v>8</v>
      </c>
      <c r="M61" s="71">
        <v>0.41666666666666669</v>
      </c>
      <c r="N61" s="72">
        <v>0.75</v>
      </c>
      <c r="O61" s="55">
        <f t="shared" si="23"/>
        <v>8</v>
      </c>
      <c r="P61" s="92"/>
    </row>
    <row r="62" spans="2:16" ht="19.5" customHeight="1" x14ac:dyDescent="0.2">
      <c r="B62" s="51">
        <f t="shared" si="15"/>
        <v>42870</v>
      </c>
      <c r="C62" s="52">
        <f t="shared" si="16"/>
        <v>42870</v>
      </c>
      <c r="D62" s="71">
        <v>0.58333333333333337</v>
      </c>
      <c r="E62" s="72">
        <v>0.83333333333333337</v>
      </c>
      <c r="F62" s="55">
        <f t="shared" si="21"/>
        <v>6</v>
      </c>
      <c r="G62" s="35"/>
      <c r="H62" s="48"/>
      <c r="I62" s="55">
        <f t="shared" si="24"/>
        <v>0</v>
      </c>
      <c r="J62" s="71">
        <v>0.58333333333333337</v>
      </c>
      <c r="K62" s="72">
        <v>0.75</v>
      </c>
      <c r="L62" s="55">
        <f t="shared" si="22"/>
        <v>3.9999999999999991</v>
      </c>
      <c r="M62" s="71">
        <v>0.41666666666666669</v>
      </c>
      <c r="N62" s="72">
        <v>0.83333333333333337</v>
      </c>
      <c r="O62" s="55">
        <f t="shared" si="23"/>
        <v>10</v>
      </c>
      <c r="P62" s="92"/>
    </row>
    <row r="63" spans="2:16" ht="19.5" customHeight="1" x14ac:dyDescent="0.2">
      <c r="B63" s="51">
        <f t="shared" si="15"/>
        <v>42871</v>
      </c>
      <c r="C63" s="52">
        <f t="shared" si="16"/>
        <v>42871</v>
      </c>
      <c r="D63" s="35"/>
      <c r="E63" s="48" t="s">
        <v>79</v>
      </c>
      <c r="F63" s="47"/>
      <c r="G63" s="35"/>
      <c r="H63" s="48"/>
      <c r="I63" s="55">
        <f t="shared" si="24"/>
        <v>0</v>
      </c>
      <c r="J63" s="35"/>
      <c r="K63" s="48" t="s">
        <v>79</v>
      </c>
      <c r="L63" s="47"/>
      <c r="M63" s="35"/>
      <c r="N63" s="48" t="s">
        <v>79</v>
      </c>
      <c r="O63" s="47"/>
      <c r="P63" s="92"/>
    </row>
    <row r="64" spans="2:16" ht="19.5" customHeight="1" x14ac:dyDescent="0.2">
      <c r="B64" s="51">
        <f t="shared" si="15"/>
        <v>42872</v>
      </c>
      <c r="C64" s="52">
        <f t="shared" si="16"/>
        <v>42872</v>
      </c>
      <c r="D64" s="71">
        <v>0.58333333333333337</v>
      </c>
      <c r="E64" s="72">
        <v>0.83333333333333337</v>
      </c>
      <c r="F64" s="55">
        <f t="shared" ref="F64:F69" si="25">(E64-D64)*24</f>
        <v>6</v>
      </c>
      <c r="G64" s="35"/>
      <c r="H64" s="48"/>
      <c r="I64" s="55">
        <f t="shared" si="24"/>
        <v>0</v>
      </c>
      <c r="J64" s="71">
        <v>0.58333333333333337</v>
      </c>
      <c r="K64" s="72">
        <v>0.75</v>
      </c>
      <c r="L64" s="55">
        <f t="shared" ref="L64:L69" si="26">(K64-J64)*24</f>
        <v>3.9999999999999991</v>
      </c>
      <c r="M64" s="71">
        <v>0.41666666666666669</v>
      </c>
      <c r="N64" s="72">
        <v>0.83333333333333337</v>
      </c>
      <c r="O64" s="55">
        <f t="shared" ref="O64:O69" si="27">(N64-M64)*24</f>
        <v>10</v>
      </c>
      <c r="P64" s="92"/>
    </row>
    <row r="65" spans="2:16" ht="19.5" customHeight="1" x14ac:dyDescent="0.2">
      <c r="B65" s="51">
        <f t="shared" si="15"/>
        <v>42873</v>
      </c>
      <c r="C65" s="52">
        <f t="shared" si="16"/>
        <v>42873</v>
      </c>
      <c r="D65" s="71">
        <v>0.58333333333333337</v>
      </c>
      <c r="E65" s="72">
        <v>0.83333333333333337</v>
      </c>
      <c r="F65" s="55">
        <f t="shared" si="25"/>
        <v>6</v>
      </c>
      <c r="G65" s="35"/>
      <c r="H65" s="48"/>
      <c r="I65" s="47"/>
      <c r="J65" s="71">
        <v>0.58333333333333337</v>
      </c>
      <c r="K65" s="72">
        <v>0.75</v>
      </c>
      <c r="L65" s="55">
        <f t="shared" si="26"/>
        <v>3.9999999999999991</v>
      </c>
      <c r="M65" s="71">
        <v>0.41666666666666669</v>
      </c>
      <c r="N65" s="72">
        <v>0.83333333333333337</v>
      </c>
      <c r="O65" s="55">
        <f t="shared" si="27"/>
        <v>10</v>
      </c>
      <c r="P65" s="92"/>
    </row>
    <row r="66" spans="2:16" ht="19.5" customHeight="1" x14ac:dyDescent="0.2">
      <c r="B66" s="51">
        <f t="shared" si="15"/>
        <v>42874</v>
      </c>
      <c r="C66" s="52">
        <f t="shared" si="16"/>
        <v>42874</v>
      </c>
      <c r="D66" s="71">
        <v>0.58333333333333337</v>
      </c>
      <c r="E66" s="72">
        <v>0.83333333333333337</v>
      </c>
      <c r="F66" s="55">
        <f t="shared" si="25"/>
        <v>6</v>
      </c>
      <c r="G66" s="35"/>
      <c r="H66" s="48"/>
      <c r="I66" s="55">
        <f t="shared" ref="I66:I71" si="28">(H66-G66)*24</f>
        <v>0</v>
      </c>
      <c r="J66" s="71">
        <v>0.58333333333333337</v>
      </c>
      <c r="K66" s="72">
        <v>0.75</v>
      </c>
      <c r="L66" s="55">
        <f t="shared" si="26"/>
        <v>3.9999999999999991</v>
      </c>
      <c r="M66" s="71">
        <v>0.41666666666666669</v>
      </c>
      <c r="N66" s="72">
        <v>0.83333333333333337</v>
      </c>
      <c r="O66" s="55">
        <f t="shared" si="27"/>
        <v>10</v>
      </c>
      <c r="P66" s="92"/>
    </row>
    <row r="67" spans="2:16" ht="19.5" customHeight="1" x14ac:dyDescent="0.2">
      <c r="B67" s="51">
        <f t="shared" si="15"/>
        <v>42875</v>
      </c>
      <c r="C67" s="52">
        <f t="shared" si="16"/>
        <v>42875</v>
      </c>
      <c r="D67" s="71">
        <v>0.41666666666666669</v>
      </c>
      <c r="E67" s="72">
        <v>0.83333333333333337</v>
      </c>
      <c r="F67" s="55">
        <f t="shared" si="25"/>
        <v>10</v>
      </c>
      <c r="G67" s="35"/>
      <c r="H67" s="48"/>
      <c r="I67" s="55">
        <f t="shared" si="28"/>
        <v>0</v>
      </c>
      <c r="J67" s="71">
        <v>0.41666666666666669</v>
      </c>
      <c r="K67" s="72">
        <v>0.75</v>
      </c>
      <c r="L67" s="55">
        <f t="shared" si="26"/>
        <v>8</v>
      </c>
      <c r="M67" s="71">
        <v>0.41666666666666669</v>
      </c>
      <c r="N67" s="72">
        <v>0.83333333333333337</v>
      </c>
      <c r="O67" s="55">
        <f t="shared" si="27"/>
        <v>10</v>
      </c>
      <c r="P67" s="92"/>
    </row>
    <row r="68" spans="2:16" ht="19.5" customHeight="1" x14ac:dyDescent="0.2">
      <c r="B68" s="51">
        <f t="shared" si="15"/>
        <v>42876</v>
      </c>
      <c r="C68" s="52">
        <f t="shared" si="16"/>
        <v>42876</v>
      </c>
      <c r="D68" s="71">
        <v>0.41666666666666669</v>
      </c>
      <c r="E68" s="72">
        <v>0.75</v>
      </c>
      <c r="F68" s="55">
        <f t="shared" si="25"/>
        <v>8</v>
      </c>
      <c r="G68" s="35"/>
      <c r="H68" s="48"/>
      <c r="I68" s="55">
        <f t="shared" si="28"/>
        <v>0</v>
      </c>
      <c r="J68" s="71">
        <v>0.41666666666666669</v>
      </c>
      <c r="K68" s="72">
        <v>0.75</v>
      </c>
      <c r="L68" s="55">
        <f t="shared" si="26"/>
        <v>8</v>
      </c>
      <c r="M68" s="71">
        <v>0.41666666666666669</v>
      </c>
      <c r="N68" s="72">
        <v>0.75</v>
      </c>
      <c r="O68" s="55">
        <f t="shared" si="27"/>
        <v>8</v>
      </c>
      <c r="P68" s="92"/>
    </row>
    <row r="69" spans="2:16" ht="19.5" customHeight="1" x14ac:dyDescent="0.2">
      <c r="B69" s="51">
        <f t="shared" si="15"/>
        <v>42877</v>
      </c>
      <c r="C69" s="52">
        <f t="shared" si="16"/>
        <v>42877</v>
      </c>
      <c r="D69" s="71">
        <v>0.58333333333333337</v>
      </c>
      <c r="E69" s="72">
        <v>0.83333333333333337</v>
      </c>
      <c r="F69" s="55">
        <f t="shared" si="25"/>
        <v>6</v>
      </c>
      <c r="G69" s="35"/>
      <c r="H69" s="48"/>
      <c r="I69" s="55">
        <f t="shared" si="28"/>
        <v>0</v>
      </c>
      <c r="J69" s="71">
        <v>0.58333333333333337</v>
      </c>
      <c r="K69" s="72">
        <v>0.75</v>
      </c>
      <c r="L69" s="55">
        <f t="shared" si="26"/>
        <v>3.9999999999999991</v>
      </c>
      <c r="M69" s="71">
        <v>0.41666666666666669</v>
      </c>
      <c r="N69" s="72">
        <v>0.83333333333333337</v>
      </c>
      <c r="O69" s="55">
        <f t="shared" si="27"/>
        <v>10</v>
      </c>
      <c r="P69" s="92"/>
    </row>
    <row r="70" spans="2:16" ht="19.5" customHeight="1" x14ac:dyDescent="0.2">
      <c r="B70" s="51">
        <f t="shared" si="15"/>
        <v>42878</v>
      </c>
      <c r="C70" s="52">
        <f t="shared" si="16"/>
        <v>42878</v>
      </c>
      <c r="D70" s="35"/>
      <c r="E70" s="48" t="s">
        <v>79</v>
      </c>
      <c r="F70" s="47"/>
      <c r="G70" s="35"/>
      <c r="H70" s="48"/>
      <c r="I70" s="55">
        <f t="shared" si="28"/>
        <v>0</v>
      </c>
      <c r="J70" s="35"/>
      <c r="K70" s="48" t="s">
        <v>79</v>
      </c>
      <c r="L70" s="47"/>
      <c r="M70" s="35"/>
      <c r="N70" s="48" t="s">
        <v>79</v>
      </c>
      <c r="O70" s="47"/>
      <c r="P70" s="92"/>
    </row>
    <row r="71" spans="2:16" ht="19.5" customHeight="1" x14ac:dyDescent="0.2">
      <c r="B71" s="51">
        <f t="shared" si="15"/>
        <v>42879</v>
      </c>
      <c r="C71" s="52">
        <f t="shared" si="16"/>
        <v>42879</v>
      </c>
      <c r="D71" s="71">
        <v>0.58333333333333337</v>
      </c>
      <c r="E71" s="72">
        <v>0.83333333333333337</v>
      </c>
      <c r="F71" s="55">
        <f t="shared" ref="F71:F76" si="29">(E71-D71)*24</f>
        <v>6</v>
      </c>
      <c r="G71" s="35"/>
      <c r="H71" s="48"/>
      <c r="I71" s="55">
        <f t="shared" si="28"/>
        <v>0</v>
      </c>
      <c r="J71" s="71">
        <v>0.58333333333333337</v>
      </c>
      <c r="K71" s="72">
        <v>0.75</v>
      </c>
      <c r="L71" s="55">
        <f t="shared" ref="L71:L76" si="30">(K71-J71)*24</f>
        <v>3.9999999999999991</v>
      </c>
      <c r="M71" s="71">
        <v>0.41666666666666669</v>
      </c>
      <c r="N71" s="72">
        <v>0.83333333333333337</v>
      </c>
      <c r="O71" s="55">
        <f t="shared" ref="O71:O76" si="31">(N71-M71)*24</f>
        <v>10</v>
      </c>
      <c r="P71" s="92"/>
    </row>
    <row r="72" spans="2:16" ht="19.5" customHeight="1" x14ac:dyDescent="0.2">
      <c r="B72" s="51">
        <f t="shared" si="15"/>
        <v>42880</v>
      </c>
      <c r="C72" s="52">
        <f t="shared" si="16"/>
        <v>42880</v>
      </c>
      <c r="D72" s="71">
        <v>0.58333333333333337</v>
      </c>
      <c r="E72" s="72">
        <v>0.83333333333333337</v>
      </c>
      <c r="F72" s="55">
        <f t="shared" si="29"/>
        <v>6</v>
      </c>
      <c r="G72" s="35"/>
      <c r="H72" s="48"/>
      <c r="I72" s="47"/>
      <c r="J72" s="71">
        <v>0.58333333333333337</v>
      </c>
      <c r="K72" s="72">
        <v>0.75</v>
      </c>
      <c r="L72" s="55">
        <f t="shared" si="30"/>
        <v>3.9999999999999991</v>
      </c>
      <c r="M72" s="71">
        <v>0.41666666666666669</v>
      </c>
      <c r="N72" s="72">
        <v>0.83333333333333337</v>
      </c>
      <c r="O72" s="55">
        <f t="shared" si="31"/>
        <v>10</v>
      </c>
      <c r="P72" s="92"/>
    </row>
    <row r="73" spans="2:16" ht="19.5" customHeight="1" x14ac:dyDescent="0.2">
      <c r="B73" s="51">
        <f t="shared" si="15"/>
        <v>42881</v>
      </c>
      <c r="C73" s="52">
        <f t="shared" si="16"/>
        <v>42881</v>
      </c>
      <c r="D73" s="71">
        <v>0.58333333333333337</v>
      </c>
      <c r="E73" s="72">
        <v>0.83333333333333337</v>
      </c>
      <c r="F73" s="55">
        <f t="shared" si="29"/>
        <v>6</v>
      </c>
      <c r="G73" s="35"/>
      <c r="H73" s="48"/>
      <c r="I73" s="55">
        <f t="shared" ref="I73:I78" si="32">(H73-G73)*24</f>
        <v>0</v>
      </c>
      <c r="J73" s="71">
        <v>0.58333333333333337</v>
      </c>
      <c r="K73" s="72">
        <v>0.75</v>
      </c>
      <c r="L73" s="55">
        <f t="shared" si="30"/>
        <v>3.9999999999999991</v>
      </c>
      <c r="M73" s="71">
        <v>0.41666666666666669</v>
      </c>
      <c r="N73" s="72">
        <v>0.83333333333333337</v>
      </c>
      <c r="O73" s="55">
        <f t="shared" si="31"/>
        <v>10</v>
      </c>
      <c r="P73" s="92"/>
    </row>
    <row r="74" spans="2:16" ht="19.5" customHeight="1" x14ac:dyDescent="0.2">
      <c r="B74" s="51">
        <f t="shared" si="15"/>
        <v>42882</v>
      </c>
      <c r="C74" s="52">
        <f t="shared" si="16"/>
        <v>42882</v>
      </c>
      <c r="D74" s="71">
        <v>0.41666666666666669</v>
      </c>
      <c r="E74" s="72">
        <v>0.83333333333333337</v>
      </c>
      <c r="F74" s="55">
        <f t="shared" si="29"/>
        <v>10</v>
      </c>
      <c r="G74" s="35"/>
      <c r="H74" s="48"/>
      <c r="I74" s="55">
        <f t="shared" si="32"/>
        <v>0</v>
      </c>
      <c r="J74" s="71">
        <v>0.41666666666666669</v>
      </c>
      <c r="K74" s="72">
        <v>0.75</v>
      </c>
      <c r="L74" s="55">
        <f t="shared" si="30"/>
        <v>8</v>
      </c>
      <c r="M74" s="71">
        <v>0.41666666666666669</v>
      </c>
      <c r="N74" s="72">
        <v>0.83333333333333337</v>
      </c>
      <c r="O74" s="55">
        <f t="shared" si="31"/>
        <v>10</v>
      </c>
      <c r="P74" s="92"/>
    </row>
    <row r="75" spans="2:16" ht="19.5" customHeight="1" x14ac:dyDescent="0.2">
      <c r="B75" s="51">
        <f t="shared" si="15"/>
        <v>42883</v>
      </c>
      <c r="C75" s="52">
        <f t="shared" si="16"/>
        <v>42883</v>
      </c>
      <c r="D75" s="71">
        <v>0.41666666666666669</v>
      </c>
      <c r="E75" s="72">
        <v>0.75</v>
      </c>
      <c r="F75" s="55">
        <f t="shared" si="29"/>
        <v>8</v>
      </c>
      <c r="G75" s="35"/>
      <c r="H75" s="48"/>
      <c r="I75" s="55">
        <f t="shared" si="32"/>
        <v>0</v>
      </c>
      <c r="J75" s="71">
        <v>0.41666666666666669</v>
      </c>
      <c r="K75" s="72">
        <v>0.75</v>
      </c>
      <c r="L75" s="55">
        <f t="shared" si="30"/>
        <v>8</v>
      </c>
      <c r="M75" s="71">
        <v>0.41666666666666669</v>
      </c>
      <c r="N75" s="72">
        <v>0.75</v>
      </c>
      <c r="O75" s="55">
        <f t="shared" si="31"/>
        <v>8</v>
      </c>
      <c r="P75" s="83" t="s">
        <v>340</v>
      </c>
    </row>
    <row r="76" spans="2:16" ht="19.5" customHeight="1" x14ac:dyDescent="0.2">
      <c r="B76" s="51">
        <f>IF(DAY(B75+1)&lt;&gt;29,"",B75+1)</f>
        <v>42884</v>
      </c>
      <c r="C76" s="52">
        <f t="shared" si="16"/>
        <v>42884</v>
      </c>
      <c r="D76" s="71">
        <v>0.58333333333333337</v>
      </c>
      <c r="E76" s="72">
        <v>0.83333333333333337</v>
      </c>
      <c r="F76" s="55">
        <f t="shared" si="29"/>
        <v>6</v>
      </c>
      <c r="G76" s="35"/>
      <c r="H76" s="48"/>
      <c r="I76" s="55">
        <f t="shared" si="32"/>
        <v>0</v>
      </c>
      <c r="J76" s="71">
        <v>0.58333333333333337</v>
      </c>
      <c r="K76" s="72">
        <v>0.75</v>
      </c>
      <c r="L76" s="55">
        <f t="shared" si="30"/>
        <v>3.9999999999999991</v>
      </c>
      <c r="M76" s="71">
        <v>0.41666666666666669</v>
      </c>
      <c r="N76" s="72">
        <v>0.83333333333333337</v>
      </c>
      <c r="O76" s="55">
        <f t="shared" si="31"/>
        <v>10</v>
      </c>
      <c r="P76" s="92"/>
    </row>
    <row r="77" spans="2:16" ht="19.5" customHeight="1" x14ac:dyDescent="0.2">
      <c r="B77" s="51">
        <f>IF(DAY(B76+1)&lt;&gt;30,"",B76+1)</f>
        <v>42885</v>
      </c>
      <c r="C77" s="52">
        <f t="shared" si="16"/>
        <v>42885</v>
      </c>
      <c r="D77" s="35"/>
      <c r="E77" s="48" t="s">
        <v>79</v>
      </c>
      <c r="F77" s="47"/>
      <c r="G77" s="35"/>
      <c r="H77" s="48"/>
      <c r="I77" s="55">
        <f t="shared" si="32"/>
        <v>0</v>
      </c>
      <c r="J77" s="35"/>
      <c r="K77" s="48" t="s">
        <v>79</v>
      </c>
      <c r="L77" s="47"/>
      <c r="M77" s="35"/>
      <c r="N77" s="48" t="s">
        <v>79</v>
      </c>
      <c r="O77" s="47"/>
      <c r="P77" s="92"/>
    </row>
    <row r="78" spans="2:16" ht="19.5" customHeight="1" thickBot="1" x14ac:dyDescent="0.25">
      <c r="B78" s="51">
        <f>IF(DAY(B77+1)&lt;&gt;31,"",B77+1)</f>
        <v>42886</v>
      </c>
      <c r="C78" s="52">
        <f t="shared" si="16"/>
        <v>42886</v>
      </c>
      <c r="D78" s="71">
        <v>0.58333333333333337</v>
      </c>
      <c r="E78" s="72">
        <v>0.83333333333333337</v>
      </c>
      <c r="F78" s="55">
        <f>(E78-D78)*24</f>
        <v>6</v>
      </c>
      <c r="G78" s="35"/>
      <c r="H78" s="48"/>
      <c r="I78" s="55">
        <f t="shared" si="32"/>
        <v>0</v>
      </c>
      <c r="J78" s="71">
        <v>0.58333333333333337</v>
      </c>
      <c r="K78" s="72">
        <v>0.75</v>
      </c>
      <c r="L78" s="55">
        <f>(K78-J78)*24</f>
        <v>3.9999999999999991</v>
      </c>
      <c r="M78" s="71">
        <v>0.41666666666666669</v>
      </c>
      <c r="N78" s="72">
        <v>0.83333333333333337</v>
      </c>
      <c r="O78" s="55">
        <f>(N78-M78)*24</f>
        <v>10</v>
      </c>
      <c r="P78" s="92"/>
    </row>
    <row r="79" spans="2:16" ht="19.5" customHeight="1" thickTop="1" x14ac:dyDescent="0.2">
      <c r="B79" s="57" t="s">
        <v>37</v>
      </c>
      <c r="C79" s="58"/>
      <c r="D79" s="57"/>
      <c r="E79" s="59">
        <f>COUNTIF(D48:D78,"&gt;0")</f>
        <v>26</v>
      </c>
      <c r="F79" s="60"/>
      <c r="G79" s="61"/>
      <c r="H79" s="59">
        <f>COUNTIF(G48:G78,"&gt;0")</f>
        <v>0</v>
      </c>
      <c r="I79" s="60"/>
      <c r="J79" s="61"/>
      <c r="K79" s="59">
        <f>COUNTIF(J48:J78,"&gt;0")</f>
        <v>26</v>
      </c>
      <c r="L79" s="60"/>
      <c r="M79" s="61"/>
      <c r="N79" s="59">
        <f>COUNTIF(M48:M78,"&gt;0")</f>
        <v>26</v>
      </c>
      <c r="O79" s="60"/>
      <c r="P79" s="40"/>
    </row>
    <row r="80" spans="2:16" ht="19.5" customHeight="1" x14ac:dyDescent="0.2">
      <c r="B80" s="62" t="s">
        <v>309</v>
      </c>
      <c r="C80" s="63"/>
      <c r="D80" s="64"/>
      <c r="E80" s="74">
        <f>SUM(F48:F78)</f>
        <v>186</v>
      </c>
      <c r="F80" s="63"/>
      <c r="G80" s="65"/>
      <c r="H80" s="74">
        <f>SUM(I48:I78)</f>
        <v>0</v>
      </c>
      <c r="I80" s="63"/>
      <c r="J80" s="65"/>
      <c r="K80" s="74">
        <f>SUM(L48:L78)</f>
        <v>148</v>
      </c>
      <c r="L80" s="63"/>
      <c r="M80" s="65"/>
      <c r="N80" s="74">
        <f>SUM(O48:O78)</f>
        <v>246</v>
      </c>
      <c r="O80" s="63"/>
      <c r="P80" s="40"/>
    </row>
    <row r="81" spans="2:16" ht="19.5" customHeight="1" x14ac:dyDescent="0.2">
      <c r="B81" s="64" t="s">
        <v>42</v>
      </c>
      <c r="C81" s="66"/>
      <c r="D81" s="64"/>
      <c r="E81" s="90">
        <f>COUNTIF($B$48:$B$78,"&gt;0")-E79</f>
        <v>5</v>
      </c>
      <c r="F81" s="47"/>
      <c r="G81" s="35"/>
      <c r="H81" s="90">
        <f>COUNTIF($B$48:$B$78,"&gt;0")-H79</f>
        <v>31</v>
      </c>
      <c r="I81" s="47"/>
      <c r="J81" s="35"/>
      <c r="K81" s="90">
        <f>COUNTIF($B$48:$B$78,"&gt;0")-K79</f>
        <v>5</v>
      </c>
      <c r="L81" s="47"/>
      <c r="M81" s="35"/>
      <c r="N81" s="90">
        <f>COUNTIF($B$48:$B$78,"&gt;0")-N79</f>
        <v>5</v>
      </c>
      <c r="O81" s="47"/>
      <c r="P81" s="40"/>
    </row>
    <row r="82" spans="2:16" ht="19.5" customHeight="1" x14ac:dyDescent="0.2">
      <c r="B82" s="67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8.75" customHeight="1" x14ac:dyDescent="0.2">
      <c r="B83" s="287" t="s">
        <v>13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2:16" ht="18.75" customHeight="1" x14ac:dyDescent="0.2"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2:16" ht="18.75" customHeight="1" x14ac:dyDescent="0.2"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ht="18.75" customHeight="1" x14ac:dyDescent="0.2">
      <c r="B86" s="377">
        <f>EDATE(B45, 1)</f>
        <v>42887</v>
      </c>
      <c r="C86" s="377"/>
      <c r="D86" s="377"/>
      <c r="E86" s="44">
        <f>B86</f>
        <v>42887</v>
      </c>
      <c r="F86" s="10"/>
    </row>
    <row r="87" spans="2:16" ht="19.5" customHeight="1" x14ac:dyDescent="0.2">
      <c r="B87" s="289"/>
      <c r="C87" s="290"/>
      <c r="D87" s="219" t="s">
        <v>313</v>
      </c>
      <c r="E87" s="293"/>
      <c r="F87" s="220"/>
      <c r="G87" s="219" t="s">
        <v>2</v>
      </c>
      <c r="H87" s="293"/>
      <c r="I87" s="220"/>
      <c r="J87" s="219" t="s">
        <v>36</v>
      </c>
      <c r="K87" s="293"/>
      <c r="L87" s="220"/>
      <c r="M87" s="219" t="s">
        <v>237</v>
      </c>
      <c r="N87" s="293"/>
      <c r="O87" s="220"/>
      <c r="P87" s="40" t="s">
        <v>306</v>
      </c>
    </row>
    <row r="88" spans="2:16" ht="19.5" customHeight="1" x14ac:dyDescent="0.2">
      <c r="B88" s="291"/>
      <c r="C88" s="292"/>
      <c r="D88" s="35" t="s">
        <v>246</v>
      </c>
      <c r="E88" s="48" t="s">
        <v>307</v>
      </c>
      <c r="F88" s="47" t="s">
        <v>308</v>
      </c>
      <c r="G88" s="35" t="s">
        <v>246</v>
      </c>
      <c r="H88" s="48" t="s">
        <v>307</v>
      </c>
      <c r="I88" s="47" t="s">
        <v>308</v>
      </c>
      <c r="J88" s="35" t="s">
        <v>246</v>
      </c>
      <c r="K88" s="48" t="s">
        <v>307</v>
      </c>
      <c r="L88" s="47" t="s">
        <v>308</v>
      </c>
      <c r="M88" s="35" t="s">
        <v>246</v>
      </c>
      <c r="N88" s="48" t="s">
        <v>307</v>
      </c>
      <c r="O88" s="47" t="s">
        <v>308</v>
      </c>
      <c r="P88" s="3"/>
    </row>
    <row r="89" spans="2:16" ht="19.5" customHeight="1" x14ac:dyDescent="0.2">
      <c r="B89" s="51">
        <f>B86</f>
        <v>42887</v>
      </c>
      <c r="C89" s="52">
        <f>B89</f>
        <v>42887</v>
      </c>
      <c r="D89" s="71">
        <v>0.58333333333333337</v>
      </c>
      <c r="E89" s="72">
        <v>0.83333333333333337</v>
      </c>
      <c r="F89" s="55">
        <f>(E89-D89)*24</f>
        <v>6</v>
      </c>
      <c r="G89" s="35"/>
      <c r="H89" s="48"/>
      <c r="I89" s="55">
        <f>(H89-G89)*24</f>
        <v>0</v>
      </c>
      <c r="J89" s="71">
        <v>0.58333333333333337</v>
      </c>
      <c r="K89" s="72">
        <v>0.75</v>
      </c>
      <c r="L89" s="55">
        <f>(K89-J89)*24</f>
        <v>3.9999999999999991</v>
      </c>
      <c r="M89" s="71">
        <v>0.41666666666666669</v>
      </c>
      <c r="N89" s="72">
        <v>0.83333333333333337</v>
      </c>
      <c r="O89" s="55">
        <f>(N89-M89)*24</f>
        <v>10</v>
      </c>
      <c r="P89" s="83"/>
    </row>
    <row r="90" spans="2:16" ht="19.5" customHeight="1" x14ac:dyDescent="0.2">
      <c r="B90" s="51">
        <f t="shared" ref="B90:B116" si="33">B89+1</f>
        <v>42888</v>
      </c>
      <c r="C90" s="52">
        <f>B90</f>
        <v>42888</v>
      </c>
      <c r="D90" s="71">
        <v>0.58333333333333337</v>
      </c>
      <c r="E90" s="72">
        <v>0.83333333333333337</v>
      </c>
      <c r="F90" s="55">
        <f>(E90-D90)*24</f>
        <v>6</v>
      </c>
      <c r="G90" s="35"/>
      <c r="H90" s="48"/>
      <c r="I90" s="55">
        <f>(H90-G90)*24</f>
        <v>0</v>
      </c>
      <c r="J90" s="71">
        <v>0.58333333333333337</v>
      </c>
      <c r="K90" s="72">
        <v>0.75</v>
      </c>
      <c r="L90" s="55">
        <f>(K90-J90)*24</f>
        <v>3.9999999999999991</v>
      </c>
      <c r="M90" s="71">
        <v>0.41666666666666669</v>
      </c>
      <c r="N90" s="72">
        <v>0.83333333333333337</v>
      </c>
      <c r="O90" s="55">
        <f>(N90-M90)*24</f>
        <v>10</v>
      </c>
      <c r="P90" s="83"/>
    </row>
    <row r="91" spans="2:16" ht="19.5" customHeight="1" x14ac:dyDescent="0.2">
      <c r="B91" s="51">
        <f t="shared" si="33"/>
        <v>42889</v>
      </c>
      <c r="C91" s="52">
        <f t="shared" ref="C91:C119" si="34">B91</f>
        <v>42889</v>
      </c>
      <c r="D91" s="71">
        <v>0.41666666666666669</v>
      </c>
      <c r="E91" s="72">
        <v>0.83333333333333337</v>
      </c>
      <c r="F91" s="55">
        <f>(E91-D91)*24</f>
        <v>10</v>
      </c>
      <c r="G91" s="35"/>
      <c r="H91" s="48"/>
      <c r="I91" s="55">
        <f t="shared" ref="I91:I98" si="35">(H91-G91)*24</f>
        <v>0</v>
      </c>
      <c r="J91" s="71">
        <v>0.41666666666666669</v>
      </c>
      <c r="K91" s="72">
        <v>0.75</v>
      </c>
      <c r="L91" s="55">
        <f>(K91-J91)*24</f>
        <v>8</v>
      </c>
      <c r="M91" s="71">
        <v>0.41666666666666669</v>
      </c>
      <c r="N91" s="72">
        <v>0.83333333333333337</v>
      </c>
      <c r="O91" s="55">
        <f>(N91-M91)*24</f>
        <v>10</v>
      </c>
      <c r="P91" s="83"/>
    </row>
    <row r="92" spans="2:16" ht="19.5" customHeight="1" x14ac:dyDescent="0.2">
      <c r="B92" s="51">
        <f t="shared" si="33"/>
        <v>42890</v>
      </c>
      <c r="C92" s="52">
        <f t="shared" si="34"/>
        <v>42890</v>
      </c>
      <c r="D92" s="71">
        <v>0.41666666666666669</v>
      </c>
      <c r="E92" s="72">
        <v>0.75</v>
      </c>
      <c r="F92" s="55">
        <f>(E92-D92)*24</f>
        <v>8</v>
      </c>
      <c r="G92" s="35"/>
      <c r="H92" s="48"/>
      <c r="I92" s="55">
        <f t="shared" si="35"/>
        <v>0</v>
      </c>
      <c r="J92" s="71">
        <v>0.41666666666666669</v>
      </c>
      <c r="K92" s="72">
        <v>0.75</v>
      </c>
      <c r="L92" s="55">
        <f>(K92-J92)*24</f>
        <v>8</v>
      </c>
      <c r="M92" s="71">
        <v>0.41666666666666669</v>
      </c>
      <c r="N92" s="72">
        <v>0.75</v>
      </c>
      <c r="O92" s="55">
        <f>(N92-M92)*24</f>
        <v>8</v>
      </c>
      <c r="P92" s="83"/>
    </row>
    <row r="93" spans="2:16" ht="19.5" customHeight="1" x14ac:dyDescent="0.2">
      <c r="B93" s="51">
        <f t="shared" si="33"/>
        <v>42891</v>
      </c>
      <c r="C93" s="52">
        <f t="shared" si="34"/>
        <v>42891</v>
      </c>
      <c r="D93" s="71">
        <v>0.58333333333333337</v>
      </c>
      <c r="E93" s="72">
        <v>0.83333333333333337</v>
      </c>
      <c r="F93" s="55">
        <f>(E93-D93)*24</f>
        <v>6</v>
      </c>
      <c r="G93" s="35"/>
      <c r="H93" s="48"/>
      <c r="I93" s="55">
        <f t="shared" si="35"/>
        <v>0</v>
      </c>
      <c r="J93" s="71">
        <v>0.58333333333333337</v>
      </c>
      <c r="K93" s="72">
        <v>0.75</v>
      </c>
      <c r="L93" s="55">
        <f>(K93-J93)*24</f>
        <v>3.9999999999999991</v>
      </c>
      <c r="M93" s="71">
        <v>0.41666666666666669</v>
      </c>
      <c r="N93" s="72">
        <v>0.83333333333333337</v>
      </c>
      <c r="O93" s="55">
        <f>(N93-M93)*24</f>
        <v>10</v>
      </c>
      <c r="P93" s="83"/>
    </row>
    <row r="94" spans="2:16" ht="19.5" customHeight="1" x14ac:dyDescent="0.2">
      <c r="B94" s="51">
        <f t="shared" si="33"/>
        <v>42892</v>
      </c>
      <c r="C94" s="52">
        <f t="shared" si="34"/>
        <v>42892</v>
      </c>
      <c r="D94" s="35"/>
      <c r="E94" s="48" t="s">
        <v>79</v>
      </c>
      <c r="F94" s="47"/>
      <c r="G94" s="35"/>
      <c r="H94" s="48"/>
      <c r="I94" s="55">
        <f t="shared" si="35"/>
        <v>0</v>
      </c>
      <c r="J94" s="35"/>
      <c r="K94" s="48" t="s">
        <v>79</v>
      </c>
      <c r="L94" s="47"/>
      <c r="M94" s="35"/>
      <c r="N94" s="48" t="s">
        <v>79</v>
      </c>
      <c r="O94" s="47"/>
      <c r="P94" s="83"/>
    </row>
    <row r="95" spans="2:16" ht="19.5" customHeight="1" x14ac:dyDescent="0.2">
      <c r="B95" s="51">
        <f t="shared" si="33"/>
        <v>42893</v>
      </c>
      <c r="C95" s="52">
        <f t="shared" si="34"/>
        <v>42893</v>
      </c>
      <c r="D95" s="71">
        <v>0.58333333333333337</v>
      </c>
      <c r="E95" s="72">
        <v>0.83333333333333337</v>
      </c>
      <c r="F95" s="55">
        <f t="shared" ref="F95:F100" si="36">(E95-D95)*24</f>
        <v>6</v>
      </c>
      <c r="G95" s="35"/>
      <c r="H95" s="48"/>
      <c r="I95" s="55">
        <f t="shared" si="35"/>
        <v>0</v>
      </c>
      <c r="J95" s="71">
        <v>0.58333333333333337</v>
      </c>
      <c r="K95" s="72">
        <v>0.75</v>
      </c>
      <c r="L95" s="55">
        <f t="shared" ref="L95:L100" si="37">(K95-J95)*24</f>
        <v>3.9999999999999991</v>
      </c>
      <c r="M95" s="71">
        <v>0.41666666666666669</v>
      </c>
      <c r="N95" s="72">
        <v>0.83333333333333337</v>
      </c>
      <c r="O95" s="55">
        <f t="shared" ref="O95:O100" si="38">(N95-M95)*24</f>
        <v>10</v>
      </c>
      <c r="P95" s="83"/>
    </row>
    <row r="96" spans="2:16" ht="19.5" customHeight="1" x14ac:dyDescent="0.2">
      <c r="B96" s="51">
        <f t="shared" si="33"/>
        <v>42894</v>
      </c>
      <c r="C96" s="52">
        <f t="shared" si="34"/>
        <v>42894</v>
      </c>
      <c r="D96" s="71">
        <v>0.58333333333333337</v>
      </c>
      <c r="E96" s="72">
        <v>0.83333333333333337</v>
      </c>
      <c r="F96" s="55">
        <f t="shared" si="36"/>
        <v>6</v>
      </c>
      <c r="G96" s="35"/>
      <c r="H96" s="48"/>
      <c r="I96" s="55">
        <f t="shared" si="35"/>
        <v>0</v>
      </c>
      <c r="J96" s="71">
        <v>0.58333333333333337</v>
      </c>
      <c r="K96" s="72">
        <v>0.75</v>
      </c>
      <c r="L96" s="55">
        <f t="shared" si="37"/>
        <v>3.9999999999999991</v>
      </c>
      <c r="M96" s="71">
        <v>0.41666666666666669</v>
      </c>
      <c r="N96" s="72">
        <v>0.83333333333333337</v>
      </c>
      <c r="O96" s="55">
        <f t="shared" si="38"/>
        <v>10</v>
      </c>
      <c r="P96" s="83"/>
    </row>
    <row r="97" spans="2:16" ht="19.5" customHeight="1" x14ac:dyDescent="0.2">
      <c r="B97" s="51">
        <f t="shared" si="33"/>
        <v>42895</v>
      </c>
      <c r="C97" s="52">
        <f t="shared" si="34"/>
        <v>42895</v>
      </c>
      <c r="D97" s="71">
        <v>0.58333333333333337</v>
      </c>
      <c r="E97" s="72">
        <v>0.83333333333333337</v>
      </c>
      <c r="F97" s="55">
        <f t="shared" si="36"/>
        <v>6</v>
      </c>
      <c r="G97" s="35"/>
      <c r="H97" s="48"/>
      <c r="I97" s="55">
        <f t="shared" si="35"/>
        <v>0</v>
      </c>
      <c r="J97" s="71">
        <v>0.58333333333333337</v>
      </c>
      <c r="K97" s="72">
        <v>0.75</v>
      </c>
      <c r="L97" s="55">
        <f t="shared" si="37"/>
        <v>3.9999999999999991</v>
      </c>
      <c r="M97" s="71">
        <v>0.41666666666666669</v>
      </c>
      <c r="N97" s="72">
        <v>0.83333333333333337</v>
      </c>
      <c r="O97" s="55">
        <f t="shared" si="38"/>
        <v>10</v>
      </c>
      <c r="P97" s="91"/>
    </row>
    <row r="98" spans="2:16" ht="19.5" customHeight="1" x14ac:dyDescent="0.2">
      <c r="B98" s="51">
        <f t="shared" si="33"/>
        <v>42896</v>
      </c>
      <c r="C98" s="52">
        <f t="shared" si="34"/>
        <v>42896</v>
      </c>
      <c r="D98" s="71">
        <v>0.41666666666666669</v>
      </c>
      <c r="E98" s="72">
        <v>0.83333333333333337</v>
      </c>
      <c r="F98" s="55">
        <f t="shared" si="36"/>
        <v>10</v>
      </c>
      <c r="G98" s="35"/>
      <c r="H98" s="48"/>
      <c r="I98" s="55">
        <f t="shared" si="35"/>
        <v>0</v>
      </c>
      <c r="J98" s="71">
        <v>0.41666666666666669</v>
      </c>
      <c r="K98" s="72">
        <v>0.75</v>
      </c>
      <c r="L98" s="55">
        <f t="shared" si="37"/>
        <v>8</v>
      </c>
      <c r="M98" s="71">
        <v>0.41666666666666669</v>
      </c>
      <c r="N98" s="72">
        <v>0.83333333333333337</v>
      </c>
      <c r="O98" s="55">
        <f t="shared" si="38"/>
        <v>10</v>
      </c>
      <c r="P98" s="83"/>
    </row>
    <row r="99" spans="2:16" ht="19.5" customHeight="1" x14ac:dyDescent="0.2">
      <c r="B99" s="51">
        <f t="shared" si="33"/>
        <v>42897</v>
      </c>
      <c r="C99" s="52">
        <f t="shared" si="34"/>
        <v>42897</v>
      </c>
      <c r="D99" s="71">
        <v>0.41666666666666669</v>
      </c>
      <c r="E99" s="72">
        <v>0.75</v>
      </c>
      <c r="F99" s="55">
        <f t="shared" si="36"/>
        <v>8</v>
      </c>
      <c r="G99" s="35"/>
      <c r="H99" s="48"/>
      <c r="I99" s="47"/>
      <c r="J99" s="71">
        <v>0.41666666666666669</v>
      </c>
      <c r="K99" s="72">
        <v>0.75</v>
      </c>
      <c r="L99" s="55">
        <f t="shared" si="37"/>
        <v>8</v>
      </c>
      <c r="M99" s="71">
        <v>0.41666666666666669</v>
      </c>
      <c r="N99" s="72">
        <v>0.75</v>
      </c>
      <c r="O99" s="55">
        <f t="shared" si="38"/>
        <v>8</v>
      </c>
      <c r="P99" s="83"/>
    </row>
    <row r="100" spans="2:16" ht="19.5" customHeight="1" x14ac:dyDescent="0.2">
      <c r="B100" s="51">
        <f t="shared" si="33"/>
        <v>42898</v>
      </c>
      <c r="C100" s="52">
        <f t="shared" si="34"/>
        <v>42898</v>
      </c>
      <c r="D100" s="71">
        <v>0.58333333333333337</v>
      </c>
      <c r="E100" s="72">
        <v>0.83333333333333337</v>
      </c>
      <c r="F100" s="55">
        <f t="shared" si="36"/>
        <v>6</v>
      </c>
      <c r="G100" s="35"/>
      <c r="H100" s="48"/>
      <c r="I100" s="55">
        <f t="shared" ref="I100:I105" si="39">(H100-G100)*24</f>
        <v>0</v>
      </c>
      <c r="J100" s="71">
        <v>0.58333333333333337</v>
      </c>
      <c r="K100" s="72">
        <v>0.75</v>
      </c>
      <c r="L100" s="55">
        <f t="shared" si="37"/>
        <v>3.9999999999999991</v>
      </c>
      <c r="M100" s="71">
        <v>0.41666666666666669</v>
      </c>
      <c r="N100" s="72">
        <v>0.83333333333333337</v>
      </c>
      <c r="O100" s="55">
        <f t="shared" si="38"/>
        <v>10</v>
      </c>
      <c r="P100" s="92"/>
    </row>
    <row r="101" spans="2:16" ht="19.5" customHeight="1" x14ac:dyDescent="0.2">
      <c r="B101" s="51">
        <f t="shared" si="33"/>
        <v>42899</v>
      </c>
      <c r="C101" s="52">
        <f t="shared" si="34"/>
        <v>42899</v>
      </c>
      <c r="D101" s="35"/>
      <c r="E101" s="48" t="s">
        <v>79</v>
      </c>
      <c r="F101" s="47"/>
      <c r="G101" s="35"/>
      <c r="H101" s="48"/>
      <c r="I101" s="55">
        <f t="shared" si="39"/>
        <v>0</v>
      </c>
      <c r="J101" s="35"/>
      <c r="K101" s="48" t="s">
        <v>79</v>
      </c>
      <c r="L101" s="47"/>
      <c r="M101" s="35"/>
      <c r="N101" s="48" t="s">
        <v>79</v>
      </c>
      <c r="O101" s="47"/>
      <c r="P101" s="92"/>
    </row>
    <row r="102" spans="2:16" ht="19.5" customHeight="1" x14ac:dyDescent="0.2">
      <c r="B102" s="51">
        <f t="shared" si="33"/>
        <v>42900</v>
      </c>
      <c r="C102" s="52">
        <f t="shared" si="34"/>
        <v>42900</v>
      </c>
      <c r="D102" s="71">
        <v>0.58333333333333337</v>
      </c>
      <c r="E102" s="72">
        <v>0.75</v>
      </c>
      <c r="F102" s="55">
        <f t="shared" ref="F102:F107" si="40">(E102-D102)*24</f>
        <v>3.9999999999999991</v>
      </c>
      <c r="G102" s="35"/>
      <c r="H102" s="48"/>
      <c r="I102" s="55">
        <f t="shared" si="39"/>
        <v>0</v>
      </c>
      <c r="J102" s="71">
        <v>0.58333333333333337</v>
      </c>
      <c r="K102" s="72">
        <v>0.75</v>
      </c>
      <c r="L102" s="55">
        <f t="shared" ref="L102:L107" si="41">(K102-J102)*24</f>
        <v>3.9999999999999991</v>
      </c>
      <c r="M102" s="71">
        <v>0.41666666666666669</v>
      </c>
      <c r="N102" s="72">
        <v>0.75</v>
      </c>
      <c r="O102" s="55">
        <f t="shared" ref="O102:O107" si="42">(N102-M102)*24</f>
        <v>8</v>
      </c>
      <c r="P102" s="83" t="s">
        <v>142</v>
      </c>
    </row>
    <row r="103" spans="2:16" ht="19.5" customHeight="1" x14ac:dyDescent="0.2">
      <c r="B103" s="51">
        <f t="shared" si="33"/>
        <v>42901</v>
      </c>
      <c r="C103" s="52">
        <f t="shared" si="34"/>
        <v>42901</v>
      </c>
      <c r="D103" s="71">
        <v>0.58333333333333337</v>
      </c>
      <c r="E103" s="72">
        <v>0.75</v>
      </c>
      <c r="F103" s="55">
        <f t="shared" si="40"/>
        <v>3.9999999999999991</v>
      </c>
      <c r="G103" s="35"/>
      <c r="H103" s="48"/>
      <c r="I103" s="55">
        <f t="shared" si="39"/>
        <v>0</v>
      </c>
      <c r="J103" s="71">
        <v>0.58333333333333337</v>
      </c>
      <c r="K103" s="72">
        <v>0.75</v>
      </c>
      <c r="L103" s="55">
        <f t="shared" si="41"/>
        <v>3.9999999999999991</v>
      </c>
      <c r="M103" s="71">
        <v>0.41666666666666669</v>
      </c>
      <c r="N103" s="72">
        <v>0.75</v>
      </c>
      <c r="O103" s="55">
        <f t="shared" si="42"/>
        <v>8</v>
      </c>
      <c r="P103" s="83" t="s">
        <v>142</v>
      </c>
    </row>
    <row r="104" spans="2:16" ht="19.5" customHeight="1" x14ac:dyDescent="0.2">
      <c r="B104" s="51">
        <f t="shared" si="33"/>
        <v>42902</v>
      </c>
      <c r="C104" s="52">
        <f t="shared" si="34"/>
        <v>42902</v>
      </c>
      <c r="D104" s="71">
        <v>0.58333333333333337</v>
      </c>
      <c r="E104" s="72">
        <v>0.75</v>
      </c>
      <c r="F104" s="55">
        <f t="shared" si="40"/>
        <v>3.9999999999999991</v>
      </c>
      <c r="G104" s="35"/>
      <c r="H104" s="48"/>
      <c r="I104" s="55">
        <f t="shared" si="39"/>
        <v>0</v>
      </c>
      <c r="J104" s="71">
        <v>0.58333333333333337</v>
      </c>
      <c r="K104" s="72">
        <v>0.75</v>
      </c>
      <c r="L104" s="55">
        <f t="shared" si="41"/>
        <v>3.9999999999999991</v>
      </c>
      <c r="M104" s="71">
        <v>0.41666666666666669</v>
      </c>
      <c r="N104" s="72">
        <v>0.75</v>
      </c>
      <c r="O104" s="55">
        <f t="shared" si="42"/>
        <v>8</v>
      </c>
      <c r="P104" s="83" t="s">
        <v>142</v>
      </c>
    </row>
    <row r="105" spans="2:16" ht="19.5" customHeight="1" x14ac:dyDescent="0.2">
      <c r="B105" s="51">
        <f t="shared" si="33"/>
        <v>42903</v>
      </c>
      <c r="C105" s="52">
        <f t="shared" si="34"/>
        <v>42903</v>
      </c>
      <c r="D105" s="71">
        <v>0.41666666666666669</v>
      </c>
      <c r="E105" s="72">
        <v>0.83333333333333337</v>
      </c>
      <c r="F105" s="55">
        <f t="shared" si="40"/>
        <v>10</v>
      </c>
      <c r="G105" s="35"/>
      <c r="H105" s="48"/>
      <c r="I105" s="55">
        <f t="shared" si="39"/>
        <v>0</v>
      </c>
      <c r="J105" s="71">
        <v>0.41666666666666669</v>
      </c>
      <c r="K105" s="72">
        <v>0.75</v>
      </c>
      <c r="L105" s="55">
        <f t="shared" si="41"/>
        <v>8</v>
      </c>
      <c r="M105" s="71">
        <v>0.41666666666666669</v>
      </c>
      <c r="N105" s="72">
        <v>0.83333333333333337</v>
      </c>
      <c r="O105" s="55">
        <f t="shared" si="42"/>
        <v>10</v>
      </c>
      <c r="P105" s="83" t="s">
        <v>341</v>
      </c>
    </row>
    <row r="106" spans="2:16" ht="19.5" customHeight="1" x14ac:dyDescent="0.2">
      <c r="B106" s="51">
        <f t="shared" si="33"/>
        <v>42904</v>
      </c>
      <c r="C106" s="52">
        <f t="shared" si="34"/>
        <v>42904</v>
      </c>
      <c r="D106" s="71">
        <v>0.41666666666666669</v>
      </c>
      <c r="E106" s="72">
        <v>0.75</v>
      </c>
      <c r="F106" s="55">
        <f t="shared" si="40"/>
        <v>8</v>
      </c>
      <c r="G106" s="35"/>
      <c r="H106" s="48"/>
      <c r="I106" s="47"/>
      <c r="J106" s="71">
        <v>0.41666666666666669</v>
      </c>
      <c r="K106" s="72">
        <v>0.75</v>
      </c>
      <c r="L106" s="55">
        <f t="shared" si="41"/>
        <v>8</v>
      </c>
      <c r="M106" s="71">
        <v>0.41666666666666669</v>
      </c>
      <c r="N106" s="72">
        <v>0.75</v>
      </c>
      <c r="O106" s="55">
        <f t="shared" si="42"/>
        <v>8</v>
      </c>
      <c r="P106" s="83"/>
    </row>
    <row r="107" spans="2:16" ht="19.5" customHeight="1" x14ac:dyDescent="0.2">
      <c r="B107" s="51">
        <f t="shared" si="33"/>
        <v>42905</v>
      </c>
      <c r="C107" s="52">
        <f t="shared" si="34"/>
        <v>42905</v>
      </c>
      <c r="D107" s="71">
        <v>0.58333333333333337</v>
      </c>
      <c r="E107" s="72">
        <v>0.83333333333333337</v>
      </c>
      <c r="F107" s="55">
        <f t="shared" si="40"/>
        <v>6</v>
      </c>
      <c r="G107" s="35"/>
      <c r="H107" s="48"/>
      <c r="I107" s="55">
        <f t="shared" ref="I107:I112" si="43">(H107-G107)*24</f>
        <v>0</v>
      </c>
      <c r="J107" s="71">
        <v>0.58333333333333337</v>
      </c>
      <c r="K107" s="72">
        <v>0.75</v>
      </c>
      <c r="L107" s="55">
        <f t="shared" si="41"/>
        <v>3.9999999999999991</v>
      </c>
      <c r="M107" s="71">
        <v>0.41666666666666669</v>
      </c>
      <c r="N107" s="72">
        <v>0.83333333333333337</v>
      </c>
      <c r="O107" s="55">
        <f t="shared" si="42"/>
        <v>10</v>
      </c>
      <c r="P107" s="92"/>
    </row>
    <row r="108" spans="2:16" ht="19.5" customHeight="1" x14ac:dyDescent="0.2">
      <c r="B108" s="51">
        <f t="shared" si="33"/>
        <v>42906</v>
      </c>
      <c r="C108" s="52">
        <f t="shared" si="34"/>
        <v>42906</v>
      </c>
      <c r="D108" s="35"/>
      <c r="E108" s="48" t="s">
        <v>79</v>
      </c>
      <c r="F108" s="47"/>
      <c r="G108" s="35"/>
      <c r="H108" s="48"/>
      <c r="I108" s="55">
        <f t="shared" si="43"/>
        <v>0</v>
      </c>
      <c r="J108" s="35"/>
      <c r="K108" s="48" t="s">
        <v>79</v>
      </c>
      <c r="L108" s="47"/>
      <c r="M108" s="35"/>
      <c r="N108" s="48" t="s">
        <v>79</v>
      </c>
      <c r="O108" s="47"/>
      <c r="P108" s="92"/>
    </row>
    <row r="109" spans="2:16" ht="19.5" customHeight="1" x14ac:dyDescent="0.2">
      <c r="B109" s="51">
        <f t="shared" si="33"/>
        <v>42907</v>
      </c>
      <c r="C109" s="52">
        <f t="shared" si="34"/>
        <v>42907</v>
      </c>
      <c r="D109" s="71">
        <v>0.58333333333333337</v>
      </c>
      <c r="E109" s="72">
        <v>0.83333333333333337</v>
      </c>
      <c r="F109" s="55">
        <f t="shared" ref="F109:F114" si="44">(E109-D109)*24</f>
        <v>6</v>
      </c>
      <c r="G109" s="35"/>
      <c r="H109" s="48"/>
      <c r="I109" s="55">
        <f t="shared" si="43"/>
        <v>0</v>
      </c>
      <c r="J109" s="71">
        <v>0.58333333333333337</v>
      </c>
      <c r="K109" s="72">
        <v>0.75</v>
      </c>
      <c r="L109" s="55">
        <f t="shared" ref="L109:L114" si="45">(K109-J109)*24</f>
        <v>3.9999999999999991</v>
      </c>
      <c r="M109" s="71">
        <v>0.41666666666666669</v>
      </c>
      <c r="N109" s="72">
        <v>0.83333333333333337</v>
      </c>
      <c r="O109" s="55">
        <f t="shared" ref="O109:O114" si="46">(N109-M109)*24</f>
        <v>10</v>
      </c>
      <c r="P109" s="92"/>
    </row>
    <row r="110" spans="2:16" ht="19.5" customHeight="1" x14ac:dyDescent="0.2">
      <c r="B110" s="51">
        <f t="shared" si="33"/>
        <v>42908</v>
      </c>
      <c r="C110" s="52">
        <f t="shared" si="34"/>
        <v>42908</v>
      </c>
      <c r="D110" s="71">
        <v>0.58333333333333337</v>
      </c>
      <c r="E110" s="72">
        <v>0.83333333333333337</v>
      </c>
      <c r="F110" s="55">
        <f t="shared" si="44"/>
        <v>6</v>
      </c>
      <c r="G110" s="35"/>
      <c r="H110" s="48"/>
      <c r="I110" s="55">
        <f t="shared" si="43"/>
        <v>0</v>
      </c>
      <c r="J110" s="71">
        <v>0.58333333333333337</v>
      </c>
      <c r="K110" s="72">
        <v>0.75</v>
      </c>
      <c r="L110" s="55">
        <f t="shared" si="45"/>
        <v>3.9999999999999991</v>
      </c>
      <c r="M110" s="71">
        <v>0.41666666666666669</v>
      </c>
      <c r="N110" s="72">
        <v>0.83333333333333337</v>
      </c>
      <c r="O110" s="55">
        <f t="shared" si="46"/>
        <v>10</v>
      </c>
      <c r="P110" s="92"/>
    </row>
    <row r="111" spans="2:16" ht="19.5" customHeight="1" x14ac:dyDescent="0.2">
      <c r="B111" s="51">
        <f t="shared" si="33"/>
        <v>42909</v>
      </c>
      <c r="C111" s="52">
        <f t="shared" si="34"/>
        <v>42909</v>
      </c>
      <c r="D111" s="71">
        <v>0.58333333333333337</v>
      </c>
      <c r="E111" s="72">
        <v>0.83333333333333337</v>
      </c>
      <c r="F111" s="55">
        <f t="shared" si="44"/>
        <v>6</v>
      </c>
      <c r="G111" s="35"/>
      <c r="H111" s="48"/>
      <c r="I111" s="55">
        <f t="shared" si="43"/>
        <v>0</v>
      </c>
      <c r="J111" s="71">
        <v>0.58333333333333337</v>
      </c>
      <c r="K111" s="72">
        <v>0.75</v>
      </c>
      <c r="L111" s="55">
        <f t="shared" si="45"/>
        <v>3.9999999999999991</v>
      </c>
      <c r="M111" s="71">
        <v>0.41666666666666669</v>
      </c>
      <c r="N111" s="72">
        <v>0.83333333333333337</v>
      </c>
      <c r="O111" s="55">
        <f t="shared" si="46"/>
        <v>10</v>
      </c>
      <c r="P111" s="92"/>
    </row>
    <row r="112" spans="2:16" ht="19.5" customHeight="1" x14ac:dyDescent="0.2">
      <c r="B112" s="51">
        <f t="shared" si="33"/>
        <v>42910</v>
      </c>
      <c r="C112" s="52">
        <f t="shared" si="34"/>
        <v>42910</v>
      </c>
      <c r="D112" s="71">
        <v>0.41666666666666669</v>
      </c>
      <c r="E112" s="72">
        <v>0.83333333333333337</v>
      </c>
      <c r="F112" s="55">
        <f t="shared" si="44"/>
        <v>10</v>
      </c>
      <c r="G112" s="35"/>
      <c r="H112" s="48"/>
      <c r="I112" s="55">
        <f t="shared" si="43"/>
        <v>0</v>
      </c>
      <c r="J112" s="71">
        <v>0.41666666666666669</v>
      </c>
      <c r="K112" s="72">
        <v>0.75</v>
      </c>
      <c r="L112" s="55">
        <f t="shared" si="45"/>
        <v>8</v>
      </c>
      <c r="M112" s="71">
        <v>0.41666666666666669</v>
      </c>
      <c r="N112" s="72">
        <v>0.83333333333333337</v>
      </c>
      <c r="O112" s="55">
        <f t="shared" si="46"/>
        <v>10</v>
      </c>
      <c r="P112" s="92"/>
    </row>
    <row r="113" spans="2:16" ht="19.5" customHeight="1" x14ac:dyDescent="0.2">
      <c r="B113" s="51">
        <f t="shared" si="33"/>
        <v>42911</v>
      </c>
      <c r="C113" s="52">
        <f t="shared" si="34"/>
        <v>42911</v>
      </c>
      <c r="D113" s="71">
        <v>0.41666666666666669</v>
      </c>
      <c r="E113" s="72">
        <v>0.75</v>
      </c>
      <c r="F113" s="55">
        <f t="shared" si="44"/>
        <v>8</v>
      </c>
      <c r="G113" s="35"/>
      <c r="H113" s="48"/>
      <c r="I113" s="47"/>
      <c r="J113" s="71">
        <v>0.41666666666666669</v>
      </c>
      <c r="K113" s="72">
        <v>0.75</v>
      </c>
      <c r="L113" s="55">
        <f t="shared" si="45"/>
        <v>8</v>
      </c>
      <c r="M113" s="71">
        <v>0.41666666666666669</v>
      </c>
      <c r="N113" s="72">
        <v>0.75</v>
      </c>
      <c r="O113" s="55">
        <f t="shared" si="46"/>
        <v>8</v>
      </c>
      <c r="P113" s="83" t="s">
        <v>342</v>
      </c>
    </row>
    <row r="114" spans="2:16" ht="19.5" customHeight="1" x14ac:dyDescent="0.2">
      <c r="B114" s="51">
        <f t="shared" si="33"/>
        <v>42912</v>
      </c>
      <c r="C114" s="52">
        <f t="shared" si="34"/>
        <v>42912</v>
      </c>
      <c r="D114" s="71">
        <v>0.58333333333333337</v>
      </c>
      <c r="E114" s="72">
        <v>0.83333333333333337</v>
      </c>
      <c r="F114" s="55">
        <f t="shared" si="44"/>
        <v>6</v>
      </c>
      <c r="G114" s="35"/>
      <c r="H114" s="48"/>
      <c r="I114" s="55">
        <f>(H114-G114)*24</f>
        <v>0</v>
      </c>
      <c r="J114" s="71">
        <v>0.58333333333333337</v>
      </c>
      <c r="K114" s="72">
        <v>0.75</v>
      </c>
      <c r="L114" s="55">
        <f t="shared" si="45"/>
        <v>3.9999999999999991</v>
      </c>
      <c r="M114" s="71">
        <v>0.41666666666666669</v>
      </c>
      <c r="N114" s="72">
        <v>0.83333333333333337</v>
      </c>
      <c r="O114" s="55">
        <f t="shared" si="46"/>
        <v>10</v>
      </c>
      <c r="P114" s="92"/>
    </row>
    <row r="115" spans="2:16" ht="19.5" customHeight="1" x14ac:dyDescent="0.2">
      <c r="B115" s="51">
        <f t="shared" si="33"/>
        <v>42913</v>
      </c>
      <c r="C115" s="52">
        <f t="shared" si="34"/>
        <v>42913</v>
      </c>
      <c r="D115" s="35"/>
      <c r="E115" s="48" t="s">
        <v>79</v>
      </c>
      <c r="F115" s="47"/>
      <c r="G115" s="35"/>
      <c r="H115" s="48"/>
      <c r="I115" s="55">
        <f>(H115-G115)*24</f>
        <v>0</v>
      </c>
      <c r="J115" s="35"/>
      <c r="K115" s="48" t="s">
        <v>79</v>
      </c>
      <c r="L115" s="47"/>
      <c r="M115" s="35"/>
      <c r="N115" s="48" t="s">
        <v>79</v>
      </c>
      <c r="O115" s="47"/>
      <c r="P115" s="92"/>
    </row>
    <row r="116" spans="2:16" ht="19.5" customHeight="1" x14ac:dyDescent="0.2">
      <c r="B116" s="51">
        <f t="shared" si="33"/>
        <v>42914</v>
      </c>
      <c r="C116" s="52">
        <f t="shared" si="34"/>
        <v>42914</v>
      </c>
      <c r="D116" s="71">
        <v>0.58333333333333337</v>
      </c>
      <c r="E116" s="72">
        <v>0.83333333333333337</v>
      </c>
      <c r="F116" s="55">
        <f>(E116-D116)*24</f>
        <v>6</v>
      </c>
      <c r="G116" s="35"/>
      <c r="H116" s="48"/>
      <c r="I116" s="55">
        <f>(H116-G116)*24</f>
        <v>0</v>
      </c>
      <c r="J116" s="71">
        <v>0.58333333333333337</v>
      </c>
      <c r="K116" s="72">
        <v>0.75</v>
      </c>
      <c r="L116" s="55">
        <f>(K116-J116)*24</f>
        <v>3.9999999999999991</v>
      </c>
      <c r="M116" s="71">
        <v>0.41666666666666669</v>
      </c>
      <c r="N116" s="72">
        <v>0.83333333333333337</v>
      </c>
      <c r="O116" s="55">
        <f>(N116-M116)*24</f>
        <v>10</v>
      </c>
      <c r="P116" s="92"/>
    </row>
    <row r="117" spans="2:16" ht="19.5" customHeight="1" x14ac:dyDescent="0.2">
      <c r="B117" s="51">
        <f>IF(DAY(B116+1)&lt;&gt;29,"",B116+1)</f>
        <v>42915</v>
      </c>
      <c r="C117" s="52">
        <f t="shared" si="34"/>
        <v>42915</v>
      </c>
      <c r="D117" s="71">
        <v>0.58333333333333337</v>
      </c>
      <c r="E117" s="72">
        <v>0.83333333333333337</v>
      </c>
      <c r="F117" s="55">
        <f>(E117-D117)*24</f>
        <v>6</v>
      </c>
      <c r="G117" s="35"/>
      <c r="H117" s="48"/>
      <c r="I117" s="55">
        <f>(H117-G117)*24</f>
        <v>0</v>
      </c>
      <c r="J117" s="71">
        <v>0.58333333333333337</v>
      </c>
      <c r="K117" s="72">
        <v>0.75</v>
      </c>
      <c r="L117" s="55">
        <f>(K117-J117)*24</f>
        <v>3.9999999999999991</v>
      </c>
      <c r="M117" s="71">
        <v>0.41666666666666669</v>
      </c>
      <c r="N117" s="72">
        <v>0.83333333333333337</v>
      </c>
      <c r="O117" s="55">
        <f>(N117-M117)*24</f>
        <v>10</v>
      </c>
      <c r="P117" s="92"/>
    </row>
    <row r="118" spans="2:16" ht="19.5" customHeight="1" x14ac:dyDescent="0.2">
      <c r="B118" s="51">
        <f>IF(DAY(B117+1)&lt;&gt;30,"",B117+1)</f>
        <v>42916</v>
      </c>
      <c r="C118" s="52">
        <f t="shared" si="34"/>
        <v>42916</v>
      </c>
      <c r="D118" s="71">
        <v>0.58333333333333337</v>
      </c>
      <c r="E118" s="72">
        <v>0.83333333333333337</v>
      </c>
      <c r="F118" s="55">
        <f>(E118-D118)*24</f>
        <v>6</v>
      </c>
      <c r="G118" s="35"/>
      <c r="H118" s="48"/>
      <c r="I118" s="55">
        <f>(H118-G118)*24</f>
        <v>0</v>
      </c>
      <c r="J118" s="71">
        <v>0.58333333333333337</v>
      </c>
      <c r="K118" s="72">
        <v>0.75</v>
      </c>
      <c r="L118" s="55">
        <f>(K118-J118)*24</f>
        <v>3.9999999999999991</v>
      </c>
      <c r="M118" s="71">
        <v>0.41666666666666669</v>
      </c>
      <c r="N118" s="72">
        <v>0.83333333333333337</v>
      </c>
      <c r="O118" s="55">
        <f>(N118-M118)*24</f>
        <v>10</v>
      </c>
      <c r="P118" s="92"/>
    </row>
    <row r="119" spans="2:16" ht="19.5" customHeight="1" thickBot="1" x14ac:dyDescent="0.25">
      <c r="B119" s="51" t="str">
        <f>IF(DAY(B118+1)&lt;&gt;31,"",B118+1)</f>
        <v/>
      </c>
      <c r="C119" s="52" t="str">
        <f t="shared" si="34"/>
        <v/>
      </c>
      <c r="D119" s="71"/>
      <c r="E119" s="72"/>
      <c r="F119" s="55"/>
      <c r="G119" s="35"/>
      <c r="H119" s="48"/>
      <c r="I119" s="55"/>
      <c r="J119" s="71"/>
      <c r="K119" s="72"/>
      <c r="L119" s="55"/>
      <c r="M119" s="71"/>
      <c r="N119" s="72"/>
      <c r="O119" s="55"/>
      <c r="P119" s="83"/>
    </row>
    <row r="120" spans="2:16" ht="19.5" customHeight="1" thickTop="1" x14ac:dyDescent="0.2">
      <c r="B120" s="57" t="s">
        <v>37</v>
      </c>
      <c r="C120" s="58"/>
      <c r="D120" s="57"/>
      <c r="E120" s="59">
        <f>COUNTIF(D89:D119,"&gt;0")</f>
        <v>26</v>
      </c>
      <c r="F120" s="60"/>
      <c r="G120" s="61"/>
      <c r="H120" s="59">
        <f>COUNTIF(G89:G119,"&gt;0")</f>
        <v>0</v>
      </c>
      <c r="I120" s="60"/>
      <c r="J120" s="61"/>
      <c r="K120" s="59">
        <f>COUNTIF(J89:J119,"&gt;0")</f>
        <v>26</v>
      </c>
      <c r="L120" s="60"/>
      <c r="M120" s="61"/>
      <c r="N120" s="59">
        <f>COUNTIF(M89:M119,"&gt;0")</f>
        <v>26</v>
      </c>
      <c r="O120" s="60"/>
      <c r="P120" s="40"/>
    </row>
    <row r="121" spans="2:16" ht="19.5" customHeight="1" x14ac:dyDescent="0.2">
      <c r="B121" s="62" t="s">
        <v>309</v>
      </c>
      <c r="C121" s="63"/>
      <c r="D121" s="64"/>
      <c r="E121" s="74">
        <f>SUM(F89:F118)</f>
        <v>174</v>
      </c>
      <c r="F121" s="63"/>
      <c r="G121" s="65"/>
      <c r="H121" s="74">
        <f>SUM(I89:I119)</f>
        <v>0</v>
      </c>
      <c r="I121" s="63"/>
      <c r="J121" s="65"/>
      <c r="K121" s="74">
        <f>SUM(L89:L119)</f>
        <v>136</v>
      </c>
      <c r="L121" s="63"/>
      <c r="M121" s="65"/>
      <c r="N121" s="74">
        <f>SUM(O89:O119)</f>
        <v>246</v>
      </c>
      <c r="O121" s="63"/>
      <c r="P121" s="40"/>
    </row>
    <row r="122" spans="2:16" ht="19.5" customHeight="1" x14ac:dyDescent="0.2">
      <c r="B122" s="64" t="s">
        <v>42</v>
      </c>
      <c r="C122" s="66"/>
      <c r="D122" s="64"/>
      <c r="E122" s="90">
        <f>COUNTIF($B$89:$B$119,"&gt;0")-E120</f>
        <v>4</v>
      </c>
      <c r="F122" s="47"/>
      <c r="G122" s="35"/>
      <c r="H122" s="90">
        <f>COUNTIF($B$89:$B$119,"&gt;0")-H120</f>
        <v>30</v>
      </c>
      <c r="I122" s="47"/>
      <c r="J122" s="35"/>
      <c r="K122" s="90">
        <f>COUNTIF($B$89:$B$119,"&gt;0")-K120</f>
        <v>4</v>
      </c>
      <c r="L122" s="47"/>
      <c r="M122" s="35"/>
      <c r="N122" s="90">
        <f>COUNTIF($B$89:$B$119,"&gt;0")-N120</f>
        <v>4</v>
      </c>
      <c r="O122" s="47"/>
      <c r="P122" s="40"/>
    </row>
    <row r="123" spans="2:16" ht="19.5" customHeight="1" x14ac:dyDescent="0.2">
      <c r="B123" s="67"/>
      <c r="C123" s="68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8.75" customHeight="1" x14ac:dyDescent="0.2">
      <c r="B124" s="287" t="s">
        <v>13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2:16" ht="18.75" customHeight="1" x14ac:dyDescent="0.2"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2:16" ht="18.75" customHeight="1" x14ac:dyDescent="0.2"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2:16" ht="18.75" customHeight="1" x14ac:dyDescent="0.2">
      <c r="B127" s="377">
        <f>EDATE(B86, 1)</f>
        <v>42917</v>
      </c>
      <c r="C127" s="377"/>
      <c r="D127" s="377"/>
      <c r="E127" s="44">
        <f>B127</f>
        <v>42917</v>
      </c>
      <c r="F127" s="10"/>
    </row>
    <row r="128" spans="2:16" ht="19.5" customHeight="1" x14ac:dyDescent="0.2">
      <c r="B128" s="289"/>
      <c r="C128" s="290"/>
      <c r="D128" s="219" t="s">
        <v>313</v>
      </c>
      <c r="E128" s="293"/>
      <c r="F128" s="220"/>
      <c r="G128" s="219" t="s">
        <v>2</v>
      </c>
      <c r="H128" s="293"/>
      <c r="I128" s="220"/>
      <c r="J128" s="219" t="s">
        <v>36</v>
      </c>
      <c r="K128" s="293"/>
      <c r="L128" s="220"/>
      <c r="M128" s="219" t="s">
        <v>237</v>
      </c>
      <c r="N128" s="293"/>
      <c r="O128" s="220"/>
      <c r="P128" s="40" t="s">
        <v>306</v>
      </c>
    </row>
    <row r="129" spans="2:16" ht="19.5" customHeight="1" x14ac:dyDescent="0.2">
      <c r="B129" s="291"/>
      <c r="C129" s="292"/>
      <c r="D129" s="35" t="s">
        <v>246</v>
      </c>
      <c r="E129" s="48" t="s">
        <v>307</v>
      </c>
      <c r="F129" s="47" t="s">
        <v>308</v>
      </c>
      <c r="G129" s="35" t="s">
        <v>246</v>
      </c>
      <c r="H129" s="48" t="s">
        <v>307</v>
      </c>
      <c r="I129" s="47" t="s">
        <v>308</v>
      </c>
      <c r="J129" s="35" t="s">
        <v>246</v>
      </c>
      <c r="K129" s="48" t="s">
        <v>307</v>
      </c>
      <c r="L129" s="47" t="s">
        <v>308</v>
      </c>
      <c r="M129" s="35" t="s">
        <v>246</v>
      </c>
      <c r="N129" s="48" t="s">
        <v>307</v>
      </c>
      <c r="O129" s="47" t="s">
        <v>308</v>
      </c>
      <c r="P129" s="3"/>
    </row>
    <row r="130" spans="2:16" ht="19.5" customHeight="1" x14ac:dyDescent="0.2">
      <c r="B130" s="51">
        <f>B127</f>
        <v>42917</v>
      </c>
      <c r="C130" s="52">
        <f>B130</f>
        <v>42917</v>
      </c>
      <c r="D130" s="71">
        <v>0.41666666666666669</v>
      </c>
      <c r="E130" s="72">
        <v>0.83333333333333337</v>
      </c>
      <c r="F130" s="55">
        <f>(E130-D130)*24</f>
        <v>10</v>
      </c>
      <c r="G130" s="35"/>
      <c r="H130" s="48"/>
      <c r="I130" s="55">
        <f>(H130-G130)*24</f>
        <v>0</v>
      </c>
      <c r="J130" s="71">
        <v>0.41666666666666669</v>
      </c>
      <c r="K130" s="72">
        <v>0.75</v>
      </c>
      <c r="L130" s="55">
        <f>(K130-J130)*24</f>
        <v>8</v>
      </c>
      <c r="M130" s="71">
        <v>0.41666666666666669</v>
      </c>
      <c r="N130" s="72">
        <v>0.83333333333333337</v>
      </c>
      <c r="O130" s="55">
        <f>(N130-M130)*24</f>
        <v>10</v>
      </c>
      <c r="P130" s="83"/>
    </row>
    <row r="131" spans="2:16" ht="19.5" customHeight="1" x14ac:dyDescent="0.2">
      <c r="B131" s="51">
        <f t="shared" ref="B131:B157" si="47">B130+1</f>
        <v>42918</v>
      </c>
      <c r="C131" s="52">
        <f>B131</f>
        <v>42918</v>
      </c>
      <c r="D131" s="71">
        <v>0.41666666666666669</v>
      </c>
      <c r="E131" s="72">
        <v>0.75</v>
      </c>
      <c r="F131" s="55">
        <f>(E131-D131)*24</f>
        <v>8</v>
      </c>
      <c r="G131" s="53"/>
      <c r="H131" s="54"/>
      <c r="I131" s="55">
        <f>(H131-G131)*24</f>
        <v>0</v>
      </c>
      <c r="J131" s="71">
        <v>0.41666666666666669</v>
      </c>
      <c r="K131" s="72">
        <v>0.75</v>
      </c>
      <c r="L131" s="55">
        <f>(K131-J131)*24</f>
        <v>8</v>
      </c>
      <c r="M131" s="71">
        <v>0.41666666666666669</v>
      </c>
      <c r="N131" s="72">
        <v>0.75</v>
      </c>
      <c r="O131" s="55">
        <f>(N131-M131)*24</f>
        <v>8</v>
      </c>
      <c r="P131" s="83" t="s">
        <v>314</v>
      </c>
    </row>
    <row r="132" spans="2:16" ht="19.5" customHeight="1" x14ac:dyDescent="0.2">
      <c r="B132" s="51">
        <f t="shared" si="47"/>
        <v>42919</v>
      </c>
      <c r="C132" s="52">
        <f t="shared" ref="C132:C160" si="48">B132</f>
        <v>42919</v>
      </c>
      <c r="D132" s="71">
        <v>0.58333333333333337</v>
      </c>
      <c r="E132" s="72">
        <v>0.83333333333333337</v>
      </c>
      <c r="F132" s="55">
        <f>(E132-D132)*24</f>
        <v>6</v>
      </c>
      <c r="G132" s="35"/>
      <c r="H132" s="48"/>
      <c r="I132" s="55">
        <f t="shared" ref="I132:I139" si="49">(H132-G132)*24</f>
        <v>0</v>
      </c>
      <c r="J132" s="71">
        <v>0.58333333333333337</v>
      </c>
      <c r="K132" s="72">
        <v>0.75</v>
      </c>
      <c r="L132" s="55">
        <f>(K132-J132)*24</f>
        <v>3.9999999999999991</v>
      </c>
      <c r="M132" s="71">
        <v>0.41666666666666669</v>
      </c>
      <c r="N132" s="72">
        <v>0.83333333333333337</v>
      </c>
      <c r="O132" s="55">
        <f>(N132-M132)*24</f>
        <v>10</v>
      </c>
      <c r="P132" s="83"/>
    </row>
    <row r="133" spans="2:16" ht="19.5" customHeight="1" x14ac:dyDescent="0.2">
      <c r="B133" s="51">
        <f t="shared" si="47"/>
        <v>42920</v>
      </c>
      <c r="C133" s="52">
        <f t="shared" si="48"/>
        <v>42920</v>
      </c>
      <c r="D133" s="35"/>
      <c r="E133" s="48" t="s">
        <v>79</v>
      </c>
      <c r="F133" s="47"/>
      <c r="G133" s="35"/>
      <c r="H133" s="48"/>
      <c r="I133" s="55">
        <f t="shared" si="49"/>
        <v>0</v>
      </c>
      <c r="J133" s="35"/>
      <c r="K133" s="48" t="s">
        <v>79</v>
      </c>
      <c r="L133" s="47"/>
      <c r="M133" s="35"/>
      <c r="N133" s="48" t="s">
        <v>79</v>
      </c>
      <c r="O133" s="47"/>
      <c r="P133" s="83"/>
    </row>
    <row r="134" spans="2:16" ht="19.5" customHeight="1" x14ac:dyDescent="0.2">
      <c r="B134" s="51">
        <f t="shared" si="47"/>
        <v>42921</v>
      </c>
      <c r="C134" s="52">
        <f t="shared" si="48"/>
        <v>42921</v>
      </c>
      <c r="D134" s="71">
        <v>0.58333333333333337</v>
      </c>
      <c r="E134" s="72">
        <v>0.83333333333333337</v>
      </c>
      <c r="F134" s="55">
        <f t="shared" ref="F134:F139" si="50">(E134-D134)*24</f>
        <v>6</v>
      </c>
      <c r="G134" s="35"/>
      <c r="H134" s="48"/>
      <c r="I134" s="55">
        <f t="shared" si="49"/>
        <v>0</v>
      </c>
      <c r="J134" s="71">
        <v>0.58333333333333337</v>
      </c>
      <c r="K134" s="72">
        <v>0.75</v>
      </c>
      <c r="L134" s="55">
        <f t="shared" ref="L134:L139" si="51">(K134-J134)*24</f>
        <v>3.9999999999999991</v>
      </c>
      <c r="M134" s="71">
        <v>0.41666666666666669</v>
      </c>
      <c r="N134" s="72">
        <v>0.83333333333333337</v>
      </c>
      <c r="O134" s="55">
        <f t="shared" ref="O134:O139" si="52">(N134-M134)*24</f>
        <v>10</v>
      </c>
      <c r="P134" s="83"/>
    </row>
    <row r="135" spans="2:16" ht="19.5" customHeight="1" x14ac:dyDescent="0.2">
      <c r="B135" s="51">
        <f t="shared" si="47"/>
        <v>42922</v>
      </c>
      <c r="C135" s="52">
        <f t="shared" si="48"/>
        <v>42922</v>
      </c>
      <c r="D135" s="71">
        <v>0.58333333333333337</v>
      </c>
      <c r="E135" s="72">
        <v>0.83333333333333337</v>
      </c>
      <c r="F135" s="55">
        <f t="shared" si="50"/>
        <v>6</v>
      </c>
      <c r="G135" s="35"/>
      <c r="H135" s="48"/>
      <c r="I135" s="55">
        <f t="shared" si="49"/>
        <v>0</v>
      </c>
      <c r="J135" s="71">
        <v>0.58333333333333337</v>
      </c>
      <c r="K135" s="72">
        <v>0.75</v>
      </c>
      <c r="L135" s="55">
        <f t="shared" si="51"/>
        <v>3.9999999999999991</v>
      </c>
      <c r="M135" s="71">
        <v>0.41666666666666669</v>
      </c>
      <c r="N135" s="72">
        <v>0.83333333333333337</v>
      </c>
      <c r="O135" s="55">
        <f t="shared" si="52"/>
        <v>10</v>
      </c>
      <c r="P135" s="83"/>
    </row>
    <row r="136" spans="2:16" ht="19.5" customHeight="1" x14ac:dyDescent="0.2">
      <c r="B136" s="51">
        <f t="shared" si="47"/>
        <v>42923</v>
      </c>
      <c r="C136" s="52">
        <f t="shared" si="48"/>
        <v>42923</v>
      </c>
      <c r="D136" s="71">
        <v>0.58333333333333337</v>
      </c>
      <c r="E136" s="72">
        <v>0.83333333333333337</v>
      </c>
      <c r="F136" s="55">
        <f t="shared" si="50"/>
        <v>6</v>
      </c>
      <c r="G136" s="35"/>
      <c r="H136" s="48"/>
      <c r="I136" s="55">
        <f t="shared" si="49"/>
        <v>0</v>
      </c>
      <c r="J136" s="71">
        <v>0.58333333333333337</v>
      </c>
      <c r="K136" s="72">
        <v>0.75</v>
      </c>
      <c r="L136" s="55">
        <f t="shared" si="51"/>
        <v>3.9999999999999991</v>
      </c>
      <c r="M136" s="71">
        <v>0.41666666666666669</v>
      </c>
      <c r="N136" s="72">
        <v>0.83333333333333337</v>
      </c>
      <c r="O136" s="55">
        <f t="shared" si="52"/>
        <v>10</v>
      </c>
      <c r="P136" s="83"/>
    </row>
    <row r="137" spans="2:16" ht="19.5" customHeight="1" x14ac:dyDescent="0.2">
      <c r="B137" s="51">
        <f t="shared" si="47"/>
        <v>42924</v>
      </c>
      <c r="C137" s="52">
        <f t="shared" si="48"/>
        <v>42924</v>
      </c>
      <c r="D137" s="71">
        <v>0.41666666666666669</v>
      </c>
      <c r="E137" s="72">
        <v>0.83333333333333337</v>
      </c>
      <c r="F137" s="55">
        <f t="shared" si="50"/>
        <v>10</v>
      </c>
      <c r="G137" s="35"/>
      <c r="H137" s="48"/>
      <c r="I137" s="55">
        <f t="shared" si="49"/>
        <v>0</v>
      </c>
      <c r="J137" s="71">
        <v>0.41666666666666669</v>
      </c>
      <c r="K137" s="72">
        <v>0.75</v>
      </c>
      <c r="L137" s="55">
        <f t="shared" si="51"/>
        <v>8</v>
      </c>
      <c r="M137" s="71">
        <v>0.41666666666666669</v>
      </c>
      <c r="N137" s="72">
        <v>0.83333333333333337</v>
      </c>
      <c r="O137" s="55">
        <f t="shared" si="52"/>
        <v>10</v>
      </c>
      <c r="P137" s="106" t="s">
        <v>343</v>
      </c>
    </row>
    <row r="138" spans="2:16" ht="19.5" customHeight="1" x14ac:dyDescent="0.2">
      <c r="B138" s="51">
        <f t="shared" si="47"/>
        <v>42925</v>
      </c>
      <c r="C138" s="52">
        <f t="shared" si="48"/>
        <v>42925</v>
      </c>
      <c r="D138" s="71">
        <v>0.41666666666666669</v>
      </c>
      <c r="E138" s="72">
        <v>0.75</v>
      </c>
      <c r="F138" s="55">
        <f t="shared" si="50"/>
        <v>8</v>
      </c>
      <c r="G138" s="35"/>
      <c r="H138" s="48"/>
      <c r="I138" s="55">
        <f t="shared" si="49"/>
        <v>0</v>
      </c>
      <c r="J138" s="71">
        <v>0.41666666666666669</v>
      </c>
      <c r="K138" s="72">
        <v>0.75</v>
      </c>
      <c r="L138" s="55">
        <f t="shared" si="51"/>
        <v>8</v>
      </c>
      <c r="M138" s="71">
        <v>0.41666666666666669</v>
      </c>
      <c r="N138" s="72">
        <v>0.75</v>
      </c>
      <c r="O138" s="55">
        <f t="shared" si="52"/>
        <v>8</v>
      </c>
      <c r="P138" s="106" t="s">
        <v>343</v>
      </c>
    </row>
    <row r="139" spans="2:16" ht="19.5" customHeight="1" x14ac:dyDescent="0.2">
      <c r="B139" s="51">
        <f t="shared" si="47"/>
        <v>42926</v>
      </c>
      <c r="C139" s="52">
        <f t="shared" si="48"/>
        <v>42926</v>
      </c>
      <c r="D139" s="71">
        <v>0.58333333333333337</v>
      </c>
      <c r="E139" s="72">
        <v>0.83333333333333337</v>
      </c>
      <c r="F139" s="55">
        <f t="shared" si="50"/>
        <v>6</v>
      </c>
      <c r="G139" s="35"/>
      <c r="H139" s="48"/>
      <c r="I139" s="55">
        <f t="shared" si="49"/>
        <v>0</v>
      </c>
      <c r="J139" s="71">
        <v>0.58333333333333337</v>
      </c>
      <c r="K139" s="72">
        <v>0.75</v>
      </c>
      <c r="L139" s="55">
        <f t="shared" si="51"/>
        <v>3.9999999999999991</v>
      </c>
      <c r="M139" s="71">
        <v>0.41666666666666669</v>
      </c>
      <c r="N139" s="72">
        <v>0.83333333333333337</v>
      </c>
      <c r="O139" s="55">
        <f t="shared" si="52"/>
        <v>10</v>
      </c>
      <c r="P139" s="83"/>
    </row>
    <row r="140" spans="2:16" ht="19.5" customHeight="1" x14ac:dyDescent="0.2">
      <c r="B140" s="51">
        <f t="shared" si="47"/>
        <v>42927</v>
      </c>
      <c r="C140" s="52">
        <f t="shared" si="48"/>
        <v>42927</v>
      </c>
      <c r="D140" s="35"/>
      <c r="E140" s="48" t="s">
        <v>79</v>
      </c>
      <c r="F140" s="47"/>
      <c r="G140" s="35"/>
      <c r="H140" s="48"/>
      <c r="I140" s="47"/>
      <c r="J140" s="35"/>
      <c r="K140" s="48" t="s">
        <v>79</v>
      </c>
      <c r="L140" s="47"/>
      <c r="M140" s="35"/>
      <c r="N140" s="48" t="s">
        <v>79</v>
      </c>
      <c r="O140" s="47"/>
      <c r="P140" s="83"/>
    </row>
    <row r="141" spans="2:16" ht="19.5" customHeight="1" x14ac:dyDescent="0.2">
      <c r="B141" s="51">
        <f t="shared" si="47"/>
        <v>42928</v>
      </c>
      <c r="C141" s="52">
        <f t="shared" si="48"/>
        <v>42928</v>
      </c>
      <c r="D141" s="71">
        <v>0.58333333333333337</v>
      </c>
      <c r="E141" s="72">
        <v>0.83333333333333337</v>
      </c>
      <c r="F141" s="55">
        <f t="shared" ref="F141:F146" si="53">(E141-D141)*24</f>
        <v>6</v>
      </c>
      <c r="G141" s="35"/>
      <c r="H141" s="48"/>
      <c r="I141" s="55">
        <f t="shared" ref="I141:I146" si="54">(H141-G141)*24</f>
        <v>0</v>
      </c>
      <c r="J141" s="71">
        <v>0.58333333333333337</v>
      </c>
      <c r="K141" s="72">
        <v>0.75</v>
      </c>
      <c r="L141" s="55">
        <f t="shared" ref="L141:L146" si="55">(K141-J141)*24</f>
        <v>3.9999999999999991</v>
      </c>
      <c r="M141" s="71">
        <v>0.41666666666666669</v>
      </c>
      <c r="N141" s="72">
        <v>0.83333333333333337</v>
      </c>
      <c r="O141" s="55">
        <f t="shared" ref="O141:O146" si="56">(N141-M141)*24</f>
        <v>10</v>
      </c>
      <c r="P141" s="92"/>
    </row>
    <row r="142" spans="2:16" ht="19.5" customHeight="1" x14ac:dyDescent="0.2">
      <c r="B142" s="51">
        <f t="shared" si="47"/>
        <v>42929</v>
      </c>
      <c r="C142" s="52">
        <f t="shared" si="48"/>
        <v>42929</v>
      </c>
      <c r="D142" s="71">
        <v>0.58333333333333337</v>
      </c>
      <c r="E142" s="72">
        <v>0.83333333333333337</v>
      </c>
      <c r="F142" s="55">
        <f t="shared" si="53"/>
        <v>6</v>
      </c>
      <c r="G142" s="35"/>
      <c r="H142" s="48"/>
      <c r="I142" s="55">
        <f t="shared" si="54"/>
        <v>0</v>
      </c>
      <c r="J142" s="71">
        <v>0.58333333333333337</v>
      </c>
      <c r="K142" s="72">
        <v>0.75</v>
      </c>
      <c r="L142" s="55">
        <f t="shared" si="55"/>
        <v>3.9999999999999991</v>
      </c>
      <c r="M142" s="71">
        <v>0.41666666666666669</v>
      </c>
      <c r="N142" s="72">
        <v>0.83333333333333337</v>
      </c>
      <c r="O142" s="55">
        <f t="shared" si="56"/>
        <v>10</v>
      </c>
      <c r="P142" s="92"/>
    </row>
    <row r="143" spans="2:16" ht="19.5" customHeight="1" x14ac:dyDescent="0.2">
      <c r="B143" s="51">
        <f t="shared" si="47"/>
        <v>42930</v>
      </c>
      <c r="C143" s="52">
        <f t="shared" si="48"/>
        <v>42930</v>
      </c>
      <c r="D143" s="71">
        <v>0.58333333333333337</v>
      </c>
      <c r="E143" s="72">
        <v>0.83333333333333337</v>
      </c>
      <c r="F143" s="55">
        <f t="shared" si="53"/>
        <v>6</v>
      </c>
      <c r="G143" s="35"/>
      <c r="H143" s="48"/>
      <c r="I143" s="55">
        <f t="shared" si="54"/>
        <v>0</v>
      </c>
      <c r="J143" s="71">
        <v>0.58333333333333337</v>
      </c>
      <c r="K143" s="72">
        <v>0.75</v>
      </c>
      <c r="L143" s="55">
        <f t="shared" si="55"/>
        <v>3.9999999999999991</v>
      </c>
      <c r="M143" s="71">
        <v>0.41666666666666669</v>
      </c>
      <c r="N143" s="72">
        <v>0.83333333333333337</v>
      </c>
      <c r="O143" s="55">
        <f t="shared" si="56"/>
        <v>10</v>
      </c>
      <c r="P143" s="92"/>
    </row>
    <row r="144" spans="2:16" ht="19.5" customHeight="1" x14ac:dyDescent="0.2">
      <c r="B144" s="51">
        <f t="shared" si="47"/>
        <v>42931</v>
      </c>
      <c r="C144" s="52">
        <f t="shared" si="48"/>
        <v>42931</v>
      </c>
      <c r="D144" s="71">
        <v>0.41666666666666669</v>
      </c>
      <c r="E144" s="72">
        <v>0.83333333333333337</v>
      </c>
      <c r="F144" s="55">
        <f t="shared" si="53"/>
        <v>10</v>
      </c>
      <c r="G144" s="35"/>
      <c r="H144" s="48"/>
      <c r="I144" s="55">
        <f t="shared" si="54"/>
        <v>0</v>
      </c>
      <c r="J144" s="71">
        <v>0.41666666666666669</v>
      </c>
      <c r="K144" s="72">
        <v>0.75</v>
      </c>
      <c r="L144" s="55">
        <f t="shared" si="55"/>
        <v>8</v>
      </c>
      <c r="M144" s="71">
        <v>0.41666666666666669</v>
      </c>
      <c r="N144" s="72">
        <v>0.83333333333333337</v>
      </c>
      <c r="O144" s="55">
        <f t="shared" si="56"/>
        <v>10</v>
      </c>
      <c r="P144" s="92"/>
    </row>
    <row r="145" spans="2:16" ht="19.5" customHeight="1" x14ac:dyDescent="0.2">
      <c r="B145" s="51">
        <f t="shared" si="47"/>
        <v>42932</v>
      </c>
      <c r="C145" s="52">
        <f t="shared" si="48"/>
        <v>42932</v>
      </c>
      <c r="D145" s="71">
        <v>0.41666666666666669</v>
      </c>
      <c r="E145" s="72">
        <v>0.75</v>
      </c>
      <c r="F145" s="55">
        <f t="shared" si="53"/>
        <v>8</v>
      </c>
      <c r="G145" s="35"/>
      <c r="H145" s="48"/>
      <c r="I145" s="55">
        <f t="shared" si="54"/>
        <v>0</v>
      </c>
      <c r="J145" s="71">
        <v>0.41666666666666669</v>
      </c>
      <c r="K145" s="72">
        <v>0.75</v>
      </c>
      <c r="L145" s="55">
        <f t="shared" si="55"/>
        <v>8</v>
      </c>
      <c r="M145" s="71">
        <v>0.41666666666666669</v>
      </c>
      <c r="N145" s="72">
        <v>0.75</v>
      </c>
      <c r="O145" s="55">
        <f t="shared" si="56"/>
        <v>8</v>
      </c>
      <c r="P145" s="92"/>
    </row>
    <row r="146" spans="2:16" ht="19.5" customHeight="1" x14ac:dyDescent="0.2">
      <c r="B146" s="51">
        <f t="shared" si="47"/>
        <v>42933</v>
      </c>
      <c r="C146" s="52">
        <f t="shared" si="48"/>
        <v>42933</v>
      </c>
      <c r="D146" s="71">
        <v>0.41666666666666669</v>
      </c>
      <c r="E146" s="72">
        <v>0.75</v>
      </c>
      <c r="F146" s="55">
        <f t="shared" si="53"/>
        <v>8</v>
      </c>
      <c r="G146" s="35"/>
      <c r="H146" s="48"/>
      <c r="I146" s="55">
        <f t="shared" si="54"/>
        <v>0</v>
      </c>
      <c r="J146" s="71">
        <v>0.41666666666666669</v>
      </c>
      <c r="K146" s="72">
        <v>0.75</v>
      </c>
      <c r="L146" s="55">
        <f t="shared" si="55"/>
        <v>8</v>
      </c>
      <c r="M146" s="71">
        <v>0.41666666666666669</v>
      </c>
      <c r="N146" s="72">
        <v>0.75</v>
      </c>
      <c r="O146" s="55">
        <f t="shared" si="56"/>
        <v>8</v>
      </c>
      <c r="P146" s="83" t="s">
        <v>177</v>
      </c>
    </row>
    <row r="147" spans="2:16" ht="19.5" customHeight="1" x14ac:dyDescent="0.2">
      <c r="B147" s="51">
        <f t="shared" si="47"/>
        <v>42934</v>
      </c>
      <c r="C147" s="52">
        <f t="shared" si="48"/>
        <v>42934</v>
      </c>
      <c r="D147" s="35"/>
      <c r="E147" s="48" t="s">
        <v>79</v>
      </c>
      <c r="F147" s="47"/>
      <c r="G147" s="35"/>
      <c r="H147" s="48"/>
      <c r="I147" s="47"/>
      <c r="J147" s="35"/>
      <c r="K147" s="48" t="s">
        <v>79</v>
      </c>
      <c r="L147" s="47"/>
      <c r="M147" s="35"/>
      <c r="N147" s="48" t="s">
        <v>79</v>
      </c>
      <c r="O147" s="47"/>
      <c r="P147" s="92"/>
    </row>
    <row r="148" spans="2:16" ht="19.5" customHeight="1" x14ac:dyDescent="0.2">
      <c r="B148" s="51">
        <f t="shared" si="47"/>
        <v>42935</v>
      </c>
      <c r="C148" s="52">
        <f t="shared" si="48"/>
        <v>42935</v>
      </c>
      <c r="D148" s="71">
        <v>0.58333333333333337</v>
      </c>
      <c r="E148" s="72">
        <v>0.83333333333333337</v>
      </c>
      <c r="F148" s="55">
        <f t="shared" ref="F148:F160" si="57">(E148-D148)*24</f>
        <v>6</v>
      </c>
      <c r="G148" s="35"/>
      <c r="H148" s="48"/>
      <c r="I148" s="55">
        <f t="shared" ref="I148:I160" si="58">(H148-G148)*24</f>
        <v>0</v>
      </c>
      <c r="J148" s="71">
        <v>0.58333333333333337</v>
      </c>
      <c r="K148" s="72">
        <v>0.75</v>
      </c>
      <c r="L148" s="55">
        <f t="shared" ref="L148:L160" si="59">(K148-J148)*24</f>
        <v>3.9999999999999991</v>
      </c>
      <c r="M148" s="71">
        <v>0.41666666666666669</v>
      </c>
      <c r="N148" s="72">
        <v>0.83333333333333337</v>
      </c>
      <c r="O148" s="55">
        <f t="shared" ref="O148:O160" si="60">(N148-M148)*24</f>
        <v>10</v>
      </c>
      <c r="P148" s="92"/>
    </row>
    <row r="149" spans="2:16" ht="19.5" customHeight="1" x14ac:dyDescent="0.2">
      <c r="B149" s="51">
        <f t="shared" si="47"/>
        <v>42936</v>
      </c>
      <c r="C149" s="52">
        <f t="shared" si="48"/>
        <v>42936</v>
      </c>
      <c r="D149" s="71">
        <v>0.58333333333333337</v>
      </c>
      <c r="E149" s="72">
        <v>0.83333333333333337</v>
      </c>
      <c r="F149" s="55">
        <f t="shared" si="57"/>
        <v>6</v>
      </c>
      <c r="G149" s="35"/>
      <c r="H149" s="48"/>
      <c r="I149" s="55">
        <f t="shared" si="58"/>
        <v>0</v>
      </c>
      <c r="J149" s="71">
        <v>0.58333333333333337</v>
      </c>
      <c r="K149" s="72">
        <v>0.75</v>
      </c>
      <c r="L149" s="55">
        <f t="shared" si="59"/>
        <v>3.9999999999999991</v>
      </c>
      <c r="M149" s="71">
        <v>0.41666666666666669</v>
      </c>
      <c r="N149" s="72">
        <v>0.83333333333333337</v>
      </c>
      <c r="O149" s="55">
        <f t="shared" si="60"/>
        <v>10</v>
      </c>
      <c r="P149" s="92"/>
    </row>
    <row r="150" spans="2:16" ht="19.5" customHeight="1" x14ac:dyDescent="0.2">
      <c r="B150" s="51">
        <f t="shared" si="47"/>
        <v>42937</v>
      </c>
      <c r="C150" s="52">
        <f t="shared" si="48"/>
        <v>42937</v>
      </c>
      <c r="D150" s="71">
        <v>0.58333333333333337</v>
      </c>
      <c r="E150" s="72">
        <v>0.83333333333333337</v>
      </c>
      <c r="F150" s="55">
        <f t="shared" si="57"/>
        <v>6</v>
      </c>
      <c r="G150" s="35"/>
      <c r="H150" s="48"/>
      <c r="I150" s="55">
        <f t="shared" si="58"/>
        <v>0</v>
      </c>
      <c r="J150" s="71">
        <v>0.58333333333333337</v>
      </c>
      <c r="K150" s="72">
        <v>0.75</v>
      </c>
      <c r="L150" s="55">
        <f t="shared" si="59"/>
        <v>3.9999999999999991</v>
      </c>
      <c r="M150" s="71">
        <v>0.41666666666666669</v>
      </c>
      <c r="N150" s="72">
        <v>0.83333333333333337</v>
      </c>
      <c r="O150" s="55">
        <f t="shared" si="60"/>
        <v>10</v>
      </c>
      <c r="P150" s="92"/>
    </row>
    <row r="151" spans="2:16" ht="19.5" customHeight="1" x14ac:dyDescent="0.2">
      <c r="B151" s="51">
        <f t="shared" si="47"/>
        <v>42938</v>
      </c>
      <c r="C151" s="52">
        <f t="shared" si="48"/>
        <v>42938</v>
      </c>
      <c r="D151" s="71">
        <v>0.41666666666666669</v>
      </c>
      <c r="E151" s="72">
        <v>0.83333333333333337</v>
      </c>
      <c r="F151" s="55">
        <f t="shared" si="57"/>
        <v>10</v>
      </c>
      <c r="G151" s="35"/>
      <c r="H151" s="48"/>
      <c r="I151" s="55">
        <f t="shared" si="58"/>
        <v>0</v>
      </c>
      <c r="J151" s="71">
        <v>0.41666666666666669</v>
      </c>
      <c r="K151" s="72">
        <v>0.75</v>
      </c>
      <c r="L151" s="55">
        <f t="shared" si="59"/>
        <v>8</v>
      </c>
      <c r="M151" s="71">
        <v>0.41666666666666669</v>
      </c>
      <c r="N151" s="72">
        <v>0.83333333333333337</v>
      </c>
      <c r="O151" s="55">
        <f t="shared" si="60"/>
        <v>10</v>
      </c>
      <c r="P151" s="92"/>
    </row>
    <row r="152" spans="2:16" ht="19.5" customHeight="1" x14ac:dyDescent="0.2">
      <c r="B152" s="51">
        <f t="shared" si="47"/>
        <v>42939</v>
      </c>
      <c r="C152" s="52">
        <f t="shared" si="48"/>
        <v>42939</v>
      </c>
      <c r="D152" s="53">
        <v>0.41666666666666669</v>
      </c>
      <c r="E152" s="54">
        <v>0.75</v>
      </c>
      <c r="F152" s="55">
        <f t="shared" si="57"/>
        <v>8</v>
      </c>
      <c r="G152" s="35"/>
      <c r="H152" s="48"/>
      <c r="I152" s="55">
        <f t="shared" si="58"/>
        <v>0</v>
      </c>
      <c r="J152" s="53">
        <v>0.41666666666666669</v>
      </c>
      <c r="K152" s="54">
        <v>0.75</v>
      </c>
      <c r="L152" s="55">
        <f t="shared" si="59"/>
        <v>8</v>
      </c>
      <c r="M152" s="53">
        <v>0.41666666666666669</v>
      </c>
      <c r="N152" s="54">
        <v>0.75</v>
      </c>
      <c r="O152" s="55">
        <f t="shared" si="60"/>
        <v>8</v>
      </c>
      <c r="P152" s="92"/>
    </row>
    <row r="153" spans="2:16" ht="19.5" customHeight="1" x14ac:dyDescent="0.2">
      <c r="B153" s="51">
        <f t="shared" si="47"/>
        <v>42940</v>
      </c>
      <c r="C153" s="52">
        <f t="shared" si="48"/>
        <v>42940</v>
      </c>
      <c r="D153" s="53">
        <v>0.41666666666666669</v>
      </c>
      <c r="E153" s="72">
        <v>0.70833333333333337</v>
      </c>
      <c r="F153" s="55">
        <f t="shared" si="57"/>
        <v>7</v>
      </c>
      <c r="G153" s="35"/>
      <c r="H153" s="48"/>
      <c r="I153" s="55">
        <f t="shared" si="58"/>
        <v>0</v>
      </c>
      <c r="J153" s="71">
        <v>0.41666666666666669</v>
      </c>
      <c r="K153" s="72">
        <v>0.70833333333333337</v>
      </c>
      <c r="L153" s="55">
        <f t="shared" si="59"/>
        <v>7</v>
      </c>
      <c r="M153" s="71">
        <v>0.41666666666666669</v>
      </c>
      <c r="N153" s="72">
        <v>0.70833333333333337</v>
      </c>
      <c r="O153" s="55">
        <f t="shared" si="60"/>
        <v>7</v>
      </c>
      <c r="P153" s="83" t="s">
        <v>315</v>
      </c>
    </row>
    <row r="154" spans="2:16" ht="19.5" customHeight="1" x14ac:dyDescent="0.2">
      <c r="B154" s="51">
        <f t="shared" si="47"/>
        <v>42941</v>
      </c>
      <c r="C154" s="52">
        <f t="shared" si="48"/>
        <v>42941</v>
      </c>
      <c r="D154" s="53">
        <v>0.41666666666666669</v>
      </c>
      <c r="E154" s="72">
        <v>0.70833333333333337</v>
      </c>
      <c r="F154" s="55">
        <f t="shared" si="57"/>
        <v>7</v>
      </c>
      <c r="G154" s="35"/>
      <c r="H154" s="48"/>
      <c r="I154" s="55">
        <f t="shared" si="58"/>
        <v>0</v>
      </c>
      <c r="J154" s="71">
        <v>0.41666666666666669</v>
      </c>
      <c r="K154" s="72">
        <v>0.70833333333333337</v>
      </c>
      <c r="L154" s="55">
        <f t="shared" si="59"/>
        <v>7</v>
      </c>
      <c r="M154" s="71">
        <v>0.41666666666666669</v>
      </c>
      <c r="N154" s="72">
        <v>0.70833333333333337</v>
      </c>
      <c r="O154" s="55">
        <f t="shared" si="60"/>
        <v>7</v>
      </c>
      <c r="P154" s="83" t="s">
        <v>315</v>
      </c>
    </row>
    <row r="155" spans="2:16" ht="19.5" customHeight="1" x14ac:dyDescent="0.2">
      <c r="B155" s="51">
        <f t="shared" si="47"/>
        <v>42942</v>
      </c>
      <c r="C155" s="52">
        <f t="shared" si="48"/>
        <v>42942</v>
      </c>
      <c r="D155" s="53">
        <v>0.41666666666666669</v>
      </c>
      <c r="E155" s="72">
        <v>0.70833333333333337</v>
      </c>
      <c r="F155" s="55">
        <f t="shared" si="57"/>
        <v>7</v>
      </c>
      <c r="G155" s="35"/>
      <c r="H155" s="48"/>
      <c r="I155" s="55">
        <f t="shared" si="58"/>
        <v>0</v>
      </c>
      <c r="J155" s="71">
        <v>0.41666666666666669</v>
      </c>
      <c r="K155" s="72">
        <v>0.70833333333333337</v>
      </c>
      <c r="L155" s="55">
        <f t="shared" si="59"/>
        <v>7</v>
      </c>
      <c r="M155" s="71">
        <v>0.41666666666666669</v>
      </c>
      <c r="N155" s="72">
        <v>0.70833333333333337</v>
      </c>
      <c r="O155" s="55">
        <f t="shared" si="60"/>
        <v>7</v>
      </c>
      <c r="P155" s="83" t="s">
        <v>315</v>
      </c>
    </row>
    <row r="156" spans="2:16" ht="19.5" customHeight="1" x14ac:dyDescent="0.2">
      <c r="B156" s="51">
        <f t="shared" si="47"/>
        <v>42943</v>
      </c>
      <c r="C156" s="52">
        <f t="shared" si="48"/>
        <v>42943</v>
      </c>
      <c r="D156" s="53">
        <v>0.41666666666666669</v>
      </c>
      <c r="E156" s="72">
        <v>0.83333333333333337</v>
      </c>
      <c r="F156" s="55">
        <f t="shared" si="57"/>
        <v>10</v>
      </c>
      <c r="G156" s="35"/>
      <c r="H156" s="48"/>
      <c r="I156" s="55">
        <f t="shared" si="58"/>
        <v>0</v>
      </c>
      <c r="J156" s="71">
        <v>0.41666666666666669</v>
      </c>
      <c r="K156" s="72">
        <v>0.83333333333333337</v>
      </c>
      <c r="L156" s="55">
        <f t="shared" si="59"/>
        <v>10</v>
      </c>
      <c r="M156" s="71">
        <v>0.41666666666666669</v>
      </c>
      <c r="N156" s="72">
        <v>0.83333333333333337</v>
      </c>
      <c r="O156" s="55">
        <f t="shared" si="60"/>
        <v>10</v>
      </c>
      <c r="P156" s="83" t="s">
        <v>345</v>
      </c>
    </row>
    <row r="157" spans="2:16" ht="19.5" customHeight="1" x14ac:dyDescent="0.2">
      <c r="B157" s="51">
        <f t="shared" si="47"/>
        <v>42944</v>
      </c>
      <c r="C157" s="52">
        <f t="shared" si="48"/>
        <v>42944</v>
      </c>
      <c r="D157" s="71">
        <v>0.41666666666666669</v>
      </c>
      <c r="E157" s="72">
        <v>0.83333333333333337</v>
      </c>
      <c r="F157" s="55">
        <f t="shared" si="57"/>
        <v>10</v>
      </c>
      <c r="G157" s="35"/>
      <c r="H157" s="48"/>
      <c r="I157" s="55">
        <f t="shared" si="58"/>
        <v>0</v>
      </c>
      <c r="J157" s="71">
        <v>0.41666666666666669</v>
      </c>
      <c r="K157" s="72">
        <v>0.83333333333333337</v>
      </c>
      <c r="L157" s="55">
        <f t="shared" si="59"/>
        <v>10</v>
      </c>
      <c r="M157" s="71">
        <v>0.41666666666666669</v>
      </c>
      <c r="N157" s="72">
        <v>0.83333333333333337</v>
      </c>
      <c r="O157" s="55">
        <f t="shared" si="60"/>
        <v>10</v>
      </c>
      <c r="P157" s="83" t="s">
        <v>345</v>
      </c>
    </row>
    <row r="158" spans="2:16" ht="19.5" customHeight="1" x14ac:dyDescent="0.2">
      <c r="B158" s="51">
        <f>IF(DAY(B157+1)&lt;&gt;29,"",B157+1)</f>
        <v>42945</v>
      </c>
      <c r="C158" s="52">
        <f t="shared" si="48"/>
        <v>42945</v>
      </c>
      <c r="D158" s="71">
        <v>0.41666666666666669</v>
      </c>
      <c r="E158" s="72">
        <v>0.83333333333333337</v>
      </c>
      <c r="F158" s="55">
        <f t="shared" si="57"/>
        <v>10</v>
      </c>
      <c r="G158" s="35"/>
      <c r="H158" s="48"/>
      <c r="I158" s="55">
        <f t="shared" si="58"/>
        <v>0</v>
      </c>
      <c r="J158" s="71">
        <v>0.41666666666666669</v>
      </c>
      <c r="K158" s="72">
        <v>0.83333333333333337</v>
      </c>
      <c r="L158" s="55">
        <f t="shared" si="59"/>
        <v>10</v>
      </c>
      <c r="M158" s="71">
        <v>0.41666666666666669</v>
      </c>
      <c r="N158" s="72">
        <v>0.83333333333333337</v>
      </c>
      <c r="O158" s="55">
        <f t="shared" si="60"/>
        <v>10</v>
      </c>
      <c r="P158" s="83"/>
    </row>
    <row r="159" spans="2:16" ht="19.5" customHeight="1" x14ac:dyDescent="0.2">
      <c r="B159" s="51">
        <f>IF(DAY(B158+1)&lt;&gt;30,"",B158+1)</f>
        <v>42946</v>
      </c>
      <c r="C159" s="52">
        <f t="shared" si="48"/>
        <v>42946</v>
      </c>
      <c r="D159" s="71">
        <v>0.41666666666666669</v>
      </c>
      <c r="E159" s="72">
        <v>0.83333333333333337</v>
      </c>
      <c r="F159" s="55">
        <f t="shared" si="57"/>
        <v>10</v>
      </c>
      <c r="G159" s="35"/>
      <c r="H159" s="48"/>
      <c r="I159" s="55">
        <f t="shared" si="58"/>
        <v>0</v>
      </c>
      <c r="J159" s="71">
        <v>0.41666666666666669</v>
      </c>
      <c r="K159" s="72">
        <v>0.83333333333333337</v>
      </c>
      <c r="L159" s="55">
        <f t="shared" si="59"/>
        <v>10</v>
      </c>
      <c r="M159" s="71">
        <v>0.41666666666666669</v>
      </c>
      <c r="N159" s="72">
        <v>0.83333333333333337</v>
      </c>
      <c r="O159" s="55">
        <f t="shared" si="60"/>
        <v>10</v>
      </c>
      <c r="P159" s="83"/>
    </row>
    <row r="160" spans="2:16" ht="19.5" customHeight="1" thickBot="1" x14ac:dyDescent="0.25">
      <c r="B160" s="51">
        <f>IF(DAY(B159+1)&lt;&gt;31,"",B159+1)</f>
        <v>42947</v>
      </c>
      <c r="C160" s="52">
        <f t="shared" si="48"/>
        <v>42947</v>
      </c>
      <c r="D160" s="71">
        <v>0.41666666666666669</v>
      </c>
      <c r="E160" s="72">
        <v>0.83333333333333337</v>
      </c>
      <c r="F160" s="55">
        <f t="shared" si="57"/>
        <v>10</v>
      </c>
      <c r="G160" s="35"/>
      <c r="H160" s="48"/>
      <c r="I160" s="55">
        <f t="shared" si="58"/>
        <v>0</v>
      </c>
      <c r="J160" s="71">
        <v>0.41666666666666669</v>
      </c>
      <c r="K160" s="72">
        <v>0.83333333333333337</v>
      </c>
      <c r="L160" s="55">
        <f t="shared" si="59"/>
        <v>10</v>
      </c>
      <c r="M160" s="71">
        <v>0.41666666666666669</v>
      </c>
      <c r="N160" s="72">
        <v>0.83333333333333337</v>
      </c>
      <c r="O160" s="55">
        <f t="shared" si="60"/>
        <v>10</v>
      </c>
      <c r="P160" s="83" t="s">
        <v>345</v>
      </c>
    </row>
    <row r="161" spans="2:16" ht="19.5" customHeight="1" thickTop="1" x14ac:dyDescent="0.2">
      <c r="B161" s="57" t="s">
        <v>37</v>
      </c>
      <c r="C161" s="58"/>
      <c r="D161" s="57"/>
      <c r="E161" s="59">
        <f>COUNTIF(D130:D160,"&gt;0")</f>
        <v>28</v>
      </c>
      <c r="F161" s="60"/>
      <c r="G161" s="61"/>
      <c r="H161" s="59">
        <f>COUNTIF(G130:G160,"&gt;0")</f>
        <v>0</v>
      </c>
      <c r="I161" s="60"/>
      <c r="J161" s="61"/>
      <c r="K161" s="59">
        <f>COUNTIF(J130:J160,"&gt;0")</f>
        <v>28</v>
      </c>
      <c r="L161" s="60"/>
      <c r="M161" s="61"/>
      <c r="N161" s="59">
        <f>COUNTIF(M130:M160,"&gt;0")</f>
        <v>28</v>
      </c>
      <c r="O161" s="60"/>
      <c r="P161" s="80"/>
    </row>
    <row r="162" spans="2:16" ht="19.5" customHeight="1" x14ac:dyDescent="0.2">
      <c r="B162" s="62" t="s">
        <v>309</v>
      </c>
      <c r="C162" s="63"/>
      <c r="D162" s="64"/>
      <c r="E162" s="74">
        <f>SUM(F130:F160)</f>
        <v>217</v>
      </c>
      <c r="F162" s="63"/>
      <c r="G162" s="65"/>
      <c r="H162" s="74">
        <f>SUM(I130:I160)</f>
        <v>0</v>
      </c>
      <c r="I162" s="63"/>
      <c r="J162" s="65"/>
      <c r="K162" s="74">
        <f>SUM(L130:L160)</f>
        <v>187</v>
      </c>
      <c r="L162" s="63"/>
      <c r="M162" s="65"/>
      <c r="N162" s="74">
        <f>SUM(O130:O160)</f>
        <v>261</v>
      </c>
      <c r="O162" s="63"/>
      <c r="P162" s="40"/>
    </row>
    <row r="163" spans="2:16" ht="19.5" customHeight="1" x14ac:dyDescent="0.2">
      <c r="B163" s="64" t="s">
        <v>42</v>
      </c>
      <c r="C163" s="66"/>
      <c r="D163" s="64"/>
      <c r="E163" s="90">
        <f>COUNTIF($B$130:$B$160,"&gt;0")-E161</f>
        <v>3</v>
      </c>
      <c r="F163" s="47"/>
      <c r="G163" s="35"/>
      <c r="H163" s="90">
        <f>COUNTIF($B$130:$B$160,"&gt;0")-H161</f>
        <v>31</v>
      </c>
      <c r="I163" s="47"/>
      <c r="J163" s="35"/>
      <c r="K163" s="90">
        <f>COUNTIF($B$130:$B$160,"&gt;0")-K161</f>
        <v>3</v>
      </c>
      <c r="L163" s="47"/>
      <c r="M163" s="35"/>
      <c r="N163" s="90">
        <f>COUNTIF($B$130:$B$160,"&gt;0")-N161</f>
        <v>3</v>
      </c>
      <c r="O163" s="47"/>
      <c r="P163" s="40"/>
    </row>
    <row r="164" spans="2:16" ht="19.5" customHeight="1" x14ac:dyDescent="0.2">
      <c r="B164" s="67"/>
      <c r="C164" s="68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8.75" customHeight="1" x14ac:dyDescent="0.2">
      <c r="B165" s="287" t="s">
        <v>13</v>
      </c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2:16" ht="18.75" customHeight="1" x14ac:dyDescent="0.2"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2:16" ht="18.75" customHeight="1" x14ac:dyDescent="0.2"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2:16" ht="18.75" customHeight="1" x14ac:dyDescent="0.2">
      <c r="B168" s="377">
        <f>EDATE(B127, 1)</f>
        <v>42948</v>
      </c>
      <c r="C168" s="377"/>
      <c r="D168" s="377"/>
      <c r="E168" s="44">
        <f>B168</f>
        <v>42948</v>
      </c>
      <c r="F168" s="10"/>
    </row>
    <row r="169" spans="2:16" ht="19.5" customHeight="1" x14ac:dyDescent="0.2">
      <c r="B169" s="289"/>
      <c r="C169" s="290"/>
      <c r="D169" s="219" t="s">
        <v>313</v>
      </c>
      <c r="E169" s="293"/>
      <c r="F169" s="220"/>
      <c r="G169" s="219" t="s">
        <v>2</v>
      </c>
      <c r="H169" s="293"/>
      <c r="I169" s="220"/>
      <c r="J169" s="219" t="s">
        <v>36</v>
      </c>
      <c r="K169" s="293"/>
      <c r="L169" s="220"/>
      <c r="M169" s="219" t="s">
        <v>237</v>
      </c>
      <c r="N169" s="293"/>
      <c r="O169" s="220"/>
      <c r="P169" s="40" t="s">
        <v>306</v>
      </c>
    </row>
    <row r="170" spans="2:16" ht="19.5" customHeight="1" x14ac:dyDescent="0.2">
      <c r="B170" s="291"/>
      <c r="C170" s="292"/>
      <c r="D170" s="35" t="s">
        <v>246</v>
      </c>
      <c r="E170" s="48" t="s">
        <v>307</v>
      </c>
      <c r="F170" s="47" t="s">
        <v>308</v>
      </c>
      <c r="G170" s="35" t="s">
        <v>246</v>
      </c>
      <c r="H170" s="48" t="s">
        <v>307</v>
      </c>
      <c r="I170" s="47" t="s">
        <v>308</v>
      </c>
      <c r="J170" s="35" t="s">
        <v>246</v>
      </c>
      <c r="K170" s="48" t="s">
        <v>307</v>
      </c>
      <c r="L170" s="47" t="s">
        <v>308</v>
      </c>
      <c r="M170" s="35" t="s">
        <v>246</v>
      </c>
      <c r="N170" s="48" t="s">
        <v>307</v>
      </c>
      <c r="O170" s="47" t="s">
        <v>308</v>
      </c>
      <c r="P170" s="96" t="s">
        <v>86</v>
      </c>
    </row>
    <row r="171" spans="2:16" ht="19.5" customHeight="1" x14ac:dyDescent="0.2">
      <c r="B171" s="51">
        <f>B168</f>
        <v>42948</v>
      </c>
      <c r="C171" s="52">
        <f>B171</f>
        <v>42948</v>
      </c>
      <c r="D171" s="71">
        <v>0.41666666666666669</v>
      </c>
      <c r="E171" s="72">
        <v>0.83333333333333337</v>
      </c>
      <c r="F171" s="55">
        <f>(E171-D171)*24</f>
        <v>10</v>
      </c>
      <c r="G171" s="53"/>
      <c r="H171" s="54"/>
      <c r="I171" s="55">
        <f>(H171-G171)*24</f>
        <v>0</v>
      </c>
      <c r="J171" s="71">
        <v>0.41666666666666669</v>
      </c>
      <c r="K171" s="72">
        <v>0.83333333333333337</v>
      </c>
      <c r="L171" s="55">
        <f>(K171-J171)*24</f>
        <v>10</v>
      </c>
      <c r="M171" s="71">
        <v>0.41666666666666669</v>
      </c>
      <c r="N171" s="72">
        <v>0.83333333333333337</v>
      </c>
      <c r="O171" s="55">
        <f>(N171-M171)*24</f>
        <v>10</v>
      </c>
      <c r="P171" s="83"/>
    </row>
    <row r="172" spans="2:16" ht="19.5" customHeight="1" x14ac:dyDescent="0.2">
      <c r="B172" s="51">
        <f t="shared" ref="B172:B198" si="61">B171+1</f>
        <v>42949</v>
      </c>
      <c r="C172" s="52">
        <f>B172</f>
        <v>42949</v>
      </c>
      <c r="D172" s="71">
        <v>0.41666666666666669</v>
      </c>
      <c r="E172" s="72">
        <v>0.83333333333333337</v>
      </c>
      <c r="F172" s="55">
        <f t="shared" ref="F172:F187" si="62">(E172-D172)*24</f>
        <v>10</v>
      </c>
      <c r="G172" s="53"/>
      <c r="H172" s="54"/>
      <c r="I172" s="55">
        <f>(H172-G172)*24</f>
        <v>0</v>
      </c>
      <c r="J172" s="71">
        <v>0.41666666666666669</v>
      </c>
      <c r="K172" s="72">
        <v>0.83333333333333337</v>
      </c>
      <c r="L172" s="55">
        <f t="shared" ref="L172:L187" si="63">(K172-J172)*24</f>
        <v>10</v>
      </c>
      <c r="M172" s="71">
        <v>0.41666666666666669</v>
      </c>
      <c r="N172" s="72">
        <v>0.83333333333333337</v>
      </c>
      <c r="O172" s="55">
        <f t="shared" ref="O172:O187" si="64">(N172-M172)*24</f>
        <v>10</v>
      </c>
      <c r="P172" s="83"/>
    </row>
    <row r="173" spans="2:16" ht="19.5" customHeight="1" x14ac:dyDescent="0.2">
      <c r="B173" s="51">
        <f t="shared" si="61"/>
        <v>42950</v>
      </c>
      <c r="C173" s="52">
        <f t="shared" ref="C173:C201" si="65">B173</f>
        <v>42950</v>
      </c>
      <c r="D173" s="71">
        <v>0.41666666666666669</v>
      </c>
      <c r="E173" s="72">
        <v>0.83333333333333337</v>
      </c>
      <c r="F173" s="55">
        <f t="shared" si="62"/>
        <v>10</v>
      </c>
      <c r="G173" s="35"/>
      <c r="H173" s="48"/>
      <c r="I173" s="55">
        <f t="shared" ref="I173:I201" si="66">(H173-G173)*24</f>
        <v>0</v>
      </c>
      <c r="J173" s="71">
        <v>0.41666666666666669</v>
      </c>
      <c r="K173" s="72">
        <v>0.83333333333333337</v>
      </c>
      <c r="L173" s="55">
        <f t="shared" si="63"/>
        <v>10</v>
      </c>
      <c r="M173" s="71">
        <v>0.41666666666666669</v>
      </c>
      <c r="N173" s="72">
        <v>0.83333333333333337</v>
      </c>
      <c r="O173" s="55">
        <f t="shared" si="64"/>
        <v>10</v>
      </c>
      <c r="P173" s="83"/>
    </row>
    <row r="174" spans="2:16" ht="19.5" customHeight="1" x14ac:dyDescent="0.2">
      <c r="B174" s="51">
        <f t="shared" si="61"/>
        <v>42951</v>
      </c>
      <c r="C174" s="52">
        <f t="shared" si="65"/>
        <v>42951</v>
      </c>
      <c r="D174" s="71">
        <v>0.41666666666666669</v>
      </c>
      <c r="E174" s="72">
        <v>0.83333333333333337</v>
      </c>
      <c r="F174" s="55">
        <f t="shared" si="62"/>
        <v>10</v>
      </c>
      <c r="G174" s="35"/>
      <c r="H174" s="48"/>
      <c r="I174" s="55">
        <f t="shared" si="66"/>
        <v>0</v>
      </c>
      <c r="J174" s="71">
        <v>0.41666666666666669</v>
      </c>
      <c r="K174" s="72">
        <v>0.83333333333333337</v>
      </c>
      <c r="L174" s="55">
        <f t="shared" si="63"/>
        <v>10</v>
      </c>
      <c r="M174" s="71">
        <v>0.41666666666666669</v>
      </c>
      <c r="N174" s="72">
        <v>0.83333333333333337</v>
      </c>
      <c r="O174" s="55">
        <f t="shared" si="64"/>
        <v>10</v>
      </c>
      <c r="P174" s="83"/>
    </row>
    <row r="175" spans="2:16" ht="19.5" customHeight="1" x14ac:dyDescent="0.2">
      <c r="B175" s="51">
        <f t="shared" si="61"/>
        <v>42952</v>
      </c>
      <c r="C175" s="52">
        <f t="shared" si="65"/>
        <v>42952</v>
      </c>
      <c r="D175" s="71">
        <v>0.41666666666666669</v>
      </c>
      <c r="E175" s="72">
        <v>0.83333333333333337</v>
      </c>
      <c r="F175" s="55">
        <f t="shared" si="62"/>
        <v>10</v>
      </c>
      <c r="G175" s="35"/>
      <c r="H175" s="48"/>
      <c r="I175" s="55">
        <f t="shared" si="66"/>
        <v>0</v>
      </c>
      <c r="J175" s="71">
        <v>0.41666666666666669</v>
      </c>
      <c r="K175" s="72">
        <v>0.83333333333333337</v>
      </c>
      <c r="L175" s="55">
        <f t="shared" si="63"/>
        <v>10</v>
      </c>
      <c r="M175" s="71">
        <v>0.41666666666666669</v>
      </c>
      <c r="N175" s="72">
        <v>0.83333333333333337</v>
      </c>
      <c r="O175" s="55">
        <f t="shared" si="64"/>
        <v>10</v>
      </c>
      <c r="P175" s="83"/>
    </row>
    <row r="176" spans="2:16" ht="19.5" customHeight="1" x14ac:dyDescent="0.2">
      <c r="B176" s="51">
        <f t="shared" si="61"/>
        <v>42953</v>
      </c>
      <c r="C176" s="52">
        <f t="shared" si="65"/>
        <v>42953</v>
      </c>
      <c r="D176" s="71">
        <v>0.41666666666666669</v>
      </c>
      <c r="E176" s="72">
        <v>0.83333333333333337</v>
      </c>
      <c r="F176" s="55">
        <f t="shared" si="62"/>
        <v>10</v>
      </c>
      <c r="G176" s="35"/>
      <c r="H176" s="48"/>
      <c r="I176" s="55">
        <f t="shared" si="66"/>
        <v>0</v>
      </c>
      <c r="J176" s="71">
        <v>0.41666666666666669</v>
      </c>
      <c r="K176" s="72">
        <v>0.83333333333333337</v>
      </c>
      <c r="L176" s="55">
        <f t="shared" si="63"/>
        <v>10</v>
      </c>
      <c r="M176" s="71">
        <v>0.41666666666666669</v>
      </c>
      <c r="N176" s="72">
        <v>0.83333333333333337</v>
      </c>
      <c r="O176" s="55">
        <f t="shared" si="64"/>
        <v>10</v>
      </c>
      <c r="P176" s="83"/>
    </row>
    <row r="177" spans="2:16" ht="19.5" customHeight="1" x14ac:dyDescent="0.2">
      <c r="B177" s="51">
        <f t="shared" si="61"/>
        <v>42954</v>
      </c>
      <c r="C177" s="52">
        <f t="shared" si="65"/>
        <v>42954</v>
      </c>
      <c r="D177" s="71">
        <v>0.41666666666666669</v>
      </c>
      <c r="E177" s="72">
        <v>0.83333333333333337</v>
      </c>
      <c r="F177" s="55">
        <f t="shared" si="62"/>
        <v>10</v>
      </c>
      <c r="G177" s="35"/>
      <c r="H177" s="48"/>
      <c r="I177" s="55">
        <f t="shared" si="66"/>
        <v>0</v>
      </c>
      <c r="J177" s="71">
        <v>0.41666666666666669</v>
      </c>
      <c r="K177" s="72">
        <v>0.83333333333333337</v>
      </c>
      <c r="L177" s="55">
        <f t="shared" si="63"/>
        <v>10</v>
      </c>
      <c r="M177" s="71">
        <v>0.41666666666666669</v>
      </c>
      <c r="N177" s="72">
        <v>0.83333333333333337</v>
      </c>
      <c r="O177" s="55">
        <f t="shared" si="64"/>
        <v>10</v>
      </c>
      <c r="P177" s="83"/>
    </row>
    <row r="178" spans="2:16" ht="19.5" customHeight="1" x14ac:dyDescent="0.2">
      <c r="B178" s="51">
        <f t="shared" si="61"/>
        <v>42955</v>
      </c>
      <c r="C178" s="52">
        <f t="shared" si="65"/>
        <v>42955</v>
      </c>
      <c r="D178" s="71">
        <v>0.41666666666666669</v>
      </c>
      <c r="E178" s="72">
        <v>0.83333333333333337</v>
      </c>
      <c r="F178" s="55">
        <f t="shared" si="62"/>
        <v>10</v>
      </c>
      <c r="G178" s="35"/>
      <c r="H178" s="48"/>
      <c r="I178" s="55">
        <f t="shared" si="66"/>
        <v>0</v>
      </c>
      <c r="J178" s="71">
        <v>0.41666666666666669</v>
      </c>
      <c r="K178" s="72">
        <v>0.83333333333333337</v>
      </c>
      <c r="L178" s="55">
        <f t="shared" si="63"/>
        <v>10</v>
      </c>
      <c r="M178" s="71">
        <v>0.41666666666666669</v>
      </c>
      <c r="N178" s="72">
        <v>0.83333333333333337</v>
      </c>
      <c r="O178" s="55">
        <f t="shared" si="64"/>
        <v>10</v>
      </c>
      <c r="P178" s="83"/>
    </row>
    <row r="179" spans="2:16" ht="19.5" customHeight="1" x14ac:dyDescent="0.2">
      <c r="B179" s="51">
        <f t="shared" si="61"/>
        <v>42956</v>
      </c>
      <c r="C179" s="52">
        <f t="shared" si="65"/>
        <v>42956</v>
      </c>
      <c r="D179" s="71">
        <v>0.41666666666666669</v>
      </c>
      <c r="E179" s="72">
        <v>0.83333333333333337</v>
      </c>
      <c r="F179" s="55">
        <f t="shared" si="62"/>
        <v>10</v>
      </c>
      <c r="G179" s="35"/>
      <c r="H179" s="48"/>
      <c r="I179" s="55">
        <f t="shared" si="66"/>
        <v>0</v>
      </c>
      <c r="J179" s="71">
        <v>0.41666666666666669</v>
      </c>
      <c r="K179" s="72">
        <v>0.83333333333333337</v>
      </c>
      <c r="L179" s="55">
        <f t="shared" si="63"/>
        <v>10</v>
      </c>
      <c r="M179" s="71">
        <v>0.41666666666666669</v>
      </c>
      <c r="N179" s="72">
        <v>0.83333333333333337</v>
      </c>
      <c r="O179" s="55">
        <f t="shared" si="64"/>
        <v>10</v>
      </c>
      <c r="P179" s="91" t="s">
        <v>347</v>
      </c>
    </row>
    <row r="180" spans="2:16" ht="19.5" customHeight="1" x14ac:dyDescent="0.2">
      <c r="B180" s="51">
        <f t="shared" si="61"/>
        <v>42957</v>
      </c>
      <c r="C180" s="52">
        <f t="shared" si="65"/>
        <v>42957</v>
      </c>
      <c r="D180" s="71">
        <v>0.41666666666666669</v>
      </c>
      <c r="E180" s="72">
        <v>0.83333333333333337</v>
      </c>
      <c r="F180" s="55">
        <f t="shared" si="62"/>
        <v>10</v>
      </c>
      <c r="G180" s="35"/>
      <c r="H180" s="48"/>
      <c r="I180" s="55">
        <f t="shared" si="66"/>
        <v>0</v>
      </c>
      <c r="J180" s="71">
        <v>0.41666666666666669</v>
      </c>
      <c r="K180" s="72">
        <v>0.83333333333333337</v>
      </c>
      <c r="L180" s="55">
        <f t="shared" si="63"/>
        <v>10</v>
      </c>
      <c r="M180" s="71">
        <v>0.41666666666666669</v>
      </c>
      <c r="N180" s="72">
        <v>0.83333333333333337</v>
      </c>
      <c r="O180" s="55">
        <f t="shared" si="64"/>
        <v>10</v>
      </c>
      <c r="P180" s="83"/>
    </row>
    <row r="181" spans="2:16" ht="19.5" customHeight="1" x14ac:dyDescent="0.2">
      <c r="B181" s="51">
        <f t="shared" si="61"/>
        <v>42958</v>
      </c>
      <c r="C181" s="52">
        <f t="shared" si="65"/>
        <v>42958</v>
      </c>
      <c r="D181" s="71">
        <v>0.41666666666666669</v>
      </c>
      <c r="E181" s="72">
        <v>0.83333333333333337</v>
      </c>
      <c r="F181" s="55">
        <f t="shared" si="62"/>
        <v>10</v>
      </c>
      <c r="G181" s="35"/>
      <c r="H181" s="48"/>
      <c r="I181" s="55">
        <f t="shared" si="66"/>
        <v>0</v>
      </c>
      <c r="J181" s="71">
        <v>0.41666666666666669</v>
      </c>
      <c r="K181" s="72">
        <v>0.83333333333333337</v>
      </c>
      <c r="L181" s="55">
        <f t="shared" si="63"/>
        <v>10</v>
      </c>
      <c r="M181" s="71">
        <v>0.41666666666666669</v>
      </c>
      <c r="N181" s="72">
        <v>0.83333333333333337</v>
      </c>
      <c r="O181" s="55">
        <f t="shared" si="64"/>
        <v>10</v>
      </c>
      <c r="P181" s="83" t="s">
        <v>239</v>
      </c>
    </row>
    <row r="182" spans="2:16" ht="19.5" customHeight="1" x14ac:dyDescent="0.2">
      <c r="B182" s="51">
        <f t="shared" si="61"/>
        <v>42959</v>
      </c>
      <c r="C182" s="52">
        <f t="shared" si="65"/>
        <v>42959</v>
      </c>
      <c r="D182" s="71">
        <v>0.41666666666666669</v>
      </c>
      <c r="E182" s="72">
        <v>0.83333333333333337</v>
      </c>
      <c r="F182" s="55">
        <f t="shared" si="62"/>
        <v>10</v>
      </c>
      <c r="G182" s="35"/>
      <c r="H182" s="48"/>
      <c r="I182" s="55">
        <f t="shared" si="66"/>
        <v>0</v>
      </c>
      <c r="J182" s="71">
        <v>0.41666666666666669</v>
      </c>
      <c r="K182" s="72">
        <v>0.83333333333333337</v>
      </c>
      <c r="L182" s="55">
        <f t="shared" si="63"/>
        <v>10</v>
      </c>
      <c r="M182" s="71">
        <v>0.41666666666666669</v>
      </c>
      <c r="N182" s="72">
        <v>0.83333333333333337</v>
      </c>
      <c r="O182" s="55">
        <f t="shared" si="64"/>
        <v>10</v>
      </c>
      <c r="P182" s="83"/>
    </row>
    <row r="183" spans="2:16" ht="19.5" customHeight="1" x14ac:dyDescent="0.2">
      <c r="B183" s="51">
        <f t="shared" si="61"/>
        <v>42960</v>
      </c>
      <c r="C183" s="52">
        <f t="shared" si="65"/>
        <v>42960</v>
      </c>
      <c r="D183" s="71">
        <v>0.41666666666666669</v>
      </c>
      <c r="E183" s="72">
        <v>0.75</v>
      </c>
      <c r="F183" s="55">
        <f t="shared" si="62"/>
        <v>8</v>
      </c>
      <c r="G183" s="35"/>
      <c r="H183" s="48"/>
      <c r="I183" s="55">
        <f t="shared" si="66"/>
        <v>0</v>
      </c>
      <c r="J183" s="71">
        <v>0.41666666666666669</v>
      </c>
      <c r="K183" s="72">
        <v>0.83333333333333337</v>
      </c>
      <c r="L183" s="55">
        <f t="shared" si="63"/>
        <v>10</v>
      </c>
      <c r="M183" s="71">
        <v>0.41666666666666669</v>
      </c>
      <c r="N183" s="72">
        <v>0.75</v>
      </c>
      <c r="O183" s="55">
        <f t="shared" si="64"/>
        <v>8</v>
      </c>
      <c r="P183" s="83" t="s">
        <v>346</v>
      </c>
    </row>
    <row r="184" spans="2:16" ht="19.5" customHeight="1" x14ac:dyDescent="0.2">
      <c r="B184" s="51">
        <f t="shared" si="61"/>
        <v>42961</v>
      </c>
      <c r="C184" s="52">
        <f t="shared" si="65"/>
        <v>42961</v>
      </c>
      <c r="D184" s="71">
        <v>0.41666666666666669</v>
      </c>
      <c r="E184" s="72">
        <v>0.75</v>
      </c>
      <c r="F184" s="55">
        <f t="shared" si="62"/>
        <v>8</v>
      </c>
      <c r="G184" s="35"/>
      <c r="H184" s="48"/>
      <c r="I184" s="55">
        <f t="shared" si="66"/>
        <v>0</v>
      </c>
      <c r="J184" s="71">
        <v>0.41666666666666669</v>
      </c>
      <c r="K184" s="72">
        <v>0.75</v>
      </c>
      <c r="L184" s="55">
        <f t="shared" si="63"/>
        <v>8</v>
      </c>
      <c r="M184" s="71">
        <v>0.41666666666666669</v>
      </c>
      <c r="N184" s="72">
        <v>0.75</v>
      </c>
      <c r="O184" s="55">
        <f t="shared" si="64"/>
        <v>8</v>
      </c>
      <c r="P184" s="83" t="s">
        <v>346</v>
      </c>
    </row>
    <row r="185" spans="2:16" ht="19.5" customHeight="1" x14ac:dyDescent="0.2">
      <c r="B185" s="51">
        <f t="shared" si="61"/>
        <v>42962</v>
      </c>
      <c r="C185" s="52">
        <f t="shared" si="65"/>
        <v>42962</v>
      </c>
      <c r="D185" s="71">
        <v>0.41666666666666669</v>
      </c>
      <c r="E185" s="72">
        <v>0.75</v>
      </c>
      <c r="F185" s="55">
        <f t="shared" si="62"/>
        <v>8</v>
      </c>
      <c r="G185" s="35"/>
      <c r="H185" s="48"/>
      <c r="I185" s="55">
        <f t="shared" si="66"/>
        <v>0</v>
      </c>
      <c r="J185" s="71">
        <v>0.41666666666666669</v>
      </c>
      <c r="K185" s="72">
        <v>0.75</v>
      </c>
      <c r="L185" s="55">
        <f t="shared" si="63"/>
        <v>8</v>
      </c>
      <c r="M185" s="71">
        <v>0.41666666666666669</v>
      </c>
      <c r="N185" s="72">
        <v>0.75</v>
      </c>
      <c r="O185" s="55">
        <f t="shared" si="64"/>
        <v>8</v>
      </c>
      <c r="P185" s="83" t="s">
        <v>346</v>
      </c>
    </row>
    <row r="186" spans="2:16" ht="19.5" customHeight="1" x14ac:dyDescent="0.2">
      <c r="B186" s="51">
        <f t="shared" si="61"/>
        <v>42963</v>
      </c>
      <c r="C186" s="52">
        <f t="shared" si="65"/>
        <v>42963</v>
      </c>
      <c r="D186" s="71">
        <v>0.41666666666666669</v>
      </c>
      <c r="E186" s="72">
        <v>0.75</v>
      </c>
      <c r="F186" s="55">
        <f t="shared" si="62"/>
        <v>8</v>
      </c>
      <c r="G186" s="35"/>
      <c r="H186" s="48"/>
      <c r="I186" s="55">
        <f t="shared" si="66"/>
        <v>0</v>
      </c>
      <c r="J186" s="71">
        <v>0.41666666666666669</v>
      </c>
      <c r="K186" s="72">
        <v>0.75</v>
      </c>
      <c r="L186" s="55">
        <f t="shared" si="63"/>
        <v>8</v>
      </c>
      <c r="M186" s="71">
        <v>0.41666666666666669</v>
      </c>
      <c r="N186" s="72">
        <v>0.75</v>
      </c>
      <c r="O186" s="55">
        <f t="shared" si="64"/>
        <v>8</v>
      </c>
      <c r="P186" s="83" t="s">
        <v>346</v>
      </c>
    </row>
    <row r="187" spans="2:16" ht="19.5" customHeight="1" x14ac:dyDescent="0.2">
      <c r="B187" s="51">
        <f t="shared" si="61"/>
        <v>42964</v>
      </c>
      <c r="C187" s="52">
        <f t="shared" si="65"/>
        <v>42964</v>
      </c>
      <c r="D187" s="71">
        <v>0.41666666666666669</v>
      </c>
      <c r="E187" s="72">
        <v>0.83333333333333337</v>
      </c>
      <c r="F187" s="55">
        <f t="shared" si="62"/>
        <v>10</v>
      </c>
      <c r="G187" s="35"/>
      <c r="H187" s="48"/>
      <c r="I187" s="55">
        <f t="shared" si="66"/>
        <v>0</v>
      </c>
      <c r="J187" s="71">
        <v>0.41666666666666669</v>
      </c>
      <c r="K187" s="72">
        <v>0.75</v>
      </c>
      <c r="L187" s="55">
        <f t="shared" si="63"/>
        <v>8</v>
      </c>
      <c r="M187" s="71">
        <v>0.41666666666666669</v>
      </c>
      <c r="N187" s="72">
        <v>0.83333333333333337</v>
      </c>
      <c r="O187" s="55">
        <f t="shared" si="64"/>
        <v>10</v>
      </c>
      <c r="P187" s="83"/>
    </row>
    <row r="188" spans="2:16" ht="19.5" customHeight="1" x14ac:dyDescent="0.2">
      <c r="B188" s="51">
        <f t="shared" si="61"/>
        <v>42965</v>
      </c>
      <c r="C188" s="52">
        <f t="shared" si="65"/>
        <v>42965</v>
      </c>
      <c r="D188" s="71">
        <v>0.41666666666666669</v>
      </c>
      <c r="E188" s="72">
        <v>0.83333333333333337</v>
      </c>
      <c r="F188" s="55">
        <f t="shared" ref="F188:F196" si="67">(E188-D188)*24</f>
        <v>10</v>
      </c>
      <c r="G188" s="35"/>
      <c r="H188" s="48"/>
      <c r="I188" s="55">
        <f t="shared" si="66"/>
        <v>0</v>
      </c>
      <c r="J188" s="71">
        <v>0.41666666666666669</v>
      </c>
      <c r="K188" s="72">
        <v>0.83333333333333337</v>
      </c>
      <c r="L188" s="55">
        <f t="shared" ref="L188:L196" si="68">(K188-J188)*24</f>
        <v>10</v>
      </c>
      <c r="M188" s="71">
        <v>0.41666666666666669</v>
      </c>
      <c r="N188" s="72">
        <v>0.83333333333333337</v>
      </c>
      <c r="O188" s="55">
        <f t="shared" ref="O188:O196" si="69">(N188-M188)*24</f>
        <v>10</v>
      </c>
      <c r="P188" s="92"/>
    </row>
    <row r="189" spans="2:16" ht="19.5" customHeight="1" x14ac:dyDescent="0.2">
      <c r="B189" s="51">
        <f t="shared" si="61"/>
        <v>42966</v>
      </c>
      <c r="C189" s="52">
        <f t="shared" si="65"/>
        <v>42966</v>
      </c>
      <c r="D189" s="71">
        <v>0.41666666666666669</v>
      </c>
      <c r="E189" s="72">
        <v>0.83333333333333337</v>
      </c>
      <c r="F189" s="55">
        <f t="shared" si="67"/>
        <v>10</v>
      </c>
      <c r="G189" s="35"/>
      <c r="H189" s="48"/>
      <c r="I189" s="55">
        <f t="shared" si="66"/>
        <v>0</v>
      </c>
      <c r="J189" s="71">
        <v>0.41666666666666669</v>
      </c>
      <c r="K189" s="72">
        <v>0.83333333333333337</v>
      </c>
      <c r="L189" s="55">
        <f t="shared" si="68"/>
        <v>10</v>
      </c>
      <c r="M189" s="71">
        <v>0.41666666666666669</v>
      </c>
      <c r="N189" s="72">
        <v>0.83333333333333337</v>
      </c>
      <c r="O189" s="55">
        <f t="shared" si="69"/>
        <v>10</v>
      </c>
      <c r="P189" s="92"/>
    </row>
    <row r="190" spans="2:16" ht="19.5" customHeight="1" x14ac:dyDescent="0.2">
      <c r="B190" s="51">
        <f t="shared" si="61"/>
        <v>42967</v>
      </c>
      <c r="C190" s="52">
        <f t="shared" si="65"/>
        <v>42967</v>
      </c>
      <c r="D190" s="71">
        <v>0.41666666666666669</v>
      </c>
      <c r="E190" s="72">
        <v>0.83333333333333337</v>
      </c>
      <c r="F190" s="55">
        <f t="shared" si="67"/>
        <v>10</v>
      </c>
      <c r="G190" s="35"/>
      <c r="H190" s="48"/>
      <c r="I190" s="55">
        <f t="shared" si="66"/>
        <v>0</v>
      </c>
      <c r="J190" s="71">
        <v>0.41666666666666669</v>
      </c>
      <c r="K190" s="72">
        <v>0.83333333333333337</v>
      </c>
      <c r="L190" s="55">
        <f t="shared" si="68"/>
        <v>10</v>
      </c>
      <c r="M190" s="71">
        <v>0.41666666666666669</v>
      </c>
      <c r="N190" s="72">
        <v>0.83333333333333337</v>
      </c>
      <c r="O190" s="55">
        <f t="shared" si="69"/>
        <v>10</v>
      </c>
      <c r="P190" s="92"/>
    </row>
    <row r="191" spans="2:16" ht="19.5" customHeight="1" x14ac:dyDescent="0.2">
      <c r="B191" s="51">
        <f t="shared" si="61"/>
        <v>42968</v>
      </c>
      <c r="C191" s="52">
        <f t="shared" si="65"/>
        <v>42968</v>
      </c>
      <c r="D191" s="71">
        <v>0.41666666666666669</v>
      </c>
      <c r="E191" s="72">
        <v>0.83333333333333337</v>
      </c>
      <c r="F191" s="55">
        <f t="shared" si="67"/>
        <v>10</v>
      </c>
      <c r="G191" s="35"/>
      <c r="H191" s="48"/>
      <c r="I191" s="55">
        <f t="shared" si="66"/>
        <v>0</v>
      </c>
      <c r="J191" s="71">
        <v>0.41666666666666669</v>
      </c>
      <c r="K191" s="72">
        <v>0.83333333333333337</v>
      </c>
      <c r="L191" s="55">
        <f t="shared" si="68"/>
        <v>10</v>
      </c>
      <c r="M191" s="71">
        <v>0.41666666666666669</v>
      </c>
      <c r="N191" s="72">
        <v>0.83333333333333337</v>
      </c>
      <c r="O191" s="55">
        <f t="shared" si="69"/>
        <v>10</v>
      </c>
      <c r="P191" s="92"/>
    </row>
    <row r="192" spans="2:16" ht="19.5" customHeight="1" x14ac:dyDescent="0.2">
      <c r="B192" s="51">
        <f t="shared" si="61"/>
        <v>42969</v>
      </c>
      <c r="C192" s="52">
        <f t="shared" si="65"/>
        <v>42969</v>
      </c>
      <c r="D192" s="71">
        <v>0.41666666666666669</v>
      </c>
      <c r="E192" s="72">
        <v>0.83333333333333337</v>
      </c>
      <c r="F192" s="55">
        <f t="shared" si="67"/>
        <v>10</v>
      </c>
      <c r="G192" s="35"/>
      <c r="H192" s="48"/>
      <c r="I192" s="55">
        <f t="shared" si="66"/>
        <v>0</v>
      </c>
      <c r="J192" s="71">
        <v>0.41666666666666669</v>
      </c>
      <c r="K192" s="72">
        <v>0.83333333333333337</v>
      </c>
      <c r="L192" s="55">
        <f t="shared" si="68"/>
        <v>10</v>
      </c>
      <c r="M192" s="71">
        <v>0.41666666666666669</v>
      </c>
      <c r="N192" s="72">
        <v>0.83333333333333337</v>
      </c>
      <c r="O192" s="55">
        <f t="shared" si="69"/>
        <v>10</v>
      </c>
      <c r="P192" s="92"/>
    </row>
    <row r="193" spans="2:16" ht="19.5" customHeight="1" x14ac:dyDescent="0.2">
      <c r="B193" s="51">
        <f t="shared" si="61"/>
        <v>42970</v>
      </c>
      <c r="C193" s="52">
        <f t="shared" si="65"/>
        <v>42970</v>
      </c>
      <c r="D193" s="71">
        <v>0.41666666666666669</v>
      </c>
      <c r="E193" s="72">
        <v>0.83333333333333337</v>
      </c>
      <c r="F193" s="55">
        <f t="shared" si="67"/>
        <v>10</v>
      </c>
      <c r="G193" s="35"/>
      <c r="H193" s="48"/>
      <c r="I193" s="55">
        <f t="shared" si="66"/>
        <v>0</v>
      </c>
      <c r="J193" s="71">
        <v>0.41666666666666669</v>
      </c>
      <c r="K193" s="72">
        <v>0.83333333333333337</v>
      </c>
      <c r="L193" s="55">
        <f t="shared" si="68"/>
        <v>10</v>
      </c>
      <c r="M193" s="71">
        <v>0.41666666666666669</v>
      </c>
      <c r="N193" s="72">
        <v>0.83333333333333337</v>
      </c>
      <c r="O193" s="55">
        <f t="shared" si="69"/>
        <v>10</v>
      </c>
      <c r="P193" s="92"/>
    </row>
    <row r="194" spans="2:16" ht="19.5" customHeight="1" x14ac:dyDescent="0.2">
      <c r="B194" s="51">
        <f t="shared" si="61"/>
        <v>42971</v>
      </c>
      <c r="C194" s="52">
        <f t="shared" si="65"/>
        <v>42971</v>
      </c>
      <c r="D194" s="71">
        <v>0.41666666666666669</v>
      </c>
      <c r="E194" s="72">
        <v>0.83333333333333337</v>
      </c>
      <c r="F194" s="55">
        <f t="shared" si="67"/>
        <v>10</v>
      </c>
      <c r="G194" s="35"/>
      <c r="H194" s="48"/>
      <c r="I194" s="55">
        <f t="shared" si="66"/>
        <v>0</v>
      </c>
      <c r="J194" s="71">
        <v>0.41666666666666669</v>
      </c>
      <c r="K194" s="72">
        <v>0.83333333333333337</v>
      </c>
      <c r="L194" s="55">
        <f t="shared" si="68"/>
        <v>10</v>
      </c>
      <c r="M194" s="71">
        <v>0.41666666666666669</v>
      </c>
      <c r="N194" s="72">
        <v>0.83333333333333337</v>
      </c>
      <c r="O194" s="55">
        <f t="shared" si="69"/>
        <v>10</v>
      </c>
      <c r="P194" s="92"/>
    </row>
    <row r="195" spans="2:16" ht="19.5" customHeight="1" x14ac:dyDescent="0.2">
      <c r="B195" s="51">
        <f t="shared" si="61"/>
        <v>42972</v>
      </c>
      <c r="C195" s="52">
        <f t="shared" si="65"/>
        <v>42972</v>
      </c>
      <c r="D195" s="71">
        <v>0.41666666666666669</v>
      </c>
      <c r="E195" s="72">
        <v>0.83333333333333337</v>
      </c>
      <c r="F195" s="55">
        <f t="shared" si="67"/>
        <v>10</v>
      </c>
      <c r="G195" s="35"/>
      <c r="H195" s="48"/>
      <c r="I195" s="55">
        <f t="shared" si="66"/>
        <v>0</v>
      </c>
      <c r="J195" s="71">
        <v>0.41666666666666669</v>
      </c>
      <c r="K195" s="72">
        <v>0.83333333333333337</v>
      </c>
      <c r="L195" s="55">
        <f t="shared" si="68"/>
        <v>10</v>
      </c>
      <c r="M195" s="71">
        <v>0.41666666666666669</v>
      </c>
      <c r="N195" s="72">
        <v>0.83333333333333337</v>
      </c>
      <c r="O195" s="55">
        <f t="shared" si="69"/>
        <v>10</v>
      </c>
      <c r="P195" s="92"/>
    </row>
    <row r="196" spans="2:16" ht="19.5" customHeight="1" x14ac:dyDescent="0.2">
      <c r="B196" s="51">
        <f t="shared" si="61"/>
        <v>42973</v>
      </c>
      <c r="C196" s="52">
        <f t="shared" si="65"/>
        <v>42973</v>
      </c>
      <c r="D196" s="71">
        <v>0.41666666666666669</v>
      </c>
      <c r="E196" s="72">
        <v>0.83333333333333337</v>
      </c>
      <c r="F196" s="55">
        <f t="shared" si="67"/>
        <v>10</v>
      </c>
      <c r="G196" s="35"/>
      <c r="H196" s="48"/>
      <c r="I196" s="55">
        <f t="shared" si="66"/>
        <v>0</v>
      </c>
      <c r="J196" s="71">
        <v>0.41666666666666669</v>
      </c>
      <c r="K196" s="72">
        <v>0.75</v>
      </c>
      <c r="L196" s="55">
        <f t="shared" si="68"/>
        <v>8</v>
      </c>
      <c r="M196" s="71">
        <v>0.41666666666666669</v>
      </c>
      <c r="N196" s="72">
        <v>0.83333333333333337</v>
      </c>
      <c r="O196" s="55">
        <f t="shared" si="69"/>
        <v>10</v>
      </c>
      <c r="P196" s="92"/>
    </row>
    <row r="197" spans="2:16" ht="19.5" customHeight="1" x14ac:dyDescent="0.2">
      <c r="B197" s="51">
        <f t="shared" si="61"/>
        <v>42974</v>
      </c>
      <c r="C197" s="52">
        <f t="shared" si="65"/>
        <v>42974</v>
      </c>
      <c r="D197" s="71">
        <v>0.41666666666666669</v>
      </c>
      <c r="E197" s="72">
        <v>0.75</v>
      </c>
      <c r="F197" s="55">
        <f>(E197-D197)*24</f>
        <v>8</v>
      </c>
      <c r="G197" s="35"/>
      <c r="H197" s="48"/>
      <c r="I197" s="55">
        <f t="shared" si="66"/>
        <v>0</v>
      </c>
      <c r="J197" s="71">
        <v>0.41666666666666669</v>
      </c>
      <c r="K197" s="72">
        <v>0.75</v>
      </c>
      <c r="L197" s="55">
        <f>(K197-J197)*24</f>
        <v>8</v>
      </c>
      <c r="M197" s="71">
        <v>0.41666666666666669</v>
      </c>
      <c r="N197" s="72">
        <v>0.75</v>
      </c>
      <c r="O197" s="55">
        <f>(N197-M197)*24</f>
        <v>8</v>
      </c>
      <c r="P197" s="96" t="s">
        <v>316</v>
      </c>
    </row>
    <row r="198" spans="2:16" ht="19.5" customHeight="1" x14ac:dyDescent="0.2">
      <c r="B198" s="51">
        <f t="shared" si="61"/>
        <v>42975</v>
      </c>
      <c r="C198" s="52">
        <f t="shared" si="65"/>
        <v>42975</v>
      </c>
      <c r="D198" s="71">
        <v>0.58333333333333337</v>
      </c>
      <c r="E198" s="72">
        <v>0.83333333333333337</v>
      </c>
      <c r="F198" s="55">
        <f>(E198-D198)*24</f>
        <v>6</v>
      </c>
      <c r="G198" s="35"/>
      <c r="H198" s="48"/>
      <c r="I198" s="55">
        <f t="shared" si="66"/>
        <v>0</v>
      </c>
      <c r="J198" s="71">
        <v>0.58333333333333337</v>
      </c>
      <c r="K198" s="72">
        <v>0.75</v>
      </c>
      <c r="L198" s="55">
        <f>(K198-J198)*24</f>
        <v>3.9999999999999991</v>
      </c>
      <c r="M198" s="71">
        <v>0.41666666666666669</v>
      </c>
      <c r="N198" s="72">
        <v>0.83333333333333337</v>
      </c>
      <c r="O198" s="55">
        <f>(N198-M198)*24</f>
        <v>10</v>
      </c>
      <c r="P198" s="92"/>
    </row>
    <row r="199" spans="2:16" ht="19.5" customHeight="1" x14ac:dyDescent="0.2">
      <c r="B199" s="51">
        <f>IF(DAY(B198+1)&lt;&gt;29,"",B198+1)</f>
        <v>42976</v>
      </c>
      <c r="C199" s="52">
        <f t="shared" si="65"/>
        <v>42976</v>
      </c>
      <c r="D199" s="35"/>
      <c r="E199" s="48" t="s">
        <v>79</v>
      </c>
      <c r="F199" s="47"/>
      <c r="G199" s="35"/>
      <c r="H199" s="48"/>
      <c r="I199" s="55">
        <f t="shared" si="66"/>
        <v>0</v>
      </c>
      <c r="J199" s="35"/>
      <c r="K199" s="48" t="s">
        <v>79</v>
      </c>
      <c r="L199" s="47"/>
      <c r="M199" s="35"/>
      <c r="N199" s="48" t="s">
        <v>79</v>
      </c>
      <c r="O199" s="47"/>
      <c r="P199" s="92"/>
    </row>
    <row r="200" spans="2:16" ht="19.5" customHeight="1" x14ac:dyDescent="0.2">
      <c r="B200" s="51">
        <f>IF(DAY(B199+1)&lt;&gt;30,"",B199+1)</f>
        <v>42977</v>
      </c>
      <c r="C200" s="52">
        <f t="shared" si="65"/>
        <v>42977</v>
      </c>
      <c r="D200" s="71">
        <v>0.58333333333333337</v>
      </c>
      <c r="E200" s="72">
        <v>0.83333333333333337</v>
      </c>
      <c r="F200" s="55">
        <f>(E200-D200)*24</f>
        <v>6</v>
      </c>
      <c r="G200" s="35"/>
      <c r="H200" s="48"/>
      <c r="I200" s="55">
        <f t="shared" si="66"/>
        <v>0</v>
      </c>
      <c r="J200" s="71">
        <v>0.58333333333333337</v>
      </c>
      <c r="K200" s="72">
        <v>0.75</v>
      </c>
      <c r="L200" s="55">
        <f>(K200-J200)*24</f>
        <v>3.9999999999999991</v>
      </c>
      <c r="M200" s="71">
        <v>0.41666666666666669</v>
      </c>
      <c r="N200" s="72">
        <v>0.83333333333333337</v>
      </c>
      <c r="O200" s="55">
        <f>(N200-M200)*24</f>
        <v>10</v>
      </c>
      <c r="P200" s="92"/>
    </row>
    <row r="201" spans="2:16" ht="19.5" customHeight="1" thickBot="1" x14ac:dyDescent="0.25">
      <c r="B201" s="51">
        <f>IF(DAY(B200+1)&lt;&gt;31,"",B200+1)</f>
        <v>42978</v>
      </c>
      <c r="C201" s="52">
        <f t="shared" si="65"/>
        <v>42978</v>
      </c>
      <c r="D201" s="71">
        <v>0.58333333333333337</v>
      </c>
      <c r="E201" s="72">
        <v>0.83333333333333337</v>
      </c>
      <c r="F201" s="55">
        <f>(E201-D201)*24</f>
        <v>6</v>
      </c>
      <c r="G201" s="35"/>
      <c r="H201" s="48"/>
      <c r="I201" s="55">
        <f t="shared" si="66"/>
        <v>0</v>
      </c>
      <c r="J201" s="71">
        <v>0.58333333333333337</v>
      </c>
      <c r="K201" s="72">
        <v>0.75</v>
      </c>
      <c r="L201" s="55">
        <f>(K201-J201)*24</f>
        <v>3.9999999999999991</v>
      </c>
      <c r="M201" s="71">
        <v>0.41666666666666669</v>
      </c>
      <c r="N201" s="72">
        <v>0.83333333333333337</v>
      </c>
      <c r="O201" s="55">
        <f>(N201-M201)*24</f>
        <v>10</v>
      </c>
      <c r="P201" s="92"/>
    </row>
    <row r="202" spans="2:16" ht="19.5" customHeight="1" thickTop="1" x14ac:dyDescent="0.2">
      <c r="B202" s="57" t="s">
        <v>37</v>
      </c>
      <c r="C202" s="58"/>
      <c r="D202" s="57"/>
      <c r="E202" s="59">
        <f>COUNTIF(D171:D201,"&gt;0")</f>
        <v>30</v>
      </c>
      <c r="F202" s="60"/>
      <c r="G202" s="61"/>
      <c r="H202" s="59">
        <f>COUNTIF(G171:G201,"&gt;0")</f>
        <v>0</v>
      </c>
      <c r="I202" s="60"/>
      <c r="J202" s="61"/>
      <c r="K202" s="59">
        <f>COUNTIF(J171:J201,"&gt;0")</f>
        <v>30</v>
      </c>
      <c r="L202" s="60"/>
      <c r="M202" s="61"/>
      <c r="N202" s="59">
        <f>COUNTIF(M171:M201,"&gt;0")</f>
        <v>30</v>
      </c>
      <c r="O202" s="60"/>
      <c r="P202" s="40"/>
    </row>
    <row r="203" spans="2:16" ht="19.5" customHeight="1" x14ac:dyDescent="0.2">
      <c r="B203" s="62" t="s">
        <v>309</v>
      </c>
      <c r="C203" s="63"/>
      <c r="D203" s="64"/>
      <c r="E203" s="74">
        <f>SUM(F171:F201)</f>
        <v>278</v>
      </c>
      <c r="F203" s="63"/>
      <c r="G203" s="65"/>
      <c r="H203" s="74">
        <f>SUM(I171:I201)</f>
        <v>0</v>
      </c>
      <c r="I203" s="63"/>
      <c r="J203" s="65"/>
      <c r="K203" s="74">
        <f>SUM(L171:L201)</f>
        <v>270</v>
      </c>
      <c r="L203" s="63"/>
      <c r="M203" s="65"/>
      <c r="N203" s="74">
        <f>SUM(O171:O201)</f>
        <v>290</v>
      </c>
      <c r="O203" s="63"/>
      <c r="P203" s="40"/>
    </row>
    <row r="204" spans="2:16" ht="19.5" customHeight="1" x14ac:dyDescent="0.2">
      <c r="B204" s="64" t="s">
        <v>42</v>
      </c>
      <c r="C204" s="66"/>
      <c r="D204" s="64"/>
      <c r="E204" s="90">
        <f>COUNTIF($B$171:$B$201,"&gt;0")-E202</f>
        <v>1</v>
      </c>
      <c r="F204" s="47"/>
      <c r="G204" s="35"/>
      <c r="H204" s="90">
        <f>COUNTIF($B$171:$B$201,"&gt;0")-H202</f>
        <v>31</v>
      </c>
      <c r="I204" s="47"/>
      <c r="J204" s="35"/>
      <c r="K204" s="90">
        <f>COUNTIF($B$171:$B$201,"&gt;0")-K202</f>
        <v>1</v>
      </c>
      <c r="L204" s="47"/>
      <c r="M204" s="35"/>
      <c r="N204" s="90">
        <f>COUNTIF($B$171:$B$201,"&gt;0")-N202</f>
        <v>1</v>
      </c>
      <c r="O204" s="47"/>
      <c r="P204" s="40"/>
    </row>
    <row r="205" spans="2:16" ht="19.5" customHeight="1" x14ac:dyDescent="0.2">
      <c r="B205" s="67"/>
      <c r="C205" s="68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2:16" ht="18.75" customHeight="1" x14ac:dyDescent="0.2">
      <c r="B206" s="287" t="s">
        <v>13</v>
      </c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2:16" ht="18.75" customHeight="1" x14ac:dyDescent="0.2"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2:16" ht="18.75" customHeight="1" x14ac:dyDescent="0.2"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2:16" ht="18.75" customHeight="1" x14ac:dyDescent="0.2">
      <c r="B209" s="377">
        <f>EDATE(B168, 1)</f>
        <v>42979</v>
      </c>
      <c r="C209" s="377"/>
      <c r="D209" s="377"/>
      <c r="E209" s="44">
        <f>B209</f>
        <v>42979</v>
      </c>
      <c r="F209" s="10"/>
    </row>
    <row r="210" spans="2:16" ht="19.5" customHeight="1" x14ac:dyDescent="0.2">
      <c r="B210" s="289"/>
      <c r="C210" s="290"/>
      <c r="D210" s="219" t="s">
        <v>313</v>
      </c>
      <c r="E210" s="293"/>
      <c r="F210" s="220"/>
      <c r="G210" s="219" t="s">
        <v>2</v>
      </c>
      <c r="H210" s="293"/>
      <c r="I210" s="220"/>
      <c r="J210" s="219" t="s">
        <v>36</v>
      </c>
      <c r="K210" s="293"/>
      <c r="L210" s="220"/>
      <c r="M210" s="219" t="s">
        <v>237</v>
      </c>
      <c r="N210" s="293"/>
      <c r="O210" s="220"/>
      <c r="P210" s="40" t="s">
        <v>306</v>
      </c>
    </row>
    <row r="211" spans="2:16" ht="19.5" customHeight="1" x14ac:dyDescent="0.2">
      <c r="B211" s="291"/>
      <c r="C211" s="292"/>
      <c r="D211" s="35" t="s">
        <v>246</v>
      </c>
      <c r="E211" s="48" t="s">
        <v>307</v>
      </c>
      <c r="F211" s="47" t="s">
        <v>308</v>
      </c>
      <c r="G211" s="35" t="s">
        <v>246</v>
      </c>
      <c r="H211" s="48" t="s">
        <v>307</v>
      </c>
      <c r="I211" s="47" t="s">
        <v>308</v>
      </c>
      <c r="J211" s="35" t="s">
        <v>246</v>
      </c>
      <c r="K211" s="48" t="s">
        <v>307</v>
      </c>
      <c r="L211" s="47" t="s">
        <v>308</v>
      </c>
      <c r="M211" s="35" t="s">
        <v>246</v>
      </c>
      <c r="N211" s="48" t="s">
        <v>307</v>
      </c>
      <c r="O211" s="47" t="s">
        <v>308</v>
      </c>
      <c r="P211" s="3"/>
    </row>
    <row r="212" spans="2:16" ht="19.5" customHeight="1" x14ac:dyDescent="0.2">
      <c r="B212" s="51">
        <f>B209</f>
        <v>42979</v>
      </c>
      <c r="C212" s="52">
        <f>B212</f>
        <v>42979</v>
      </c>
      <c r="D212" s="71">
        <v>0.58333333333333337</v>
      </c>
      <c r="E212" s="72">
        <v>0.83333333333333337</v>
      </c>
      <c r="F212" s="55">
        <f>(E212-D212)*24</f>
        <v>6</v>
      </c>
      <c r="G212" s="35"/>
      <c r="H212" s="48"/>
      <c r="I212" s="55">
        <f t="shared" ref="I212:I240" si="70">(H212-G212)*24</f>
        <v>0</v>
      </c>
      <c r="J212" s="71">
        <v>0.58333333333333337</v>
      </c>
      <c r="K212" s="72">
        <v>0.75</v>
      </c>
      <c r="L212" s="55">
        <f>(K212-J212)*24</f>
        <v>3.9999999999999991</v>
      </c>
      <c r="M212" s="71">
        <v>0.41666666666666669</v>
      </c>
      <c r="N212" s="72">
        <v>0.83333333333333337</v>
      </c>
      <c r="O212" s="55">
        <f>(N212-M212)*24</f>
        <v>10</v>
      </c>
      <c r="P212" s="83"/>
    </row>
    <row r="213" spans="2:16" ht="19.5" customHeight="1" x14ac:dyDescent="0.2">
      <c r="B213" s="51">
        <f t="shared" ref="B213:B239" si="71">B212+1</f>
        <v>42980</v>
      </c>
      <c r="C213" s="52">
        <f>B213</f>
        <v>42980</v>
      </c>
      <c r="D213" s="71">
        <v>0.41666666666666669</v>
      </c>
      <c r="E213" s="72">
        <v>0.83333333333333337</v>
      </c>
      <c r="F213" s="55">
        <f>(E213-D213)*24</f>
        <v>10</v>
      </c>
      <c r="G213" s="35"/>
      <c r="H213" s="48"/>
      <c r="I213" s="55">
        <f t="shared" si="70"/>
        <v>0</v>
      </c>
      <c r="J213" s="71">
        <v>0.41666666666666669</v>
      </c>
      <c r="K213" s="72">
        <v>0.75</v>
      </c>
      <c r="L213" s="55">
        <f>(K213-J213)*24</f>
        <v>8</v>
      </c>
      <c r="M213" s="71">
        <v>0.41666666666666669</v>
      </c>
      <c r="N213" s="72">
        <v>0.83333333333333337</v>
      </c>
      <c r="O213" s="55">
        <f>(N213-M213)*24</f>
        <v>10</v>
      </c>
      <c r="P213" s="83"/>
    </row>
    <row r="214" spans="2:16" ht="19.5" customHeight="1" x14ac:dyDescent="0.2">
      <c r="B214" s="51">
        <f t="shared" si="71"/>
        <v>42981</v>
      </c>
      <c r="C214" s="52">
        <f t="shared" ref="C214:C242" si="72">B214</f>
        <v>42981</v>
      </c>
      <c r="D214" s="71">
        <v>0.41666666666666669</v>
      </c>
      <c r="E214" s="72">
        <v>0.75</v>
      </c>
      <c r="F214" s="55">
        <f>(E214-D214)*24</f>
        <v>8</v>
      </c>
      <c r="G214" s="35"/>
      <c r="H214" s="48"/>
      <c r="I214" s="55">
        <f t="shared" si="70"/>
        <v>0</v>
      </c>
      <c r="J214" s="71">
        <v>0.41666666666666669</v>
      </c>
      <c r="K214" s="72">
        <v>0.75</v>
      </c>
      <c r="L214" s="55">
        <f>(K214-J214)*24</f>
        <v>8</v>
      </c>
      <c r="M214" s="71">
        <v>0.41666666666666669</v>
      </c>
      <c r="N214" s="72">
        <v>0.75</v>
      </c>
      <c r="O214" s="55">
        <f>(N214-M214)*24</f>
        <v>8</v>
      </c>
      <c r="P214" s="83"/>
    </row>
    <row r="215" spans="2:16" ht="19.5" customHeight="1" x14ac:dyDescent="0.2">
      <c r="B215" s="51">
        <f t="shared" si="71"/>
        <v>42982</v>
      </c>
      <c r="C215" s="52">
        <f t="shared" si="72"/>
        <v>42982</v>
      </c>
      <c r="D215" s="71">
        <v>0.58333333333333337</v>
      </c>
      <c r="E215" s="72">
        <v>0.83333333333333337</v>
      </c>
      <c r="F215" s="55">
        <f>(E215-D215)*24</f>
        <v>6</v>
      </c>
      <c r="G215" s="35"/>
      <c r="H215" s="48"/>
      <c r="I215" s="55">
        <f t="shared" si="70"/>
        <v>0</v>
      </c>
      <c r="J215" s="71">
        <v>0.58333333333333337</v>
      </c>
      <c r="K215" s="72">
        <v>0.75</v>
      </c>
      <c r="L215" s="55">
        <f>(K215-J215)*24</f>
        <v>3.9999999999999991</v>
      </c>
      <c r="M215" s="71">
        <v>0.41666666666666669</v>
      </c>
      <c r="N215" s="72">
        <v>0.83333333333333337</v>
      </c>
      <c r="O215" s="55">
        <f>(N215-M215)*24</f>
        <v>10</v>
      </c>
      <c r="P215" s="83"/>
    </row>
    <row r="216" spans="2:16" ht="19.5" customHeight="1" x14ac:dyDescent="0.2">
      <c r="B216" s="51">
        <f t="shared" si="71"/>
        <v>42983</v>
      </c>
      <c r="C216" s="52">
        <f t="shared" si="72"/>
        <v>42983</v>
      </c>
      <c r="D216" s="35"/>
      <c r="E216" s="48" t="s">
        <v>79</v>
      </c>
      <c r="F216" s="47"/>
      <c r="G216" s="35"/>
      <c r="H216" s="48"/>
      <c r="I216" s="55">
        <f t="shared" si="70"/>
        <v>0</v>
      </c>
      <c r="J216" s="35"/>
      <c r="K216" s="48" t="s">
        <v>79</v>
      </c>
      <c r="L216" s="47"/>
      <c r="M216" s="35"/>
      <c r="N216" s="48" t="s">
        <v>79</v>
      </c>
      <c r="O216" s="47"/>
      <c r="P216" s="83"/>
    </row>
    <row r="217" spans="2:16" ht="19.5" customHeight="1" x14ac:dyDescent="0.2">
      <c r="B217" s="51">
        <f t="shared" si="71"/>
        <v>42984</v>
      </c>
      <c r="C217" s="52">
        <f t="shared" si="72"/>
        <v>42984</v>
      </c>
      <c r="D217" s="71">
        <v>0.58333333333333337</v>
      </c>
      <c r="E217" s="72">
        <v>0.83333333333333337</v>
      </c>
      <c r="F217" s="55">
        <f t="shared" ref="F217:F222" si="73">(E217-D217)*24</f>
        <v>6</v>
      </c>
      <c r="G217" s="35"/>
      <c r="H217" s="48"/>
      <c r="I217" s="55">
        <f t="shared" si="70"/>
        <v>0</v>
      </c>
      <c r="J217" s="71">
        <v>0.58333333333333337</v>
      </c>
      <c r="K217" s="72">
        <v>0.75</v>
      </c>
      <c r="L217" s="55">
        <f t="shared" ref="L217:L222" si="74">(K217-J217)*24</f>
        <v>3.9999999999999991</v>
      </c>
      <c r="M217" s="71">
        <v>0.41666666666666669</v>
      </c>
      <c r="N217" s="72">
        <v>0.83333333333333337</v>
      </c>
      <c r="O217" s="55">
        <f t="shared" ref="O217:O222" si="75">(N217-M217)*24</f>
        <v>10</v>
      </c>
      <c r="P217" s="83"/>
    </row>
    <row r="218" spans="2:16" ht="19.5" customHeight="1" x14ac:dyDescent="0.2">
      <c r="B218" s="51">
        <f t="shared" si="71"/>
        <v>42985</v>
      </c>
      <c r="C218" s="52">
        <f t="shared" si="72"/>
        <v>42985</v>
      </c>
      <c r="D218" s="71">
        <v>0.58333333333333337</v>
      </c>
      <c r="E218" s="72">
        <v>0.83333333333333337</v>
      </c>
      <c r="F218" s="55">
        <f t="shared" si="73"/>
        <v>6</v>
      </c>
      <c r="G218" s="35"/>
      <c r="H218" s="48"/>
      <c r="I218" s="55">
        <f t="shared" si="70"/>
        <v>0</v>
      </c>
      <c r="J218" s="71">
        <v>0.58333333333333337</v>
      </c>
      <c r="K218" s="72">
        <v>0.75</v>
      </c>
      <c r="L218" s="55">
        <f t="shared" si="74"/>
        <v>3.9999999999999991</v>
      </c>
      <c r="M218" s="71">
        <v>0.41666666666666669</v>
      </c>
      <c r="N218" s="72">
        <v>0.83333333333333337</v>
      </c>
      <c r="O218" s="55">
        <f t="shared" si="75"/>
        <v>10</v>
      </c>
      <c r="P218" s="83"/>
    </row>
    <row r="219" spans="2:16" ht="19.5" customHeight="1" x14ac:dyDescent="0.2">
      <c r="B219" s="51">
        <f t="shared" si="71"/>
        <v>42986</v>
      </c>
      <c r="C219" s="52">
        <f t="shared" si="72"/>
        <v>42986</v>
      </c>
      <c r="D219" s="71">
        <v>0.58333333333333337</v>
      </c>
      <c r="E219" s="72">
        <v>0.83333333333333337</v>
      </c>
      <c r="F219" s="55">
        <f t="shared" si="73"/>
        <v>6</v>
      </c>
      <c r="G219" s="75"/>
      <c r="H219" s="77"/>
      <c r="I219" s="55">
        <f t="shared" si="70"/>
        <v>0</v>
      </c>
      <c r="J219" s="71">
        <v>0.58333333333333337</v>
      </c>
      <c r="K219" s="72">
        <v>0.75</v>
      </c>
      <c r="L219" s="55">
        <f t="shared" si="74"/>
        <v>3.9999999999999991</v>
      </c>
      <c r="M219" s="71">
        <v>0.41666666666666669</v>
      </c>
      <c r="N219" s="72">
        <v>0.83333333333333337</v>
      </c>
      <c r="O219" s="55">
        <f t="shared" si="75"/>
        <v>10</v>
      </c>
      <c r="P219" s="83"/>
    </row>
    <row r="220" spans="2:16" ht="19.5" customHeight="1" x14ac:dyDescent="0.2">
      <c r="B220" s="51">
        <f t="shared" si="71"/>
        <v>42987</v>
      </c>
      <c r="C220" s="52">
        <f t="shared" si="72"/>
        <v>42987</v>
      </c>
      <c r="D220" s="71">
        <v>0.41666666666666669</v>
      </c>
      <c r="E220" s="72">
        <v>0.83333333333333337</v>
      </c>
      <c r="F220" s="55">
        <f t="shared" si="73"/>
        <v>10</v>
      </c>
      <c r="G220" s="35"/>
      <c r="H220" s="48"/>
      <c r="I220" s="55">
        <f t="shared" si="70"/>
        <v>0</v>
      </c>
      <c r="J220" s="71">
        <v>0.41666666666666669</v>
      </c>
      <c r="K220" s="72">
        <v>0.75</v>
      </c>
      <c r="L220" s="55">
        <f t="shared" si="74"/>
        <v>8</v>
      </c>
      <c r="M220" s="71">
        <v>0.41666666666666669</v>
      </c>
      <c r="N220" s="72">
        <v>0.83333333333333337</v>
      </c>
      <c r="O220" s="55">
        <f t="shared" si="75"/>
        <v>10</v>
      </c>
      <c r="P220" s="91"/>
    </row>
    <row r="221" spans="2:16" ht="19.5" customHeight="1" x14ac:dyDescent="0.2">
      <c r="B221" s="51">
        <f t="shared" si="71"/>
        <v>42988</v>
      </c>
      <c r="C221" s="52">
        <f t="shared" si="72"/>
        <v>42988</v>
      </c>
      <c r="D221" s="71">
        <v>0.41666666666666669</v>
      </c>
      <c r="E221" s="72">
        <v>0.75</v>
      </c>
      <c r="F221" s="55">
        <f t="shared" si="73"/>
        <v>8</v>
      </c>
      <c r="G221" s="35"/>
      <c r="H221" s="48"/>
      <c r="I221" s="55">
        <f t="shared" si="70"/>
        <v>0</v>
      </c>
      <c r="J221" s="71">
        <v>0.41666666666666669</v>
      </c>
      <c r="K221" s="72">
        <v>0.75</v>
      </c>
      <c r="L221" s="55">
        <f t="shared" si="74"/>
        <v>8</v>
      </c>
      <c r="M221" s="71">
        <v>0.41666666666666669</v>
      </c>
      <c r="N221" s="72">
        <v>0.75</v>
      </c>
      <c r="O221" s="55">
        <f t="shared" si="75"/>
        <v>8</v>
      </c>
      <c r="P221" s="83"/>
    </row>
    <row r="222" spans="2:16" ht="19.5" customHeight="1" x14ac:dyDescent="0.2">
      <c r="B222" s="51">
        <f t="shared" si="71"/>
        <v>42989</v>
      </c>
      <c r="C222" s="52">
        <f t="shared" si="72"/>
        <v>42989</v>
      </c>
      <c r="D222" s="71">
        <v>0.58333333333333337</v>
      </c>
      <c r="E222" s="72">
        <v>0.83333333333333337</v>
      </c>
      <c r="F222" s="55">
        <f t="shared" si="73"/>
        <v>6</v>
      </c>
      <c r="G222" s="35"/>
      <c r="H222" s="48"/>
      <c r="I222" s="55">
        <f t="shared" si="70"/>
        <v>0</v>
      </c>
      <c r="J222" s="71">
        <v>0.58333333333333337</v>
      </c>
      <c r="K222" s="72">
        <v>0.75</v>
      </c>
      <c r="L222" s="55">
        <f t="shared" si="74"/>
        <v>3.9999999999999991</v>
      </c>
      <c r="M222" s="71">
        <v>0.41666666666666669</v>
      </c>
      <c r="N222" s="72">
        <v>0.83333333333333337</v>
      </c>
      <c r="O222" s="55">
        <f t="shared" si="75"/>
        <v>10</v>
      </c>
      <c r="P222" s="83"/>
    </row>
    <row r="223" spans="2:16" ht="19.5" customHeight="1" x14ac:dyDescent="0.2">
      <c r="B223" s="51">
        <f t="shared" si="71"/>
        <v>42990</v>
      </c>
      <c r="C223" s="52">
        <f t="shared" si="72"/>
        <v>42990</v>
      </c>
      <c r="D223" s="35"/>
      <c r="E223" s="48" t="s">
        <v>79</v>
      </c>
      <c r="F223" s="47"/>
      <c r="G223" s="35"/>
      <c r="H223" s="48"/>
      <c r="I223" s="55">
        <f t="shared" si="70"/>
        <v>0</v>
      </c>
      <c r="J223" s="35"/>
      <c r="K223" s="48" t="s">
        <v>79</v>
      </c>
      <c r="L223" s="47"/>
      <c r="M223" s="35"/>
      <c r="N223" s="48" t="s">
        <v>79</v>
      </c>
      <c r="O223" s="47"/>
      <c r="P223" s="92"/>
    </row>
    <row r="224" spans="2:16" ht="19.5" customHeight="1" x14ac:dyDescent="0.2">
      <c r="B224" s="51">
        <f t="shared" si="71"/>
        <v>42991</v>
      </c>
      <c r="C224" s="52">
        <f t="shared" si="72"/>
        <v>42991</v>
      </c>
      <c r="D224" s="71">
        <v>0.58333333333333337</v>
      </c>
      <c r="E224" s="72">
        <v>0.83333333333333337</v>
      </c>
      <c r="F224" s="55">
        <f t="shared" ref="F224:F229" si="76">(E224-D224)*24</f>
        <v>6</v>
      </c>
      <c r="G224" s="35"/>
      <c r="H224" s="48"/>
      <c r="I224" s="55">
        <f t="shared" si="70"/>
        <v>0</v>
      </c>
      <c r="J224" s="71">
        <v>0.58333333333333337</v>
      </c>
      <c r="K224" s="72">
        <v>0.75</v>
      </c>
      <c r="L224" s="55">
        <f t="shared" ref="L224:L229" si="77">(K224-J224)*24</f>
        <v>3.9999999999999991</v>
      </c>
      <c r="M224" s="71">
        <v>0.41666666666666669</v>
      </c>
      <c r="N224" s="72">
        <v>0.83333333333333337</v>
      </c>
      <c r="O224" s="55">
        <f t="shared" ref="O224:O229" si="78">(N224-M224)*24</f>
        <v>10</v>
      </c>
      <c r="P224" s="92"/>
    </row>
    <row r="225" spans="2:16" ht="19.5" customHeight="1" x14ac:dyDescent="0.2">
      <c r="B225" s="51">
        <f t="shared" si="71"/>
        <v>42992</v>
      </c>
      <c r="C225" s="52">
        <f t="shared" si="72"/>
        <v>42992</v>
      </c>
      <c r="D225" s="71">
        <v>0.58333333333333337</v>
      </c>
      <c r="E225" s="72">
        <v>0.83333333333333337</v>
      </c>
      <c r="F225" s="55">
        <f t="shared" si="76"/>
        <v>6</v>
      </c>
      <c r="G225" s="35"/>
      <c r="H225" s="48"/>
      <c r="I225" s="55">
        <f t="shared" si="70"/>
        <v>0</v>
      </c>
      <c r="J225" s="71">
        <v>0.58333333333333337</v>
      </c>
      <c r="K225" s="72">
        <v>0.75</v>
      </c>
      <c r="L225" s="55">
        <f t="shared" si="77"/>
        <v>3.9999999999999991</v>
      </c>
      <c r="M225" s="71">
        <v>0.41666666666666669</v>
      </c>
      <c r="N225" s="72">
        <v>0.83333333333333337</v>
      </c>
      <c r="O225" s="55">
        <f t="shared" si="78"/>
        <v>10</v>
      </c>
      <c r="P225" s="92"/>
    </row>
    <row r="226" spans="2:16" ht="19.5" customHeight="1" x14ac:dyDescent="0.2">
      <c r="B226" s="51">
        <f t="shared" si="71"/>
        <v>42993</v>
      </c>
      <c r="C226" s="52">
        <f t="shared" si="72"/>
        <v>42993</v>
      </c>
      <c r="D226" s="71">
        <v>0.58333333333333337</v>
      </c>
      <c r="E226" s="72">
        <v>0.83333333333333337</v>
      </c>
      <c r="F226" s="55">
        <f t="shared" si="76"/>
        <v>6</v>
      </c>
      <c r="G226" s="75"/>
      <c r="H226" s="77"/>
      <c r="I226" s="55">
        <f t="shared" si="70"/>
        <v>0</v>
      </c>
      <c r="J226" s="71">
        <v>0.58333333333333337</v>
      </c>
      <c r="K226" s="72">
        <v>0.75</v>
      </c>
      <c r="L226" s="55">
        <f t="shared" si="77"/>
        <v>3.9999999999999991</v>
      </c>
      <c r="M226" s="71">
        <v>0.41666666666666669</v>
      </c>
      <c r="N226" s="72">
        <v>0.83333333333333337</v>
      </c>
      <c r="O226" s="55">
        <f t="shared" si="78"/>
        <v>10</v>
      </c>
      <c r="P226" s="92"/>
    </row>
    <row r="227" spans="2:16" ht="19.5" customHeight="1" x14ac:dyDescent="0.2">
      <c r="B227" s="51">
        <f t="shared" si="71"/>
        <v>42994</v>
      </c>
      <c r="C227" s="52">
        <f t="shared" si="72"/>
        <v>42994</v>
      </c>
      <c r="D227" s="71">
        <v>0.41666666666666669</v>
      </c>
      <c r="E227" s="72">
        <v>0.83333333333333337</v>
      </c>
      <c r="F227" s="55">
        <f t="shared" si="76"/>
        <v>10</v>
      </c>
      <c r="G227" s="35"/>
      <c r="H227" s="48"/>
      <c r="I227" s="55">
        <f t="shared" si="70"/>
        <v>0</v>
      </c>
      <c r="J227" s="71">
        <v>0.41666666666666669</v>
      </c>
      <c r="K227" s="72">
        <v>0.75</v>
      </c>
      <c r="L227" s="55">
        <f t="shared" si="77"/>
        <v>8</v>
      </c>
      <c r="M227" s="71">
        <v>0.41666666666666669</v>
      </c>
      <c r="N227" s="72">
        <v>0.83333333333333337</v>
      </c>
      <c r="O227" s="55">
        <f t="shared" si="78"/>
        <v>10</v>
      </c>
      <c r="P227" s="83" t="s">
        <v>348</v>
      </c>
    </row>
    <row r="228" spans="2:16" ht="19.5" customHeight="1" x14ac:dyDescent="0.2">
      <c r="B228" s="51">
        <f t="shared" si="71"/>
        <v>42995</v>
      </c>
      <c r="C228" s="52">
        <f t="shared" si="72"/>
        <v>42995</v>
      </c>
      <c r="D228" s="71">
        <v>0.41666666666666669</v>
      </c>
      <c r="E228" s="72">
        <v>0.75</v>
      </c>
      <c r="F228" s="55">
        <f t="shared" si="76"/>
        <v>8</v>
      </c>
      <c r="G228" s="35"/>
      <c r="H228" s="48"/>
      <c r="I228" s="55">
        <f t="shared" si="70"/>
        <v>0</v>
      </c>
      <c r="J228" s="71">
        <v>0.41666666666666669</v>
      </c>
      <c r="K228" s="72">
        <v>0.75</v>
      </c>
      <c r="L228" s="55">
        <f t="shared" si="77"/>
        <v>8</v>
      </c>
      <c r="M228" s="71">
        <v>0.41666666666666669</v>
      </c>
      <c r="N228" s="72">
        <v>0.75</v>
      </c>
      <c r="O228" s="55">
        <f t="shared" si="78"/>
        <v>8</v>
      </c>
      <c r="P228" s="83"/>
    </row>
    <row r="229" spans="2:16" ht="19.5" customHeight="1" x14ac:dyDescent="0.2">
      <c r="B229" s="51">
        <f t="shared" si="71"/>
        <v>42996</v>
      </c>
      <c r="C229" s="52">
        <f t="shared" si="72"/>
        <v>42996</v>
      </c>
      <c r="D229" s="71">
        <v>0.41666666666666669</v>
      </c>
      <c r="E229" s="72">
        <v>0.75</v>
      </c>
      <c r="F229" s="55">
        <f t="shared" si="76"/>
        <v>8</v>
      </c>
      <c r="G229" s="35"/>
      <c r="H229" s="48"/>
      <c r="I229" s="55">
        <f t="shared" si="70"/>
        <v>0</v>
      </c>
      <c r="J229" s="71">
        <v>0.41666666666666669</v>
      </c>
      <c r="K229" s="72">
        <v>0.75</v>
      </c>
      <c r="L229" s="55">
        <f t="shared" si="77"/>
        <v>8</v>
      </c>
      <c r="M229" s="71">
        <v>0.41666666666666669</v>
      </c>
      <c r="N229" s="72">
        <v>0.75</v>
      </c>
      <c r="O229" s="55">
        <f t="shared" si="78"/>
        <v>8</v>
      </c>
      <c r="P229" s="83" t="s">
        <v>94</v>
      </c>
    </row>
    <row r="230" spans="2:16" ht="19.5" customHeight="1" x14ac:dyDescent="0.2">
      <c r="B230" s="51">
        <f t="shared" si="71"/>
        <v>42997</v>
      </c>
      <c r="C230" s="52">
        <f t="shared" si="72"/>
        <v>42997</v>
      </c>
      <c r="D230" s="35"/>
      <c r="E230" s="48" t="s">
        <v>79</v>
      </c>
      <c r="F230" s="47"/>
      <c r="G230" s="35"/>
      <c r="H230" s="48"/>
      <c r="I230" s="55">
        <f t="shared" si="70"/>
        <v>0</v>
      </c>
      <c r="J230" s="35"/>
      <c r="K230" s="48" t="s">
        <v>79</v>
      </c>
      <c r="L230" s="47"/>
      <c r="M230" s="35"/>
      <c r="N230" s="48" t="s">
        <v>79</v>
      </c>
      <c r="O230" s="47"/>
      <c r="P230" s="92"/>
    </row>
    <row r="231" spans="2:16" ht="19.5" customHeight="1" x14ac:dyDescent="0.2">
      <c r="B231" s="51">
        <f t="shared" si="71"/>
        <v>42998</v>
      </c>
      <c r="C231" s="52">
        <f t="shared" si="72"/>
        <v>42998</v>
      </c>
      <c r="D231" s="71">
        <v>0.58333333333333337</v>
      </c>
      <c r="E231" s="72">
        <v>0.83333333333333337</v>
      </c>
      <c r="F231" s="55">
        <f t="shared" ref="F231:F236" si="79">(E231-D231)*24</f>
        <v>6</v>
      </c>
      <c r="G231" s="35"/>
      <c r="H231" s="48"/>
      <c r="I231" s="55">
        <f t="shared" si="70"/>
        <v>0</v>
      </c>
      <c r="J231" s="71">
        <v>0.58333333333333337</v>
      </c>
      <c r="K231" s="72">
        <v>0.75</v>
      </c>
      <c r="L231" s="55">
        <f t="shared" ref="L231:L236" si="80">(K231-J231)*24</f>
        <v>3.9999999999999991</v>
      </c>
      <c r="M231" s="71">
        <v>0.41666666666666669</v>
      </c>
      <c r="N231" s="72">
        <v>0.83333333333333337</v>
      </c>
      <c r="O231" s="55">
        <f t="shared" ref="O231:O236" si="81">(N231-M231)*24</f>
        <v>10</v>
      </c>
      <c r="P231" s="92"/>
    </row>
    <row r="232" spans="2:16" ht="19.5" customHeight="1" x14ac:dyDescent="0.2">
      <c r="B232" s="51">
        <f t="shared" si="71"/>
        <v>42999</v>
      </c>
      <c r="C232" s="52">
        <f t="shared" si="72"/>
        <v>42999</v>
      </c>
      <c r="D232" s="71">
        <v>0.58333333333333337</v>
      </c>
      <c r="E232" s="72">
        <v>0.83333333333333337</v>
      </c>
      <c r="F232" s="55">
        <f t="shared" si="79"/>
        <v>6</v>
      </c>
      <c r="G232" s="35"/>
      <c r="H232" s="48"/>
      <c r="I232" s="55">
        <f t="shared" si="70"/>
        <v>0</v>
      </c>
      <c r="J232" s="71">
        <v>0.58333333333333337</v>
      </c>
      <c r="K232" s="72">
        <v>0.75</v>
      </c>
      <c r="L232" s="55">
        <f t="shared" si="80"/>
        <v>3.9999999999999991</v>
      </c>
      <c r="M232" s="71">
        <v>0.41666666666666669</v>
      </c>
      <c r="N232" s="72">
        <v>0.83333333333333337</v>
      </c>
      <c r="O232" s="55">
        <f t="shared" si="81"/>
        <v>10</v>
      </c>
      <c r="P232" s="92"/>
    </row>
    <row r="233" spans="2:16" ht="19.5" customHeight="1" x14ac:dyDescent="0.2">
      <c r="B233" s="51">
        <f t="shared" si="71"/>
        <v>43000</v>
      </c>
      <c r="C233" s="52">
        <f t="shared" si="72"/>
        <v>43000</v>
      </c>
      <c r="D233" s="71">
        <v>0.58333333333333337</v>
      </c>
      <c r="E233" s="72">
        <v>0.83333333333333337</v>
      </c>
      <c r="F233" s="55">
        <f t="shared" si="79"/>
        <v>6</v>
      </c>
      <c r="G233" s="75"/>
      <c r="H233" s="77"/>
      <c r="I233" s="55">
        <f t="shared" si="70"/>
        <v>0</v>
      </c>
      <c r="J233" s="71">
        <v>0.58333333333333337</v>
      </c>
      <c r="K233" s="72">
        <v>0.75</v>
      </c>
      <c r="L233" s="55">
        <f t="shared" si="80"/>
        <v>3.9999999999999991</v>
      </c>
      <c r="M233" s="71">
        <v>0.41666666666666669</v>
      </c>
      <c r="N233" s="72">
        <v>0.83333333333333337</v>
      </c>
      <c r="O233" s="55">
        <f t="shared" si="81"/>
        <v>10</v>
      </c>
      <c r="P233" s="92"/>
    </row>
    <row r="234" spans="2:16" ht="19.5" customHeight="1" x14ac:dyDescent="0.2">
      <c r="B234" s="51">
        <f t="shared" si="71"/>
        <v>43001</v>
      </c>
      <c r="C234" s="52">
        <f t="shared" si="72"/>
        <v>43001</v>
      </c>
      <c r="D234" s="71">
        <v>0.41666666666666669</v>
      </c>
      <c r="E234" s="72">
        <v>0.75</v>
      </c>
      <c r="F234" s="55">
        <f t="shared" si="79"/>
        <v>8</v>
      </c>
      <c r="G234" s="35"/>
      <c r="H234" s="48"/>
      <c r="I234" s="55">
        <f t="shared" si="70"/>
        <v>0</v>
      </c>
      <c r="J234" s="71">
        <v>0.41666666666666669</v>
      </c>
      <c r="K234" s="72">
        <v>0.75</v>
      </c>
      <c r="L234" s="55">
        <f t="shared" si="80"/>
        <v>8</v>
      </c>
      <c r="M234" s="71">
        <v>0.41666666666666669</v>
      </c>
      <c r="N234" s="72">
        <v>0.75</v>
      </c>
      <c r="O234" s="55">
        <f t="shared" si="81"/>
        <v>8</v>
      </c>
      <c r="P234" s="83" t="s">
        <v>95</v>
      </c>
    </row>
    <row r="235" spans="2:16" ht="19.5" customHeight="1" x14ac:dyDescent="0.2">
      <c r="B235" s="51">
        <f t="shared" si="71"/>
        <v>43002</v>
      </c>
      <c r="C235" s="52">
        <f t="shared" si="72"/>
        <v>43002</v>
      </c>
      <c r="D235" s="71">
        <v>0.41666666666666669</v>
      </c>
      <c r="E235" s="72">
        <v>0.75</v>
      </c>
      <c r="F235" s="55">
        <f t="shared" si="79"/>
        <v>8</v>
      </c>
      <c r="G235" s="35"/>
      <c r="H235" s="48"/>
      <c r="I235" s="55">
        <f t="shared" si="70"/>
        <v>0</v>
      </c>
      <c r="J235" s="71">
        <v>0.41666666666666669</v>
      </c>
      <c r="K235" s="72">
        <v>0.75</v>
      </c>
      <c r="L235" s="55">
        <f t="shared" si="80"/>
        <v>8</v>
      </c>
      <c r="M235" s="71">
        <v>0.41666666666666669</v>
      </c>
      <c r="N235" s="72">
        <v>0.75</v>
      </c>
      <c r="O235" s="55">
        <f t="shared" si="81"/>
        <v>8</v>
      </c>
      <c r="P235" s="92"/>
    </row>
    <row r="236" spans="2:16" ht="19.5" customHeight="1" x14ac:dyDescent="0.2">
      <c r="B236" s="51">
        <f t="shared" si="71"/>
        <v>43003</v>
      </c>
      <c r="C236" s="52">
        <f t="shared" si="72"/>
        <v>43003</v>
      </c>
      <c r="D236" s="71">
        <v>0.58333333333333337</v>
      </c>
      <c r="E236" s="72">
        <v>0.75</v>
      </c>
      <c r="F236" s="55">
        <f t="shared" si="79"/>
        <v>3.9999999999999991</v>
      </c>
      <c r="G236" s="35"/>
      <c r="H236" s="48"/>
      <c r="I236" s="55">
        <f t="shared" si="70"/>
        <v>0</v>
      </c>
      <c r="J236" s="71">
        <v>0.58333333333333337</v>
      </c>
      <c r="K236" s="72">
        <v>0.75</v>
      </c>
      <c r="L236" s="55">
        <f t="shared" si="80"/>
        <v>3.9999999999999991</v>
      </c>
      <c r="M236" s="71">
        <v>0.41666666666666669</v>
      </c>
      <c r="N236" s="72">
        <v>0.83333333333333337</v>
      </c>
      <c r="O236" s="55">
        <f t="shared" si="81"/>
        <v>10</v>
      </c>
      <c r="P236" s="83"/>
    </row>
    <row r="237" spans="2:16" ht="19.5" customHeight="1" x14ac:dyDescent="0.2">
      <c r="B237" s="51">
        <f t="shared" si="71"/>
        <v>43004</v>
      </c>
      <c r="C237" s="52">
        <f t="shared" si="72"/>
        <v>43004</v>
      </c>
      <c r="D237" s="35"/>
      <c r="E237" s="48" t="s">
        <v>79</v>
      </c>
      <c r="F237" s="47"/>
      <c r="G237" s="35"/>
      <c r="H237" s="48"/>
      <c r="I237" s="55">
        <f t="shared" si="70"/>
        <v>0</v>
      </c>
      <c r="J237" s="35"/>
      <c r="K237" s="48" t="s">
        <v>79</v>
      </c>
      <c r="L237" s="47"/>
      <c r="M237" s="35"/>
      <c r="N237" s="48" t="s">
        <v>79</v>
      </c>
      <c r="O237" s="47"/>
      <c r="P237" s="92"/>
    </row>
    <row r="238" spans="2:16" ht="19.5" customHeight="1" x14ac:dyDescent="0.2">
      <c r="B238" s="51">
        <f t="shared" si="71"/>
        <v>43005</v>
      </c>
      <c r="C238" s="52">
        <f t="shared" si="72"/>
        <v>43005</v>
      </c>
      <c r="D238" s="71">
        <v>0.58333333333333337</v>
      </c>
      <c r="E238" s="72">
        <v>0.83333333333333337</v>
      </c>
      <c r="F238" s="55">
        <f>(E238-D238)*24</f>
        <v>6</v>
      </c>
      <c r="G238" s="35"/>
      <c r="H238" s="48"/>
      <c r="I238" s="55">
        <f t="shared" si="70"/>
        <v>0</v>
      </c>
      <c r="J238" s="71">
        <v>0.58333333333333337</v>
      </c>
      <c r="K238" s="72">
        <v>0.75</v>
      </c>
      <c r="L238" s="55">
        <f>(K238-J238)*24</f>
        <v>3.9999999999999991</v>
      </c>
      <c r="M238" s="71">
        <v>0.41666666666666669</v>
      </c>
      <c r="N238" s="72">
        <v>0.83333333333333337</v>
      </c>
      <c r="O238" s="55">
        <f>(N238-M238)*24</f>
        <v>10</v>
      </c>
      <c r="P238" s="92"/>
    </row>
    <row r="239" spans="2:16" ht="19.5" customHeight="1" x14ac:dyDescent="0.2">
      <c r="B239" s="51">
        <f t="shared" si="71"/>
        <v>43006</v>
      </c>
      <c r="C239" s="52">
        <f t="shared" si="72"/>
        <v>43006</v>
      </c>
      <c r="D239" s="71">
        <v>0.58333333333333337</v>
      </c>
      <c r="E239" s="72">
        <v>0.83333333333333337</v>
      </c>
      <c r="F239" s="55">
        <f>(E239-D239)*24</f>
        <v>6</v>
      </c>
      <c r="G239" s="35"/>
      <c r="H239" s="48"/>
      <c r="I239" s="55">
        <f t="shared" si="70"/>
        <v>0</v>
      </c>
      <c r="J239" s="71">
        <v>0.58333333333333337</v>
      </c>
      <c r="K239" s="72">
        <v>0.75</v>
      </c>
      <c r="L239" s="55">
        <f>(K239-J239)*24</f>
        <v>3.9999999999999991</v>
      </c>
      <c r="M239" s="71">
        <v>0.41666666666666669</v>
      </c>
      <c r="N239" s="72">
        <v>0.83333333333333337</v>
      </c>
      <c r="O239" s="55">
        <f>(N239-M239)*24</f>
        <v>10</v>
      </c>
      <c r="P239" s="92"/>
    </row>
    <row r="240" spans="2:16" ht="19.5" customHeight="1" x14ac:dyDescent="0.2">
      <c r="B240" s="51">
        <f>IF(DAY(B239+1)&lt;&gt;29,"",B239+1)</f>
        <v>43007</v>
      </c>
      <c r="C240" s="52">
        <f t="shared" si="72"/>
        <v>43007</v>
      </c>
      <c r="D240" s="71">
        <v>0.58333333333333337</v>
      </c>
      <c r="E240" s="72">
        <v>0.83333333333333337</v>
      </c>
      <c r="F240" s="55">
        <f>(E240-D240)*24</f>
        <v>6</v>
      </c>
      <c r="G240" s="75"/>
      <c r="H240" s="77"/>
      <c r="I240" s="55">
        <f t="shared" si="70"/>
        <v>0</v>
      </c>
      <c r="J240" s="71">
        <v>0.58333333333333337</v>
      </c>
      <c r="K240" s="72">
        <v>0.75</v>
      </c>
      <c r="L240" s="55">
        <f>(K240-J240)*24</f>
        <v>3.9999999999999991</v>
      </c>
      <c r="M240" s="71">
        <v>0.41666666666666669</v>
      </c>
      <c r="N240" s="72">
        <v>0.83333333333333337</v>
      </c>
      <c r="O240" s="55">
        <f>(N240-M240)*24</f>
        <v>10</v>
      </c>
      <c r="P240" s="92"/>
    </row>
    <row r="241" spans="2:16" ht="19.5" customHeight="1" x14ac:dyDescent="0.2">
      <c r="B241" s="51">
        <f>IF(DAY(B240+1)&lt;&gt;30,"",B240+1)</f>
        <v>43008</v>
      </c>
      <c r="C241" s="52">
        <f t="shared" si="72"/>
        <v>43008</v>
      </c>
      <c r="D241" s="71">
        <v>0.41666666666666669</v>
      </c>
      <c r="E241" s="72">
        <v>0.83333333333333337</v>
      </c>
      <c r="F241" s="55">
        <f>(E241-D241)*24</f>
        <v>10</v>
      </c>
      <c r="G241" s="35"/>
      <c r="H241" s="48"/>
      <c r="I241" s="55">
        <f>(H241-G241)*24</f>
        <v>0</v>
      </c>
      <c r="J241" s="71">
        <v>0.41666666666666669</v>
      </c>
      <c r="K241" s="72">
        <v>0.75</v>
      </c>
      <c r="L241" s="55">
        <f>(K241-J241)*24</f>
        <v>8</v>
      </c>
      <c r="M241" s="71">
        <v>0.41666666666666669</v>
      </c>
      <c r="N241" s="72">
        <v>0.83333333333333337</v>
      </c>
      <c r="O241" s="55">
        <f>(N241-M241)*24</f>
        <v>10</v>
      </c>
      <c r="P241" s="92"/>
    </row>
    <row r="242" spans="2:16" ht="19.5" customHeight="1" thickBot="1" x14ac:dyDescent="0.25">
      <c r="B242" s="51" t="str">
        <f>IF(DAY(B241+1)&lt;&gt;31,"",B241+1)</f>
        <v/>
      </c>
      <c r="C242" s="52" t="str">
        <f t="shared" si="72"/>
        <v/>
      </c>
      <c r="D242" s="71"/>
      <c r="E242" s="72"/>
      <c r="F242" s="55"/>
      <c r="G242" s="35"/>
      <c r="H242" s="48"/>
      <c r="I242" s="55"/>
      <c r="J242" s="71"/>
      <c r="K242" s="72"/>
      <c r="L242" s="55"/>
      <c r="M242" s="71"/>
      <c r="N242" s="72"/>
      <c r="O242" s="55"/>
      <c r="P242" s="92"/>
    </row>
    <row r="243" spans="2:16" ht="19.5" customHeight="1" thickTop="1" x14ac:dyDescent="0.2">
      <c r="B243" s="57" t="s">
        <v>37</v>
      </c>
      <c r="C243" s="58"/>
      <c r="D243" s="57"/>
      <c r="E243" s="59">
        <f>COUNTIF(D212:D242,"&gt;0")</f>
        <v>26</v>
      </c>
      <c r="F243" s="60"/>
      <c r="G243" s="61"/>
      <c r="H243" s="59">
        <f>COUNTIF(G212:G242,"&gt;0")</f>
        <v>0</v>
      </c>
      <c r="I243" s="60"/>
      <c r="J243" s="61"/>
      <c r="K243" s="59">
        <f>COUNTIF(J212:J242,"&gt;0")</f>
        <v>26</v>
      </c>
      <c r="L243" s="60"/>
      <c r="M243" s="61"/>
      <c r="N243" s="59">
        <f>COUNTIF(M212:M242,"&gt;0")</f>
        <v>26</v>
      </c>
      <c r="O243" s="60"/>
      <c r="P243" s="40"/>
    </row>
    <row r="244" spans="2:16" ht="19.5" customHeight="1" x14ac:dyDescent="0.2">
      <c r="B244" s="62" t="s">
        <v>309</v>
      </c>
      <c r="C244" s="63"/>
      <c r="D244" s="64"/>
      <c r="E244" s="74">
        <f>SUM(F212:F241)</f>
        <v>182</v>
      </c>
      <c r="F244" s="63"/>
      <c r="G244" s="65"/>
      <c r="H244" s="74">
        <f>SUM(I212:I242)</f>
        <v>0</v>
      </c>
      <c r="I244" s="63"/>
      <c r="J244" s="65"/>
      <c r="K244" s="74">
        <f>SUM(L212:L242)</f>
        <v>144</v>
      </c>
      <c r="L244" s="63"/>
      <c r="M244" s="65"/>
      <c r="N244" s="74">
        <f>SUM(O212:O241)</f>
        <v>248</v>
      </c>
      <c r="O244" s="63"/>
      <c r="P244" s="40"/>
    </row>
    <row r="245" spans="2:16" ht="19.5" customHeight="1" x14ac:dyDescent="0.2">
      <c r="B245" s="64" t="s">
        <v>42</v>
      </c>
      <c r="C245" s="66"/>
      <c r="D245" s="64"/>
      <c r="E245" s="90">
        <f>COUNTIF($B$212:$B$242,"&gt;0")-E243</f>
        <v>4</v>
      </c>
      <c r="F245" s="47"/>
      <c r="G245" s="35"/>
      <c r="H245" s="90">
        <f>COUNTIF($B$212:$B$242,"&gt;0")-H243</f>
        <v>30</v>
      </c>
      <c r="I245" s="47"/>
      <c r="J245" s="35"/>
      <c r="K245" s="90">
        <f>SUM(L212:L241)</f>
        <v>144</v>
      </c>
      <c r="L245" s="47"/>
      <c r="M245" s="35"/>
      <c r="N245" s="90">
        <f>COUNTIF($B$212:$B$242,"&gt;0")-N243</f>
        <v>4</v>
      </c>
      <c r="O245" s="47"/>
      <c r="P245" s="40"/>
    </row>
    <row r="246" spans="2:16" ht="19.5" customHeight="1" x14ac:dyDescent="0.2">
      <c r="B246" s="67"/>
      <c r="C246" s="68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2:16" ht="18.75" customHeight="1" x14ac:dyDescent="0.2">
      <c r="B247" s="287" t="s">
        <v>13</v>
      </c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2:16" ht="18.75" customHeight="1" x14ac:dyDescent="0.2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2:16" ht="18.75" customHeight="1" x14ac:dyDescent="0.2"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2:16" ht="18.75" customHeight="1" x14ac:dyDescent="0.2">
      <c r="B250" s="377">
        <f>EDATE(B209, 1)</f>
        <v>43009</v>
      </c>
      <c r="C250" s="377"/>
      <c r="D250" s="377"/>
      <c r="E250" s="295">
        <f>B250</f>
        <v>43009</v>
      </c>
      <c r="F250" s="295"/>
    </row>
    <row r="251" spans="2:16" ht="19.5" customHeight="1" x14ac:dyDescent="0.2">
      <c r="B251" s="289"/>
      <c r="C251" s="290"/>
      <c r="D251" s="219" t="s">
        <v>313</v>
      </c>
      <c r="E251" s="293"/>
      <c r="F251" s="220"/>
      <c r="G251" s="219" t="s">
        <v>2</v>
      </c>
      <c r="H251" s="293"/>
      <c r="I251" s="220"/>
      <c r="J251" s="219" t="s">
        <v>36</v>
      </c>
      <c r="K251" s="293"/>
      <c r="L251" s="220"/>
      <c r="M251" s="219" t="s">
        <v>237</v>
      </c>
      <c r="N251" s="293"/>
      <c r="O251" s="220"/>
      <c r="P251" s="40" t="s">
        <v>306</v>
      </c>
    </row>
    <row r="252" spans="2:16" ht="19.5" customHeight="1" x14ac:dyDescent="0.2">
      <c r="B252" s="291"/>
      <c r="C252" s="292"/>
      <c r="D252" s="35" t="s">
        <v>246</v>
      </c>
      <c r="E252" s="48" t="s">
        <v>307</v>
      </c>
      <c r="F252" s="47" t="s">
        <v>308</v>
      </c>
      <c r="G252" s="35" t="s">
        <v>246</v>
      </c>
      <c r="H252" s="48" t="s">
        <v>307</v>
      </c>
      <c r="I252" s="47" t="s">
        <v>308</v>
      </c>
      <c r="J252" s="35" t="s">
        <v>246</v>
      </c>
      <c r="K252" s="48" t="s">
        <v>307</v>
      </c>
      <c r="L252" s="47" t="s">
        <v>308</v>
      </c>
      <c r="M252" s="35" t="s">
        <v>246</v>
      </c>
      <c r="N252" s="48" t="s">
        <v>307</v>
      </c>
      <c r="O252" s="47" t="s">
        <v>308</v>
      </c>
      <c r="P252" s="3"/>
    </row>
    <row r="253" spans="2:16" ht="19.5" customHeight="1" x14ac:dyDescent="0.2">
      <c r="B253" s="51">
        <f>B250</f>
        <v>43009</v>
      </c>
      <c r="C253" s="52">
        <f>B253</f>
        <v>43009</v>
      </c>
      <c r="D253" s="71">
        <v>0.41666666666666669</v>
      </c>
      <c r="E253" s="72">
        <v>0.75</v>
      </c>
      <c r="F253" s="55">
        <f>(E253-D253)*24</f>
        <v>8</v>
      </c>
      <c r="G253" s="35"/>
      <c r="H253" s="48"/>
      <c r="I253" s="55">
        <f>(H253-G253)*24</f>
        <v>0</v>
      </c>
      <c r="J253" s="71">
        <v>0.41666666666666669</v>
      </c>
      <c r="K253" s="72">
        <v>0.75</v>
      </c>
      <c r="L253" s="55">
        <f>(K253-J253)*24</f>
        <v>8</v>
      </c>
      <c r="M253" s="71">
        <v>0.41666666666666669</v>
      </c>
      <c r="N253" s="72">
        <v>0.75</v>
      </c>
      <c r="O253" s="55">
        <f>(N253-M253)*24</f>
        <v>8</v>
      </c>
      <c r="P253" s="83"/>
    </row>
    <row r="254" spans="2:16" ht="19.5" customHeight="1" x14ac:dyDescent="0.2">
      <c r="B254" s="51">
        <f t="shared" ref="B254:B280" si="82">B253+1</f>
        <v>43010</v>
      </c>
      <c r="C254" s="52">
        <f>B254</f>
        <v>43010</v>
      </c>
      <c r="D254" s="71">
        <v>0.58333333333333337</v>
      </c>
      <c r="E254" s="72">
        <v>0.83333333333333337</v>
      </c>
      <c r="F254" s="55">
        <f>(E254-D254)*24</f>
        <v>6</v>
      </c>
      <c r="G254" s="35"/>
      <c r="H254" s="48"/>
      <c r="I254" s="55">
        <f t="shared" ref="I254:I260" si="83">(H254-G254)*24</f>
        <v>0</v>
      </c>
      <c r="J254" s="71">
        <v>0.58333333333333337</v>
      </c>
      <c r="K254" s="72">
        <v>0.75</v>
      </c>
      <c r="L254" s="55">
        <f>(K254-J254)*24</f>
        <v>3.9999999999999991</v>
      </c>
      <c r="M254" s="71">
        <v>0.41666666666666669</v>
      </c>
      <c r="N254" s="72">
        <v>0.83333333333333337</v>
      </c>
      <c r="O254" s="55">
        <f>(N254-M254)*24</f>
        <v>10</v>
      </c>
      <c r="P254" s="83"/>
    </row>
    <row r="255" spans="2:16" ht="19.5" customHeight="1" x14ac:dyDescent="0.2">
      <c r="B255" s="51">
        <f t="shared" si="82"/>
        <v>43011</v>
      </c>
      <c r="C255" s="52">
        <f t="shared" ref="C255:C283" si="84">B255</f>
        <v>43011</v>
      </c>
      <c r="D255" s="35"/>
      <c r="E255" s="48" t="s">
        <v>79</v>
      </c>
      <c r="F255" s="47"/>
      <c r="G255" s="35"/>
      <c r="H255" s="48"/>
      <c r="I255" s="55">
        <f t="shared" si="83"/>
        <v>0</v>
      </c>
      <c r="J255" s="35"/>
      <c r="K255" s="48" t="s">
        <v>79</v>
      </c>
      <c r="L255" s="47"/>
      <c r="M255" s="35"/>
      <c r="N255" s="48" t="s">
        <v>79</v>
      </c>
      <c r="O255" s="47"/>
      <c r="P255" s="83"/>
    </row>
    <row r="256" spans="2:16" ht="19.5" customHeight="1" x14ac:dyDescent="0.2">
      <c r="B256" s="51">
        <f t="shared" si="82"/>
        <v>43012</v>
      </c>
      <c r="C256" s="52">
        <f t="shared" si="84"/>
        <v>43012</v>
      </c>
      <c r="D256" s="71"/>
      <c r="E256" s="72"/>
      <c r="F256" s="55"/>
      <c r="G256" s="35"/>
      <c r="H256" s="48"/>
      <c r="I256" s="55">
        <f t="shared" si="83"/>
        <v>0</v>
      </c>
      <c r="J256" s="71">
        <v>0.58333333333333337</v>
      </c>
      <c r="K256" s="72">
        <v>0.75</v>
      </c>
      <c r="L256" s="55">
        <f t="shared" ref="L256:L261" si="85">(K256-J256)*24</f>
        <v>3.9999999999999991</v>
      </c>
      <c r="M256" s="71">
        <v>0.41666666666666669</v>
      </c>
      <c r="N256" s="72">
        <v>0.83333333333333337</v>
      </c>
      <c r="O256" s="55">
        <f t="shared" ref="O256:O261" si="86">(N256-M256)*24</f>
        <v>10</v>
      </c>
      <c r="P256" s="83"/>
    </row>
    <row r="257" spans="2:16" ht="19.5" customHeight="1" x14ac:dyDescent="0.2">
      <c r="B257" s="51">
        <f t="shared" si="82"/>
        <v>43013</v>
      </c>
      <c r="C257" s="52">
        <f t="shared" si="84"/>
        <v>43013</v>
      </c>
      <c r="D257" s="71"/>
      <c r="E257" s="72"/>
      <c r="F257" s="55"/>
      <c r="G257" s="35"/>
      <c r="H257" s="48"/>
      <c r="I257" s="55">
        <f t="shared" si="83"/>
        <v>0</v>
      </c>
      <c r="J257" s="71">
        <v>0.58333333333333337</v>
      </c>
      <c r="K257" s="72">
        <v>0.75</v>
      </c>
      <c r="L257" s="55">
        <f t="shared" si="85"/>
        <v>3.9999999999999991</v>
      </c>
      <c r="M257" s="71">
        <v>0.41666666666666669</v>
      </c>
      <c r="N257" s="72">
        <v>0.83333333333333337</v>
      </c>
      <c r="O257" s="55">
        <f t="shared" si="86"/>
        <v>10</v>
      </c>
      <c r="P257" s="83"/>
    </row>
    <row r="258" spans="2:16" ht="19.5" customHeight="1" x14ac:dyDescent="0.2">
      <c r="B258" s="51">
        <f t="shared" si="82"/>
        <v>43014</v>
      </c>
      <c r="C258" s="52">
        <f t="shared" si="84"/>
        <v>43014</v>
      </c>
      <c r="D258" s="71"/>
      <c r="E258" s="72"/>
      <c r="F258" s="55"/>
      <c r="G258" s="75"/>
      <c r="H258" s="77"/>
      <c r="I258" s="55">
        <f t="shared" si="83"/>
        <v>0</v>
      </c>
      <c r="J258" s="71">
        <v>0.58333333333333337</v>
      </c>
      <c r="K258" s="72">
        <v>0.75</v>
      </c>
      <c r="L258" s="55">
        <f t="shared" si="85"/>
        <v>3.9999999999999991</v>
      </c>
      <c r="M258" s="71">
        <v>0.41666666666666669</v>
      </c>
      <c r="N258" s="72">
        <v>0.83333333333333337</v>
      </c>
      <c r="O258" s="55">
        <f t="shared" si="86"/>
        <v>10</v>
      </c>
      <c r="P258" s="83"/>
    </row>
    <row r="259" spans="2:16" ht="19.5" customHeight="1" x14ac:dyDescent="0.2">
      <c r="B259" s="51">
        <f t="shared" si="82"/>
        <v>43015</v>
      </c>
      <c r="C259" s="52">
        <f t="shared" si="84"/>
        <v>43015</v>
      </c>
      <c r="D259" s="71"/>
      <c r="E259" s="72"/>
      <c r="F259" s="55"/>
      <c r="G259" s="35"/>
      <c r="H259" s="48"/>
      <c r="I259" s="55">
        <f t="shared" si="83"/>
        <v>0</v>
      </c>
      <c r="J259" s="71">
        <v>0.41666666666666669</v>
      </c>
      <c r="K259" s="72">
        <v>0.75</v>
      </c>
      <c r="L259" s="55">
        <f t="shared" si="85"/>
        <v>8</v>
      </c>
      <c r="M259" s="71">
        <v>0.41666666666666669</v>
      </c>
      <c r="N259" s="72">
        <v>0.83333333333333337</v>
      </c>
      <c r="O259" s="55">
        <f t="shared" si="86"/>
        <v>10</v>
      </c>
      <c r="P259" s="83"/>
    </row>
    <row r="260" spans="2:16" ht="19.5" customHeight="1" x14ac:dyDescent="0.2">
      <c r="B260" s="51">
        <f t="shared" si="82"/>
        <v>43016</v>
      </c>
      <c r="C260" s="52">
        <f t="shared" si="84"/>
        <v>43016</v>
      </c>
      <c r="D260" s="71"/>
      <c r="E260" s="72"/>
      <c r="F260" s="55"/>
      <c r="G260" s="35"/>
      <c r="H260" s="48"/>
      <c r="I260" s="55">
        <f t="shared" si="83"/>
        <v>0</v>
      </c>
      <c r="J260" s="71">
        <v>0.41666666666666669</v>
      </c>
      <c r="K260" s="72">
        <v>0.75</v>
      </c>
      <c r="L260" s="55">
        <f t="shared" si="85"/>
        <v>8</v>
      </c>
      <c r="M260" s="71">
        <v>0.41666666666666669</v>
      </c>
      <c r="N260" s="72">
        <v>0.75</v>
      </c>
      <c r="O260" s="55">
        <f t="shared" si="86"/>
        <v>8</v>
      </c>
      <c r="P260" s="83"/>
    </row>
    <row r="261" spans="2:16" ht="19.5" customHeight="1" x14ac:dyDescent="0.2">
      <c r="B261" s="51">
        <f t="shared" si="82"/>
        <v>43017</v>
      </c>
      <c r="C261" s="52">
        <f t="shared" si="84"/>
        <v>43017</v>
      </c>
      <c r="D261" s="71"/>
      <c r="E261" s="72"/>
      <c r="F261" s="55"/>
      <c r="G261" s="35"/>
      <c r="H261" s="48"/>
      <c r="I261" s="55">
        <f>(H261-G261)*24</f>
        <v>0</v>
      </c>
      <c r="J261" s="71">
        <v>0.41666666666666669</v>
      </c>
      <c r="K261" s="72">
        <v>0.75</v>
      </c>
      <c r="L261" s="55">
        <f t="shared" si="85"/>
        <v>8</v>
      </c>
      <c r="M261" s="71">
        <v>0.41666666666666669</v>
      </c>
      <c r="N261" s="72">
        <v>0.75</v>
      </c>
      <c r="O261" s="55">
        <f t="shared" si="86"/>
        <v>8</v>
      </c>
      <c r="P261" s="91" t="s">
        <v>178</v>
      </c>
    </row>
    <row r="262" spans="2:16" ht="19.5" customHeight="1" x14ac:dyDescent="0.2">
      <c r="B262" s="51">
        <f t="shared" si="82"/>
        <v>43018</v>
      </c>
      <c r="C262" s="52">
        <f t="shared" si="84"/>
        <v>43018</v>
      </c>
      <c r="D262" s="35"/>
      <c r="E262" s="48"/>
      <c r="F262" s="47"/>
      <c r="G262" s="81" t="s">
        <v>317</v>
      </c>
      <c r="H262" s="48"/>
      <c r="I262" s="82">
        <v>1</v>
      </c>
      <c r="J262" s="35"/>
      <c r="K262" s="48" t="s">
        <v>79</v>
      </c>
      <c r="L262" s="47"/>
      <c r="M262" s="35"/>
      <c r="N262" s="48" t="s">
        <v>79</v>
      </c>
      <c r="O262" s="47"/>
      <c r="P262" s="83"/>
    </row>
    <row r="263" spans="2:16" ht="19.5" customHeight="1" x14ac:dyDescent="0.2">
      <c r="B263" s="51">
        <f t="shared" si="82"/>
        <v>43019</v>
      </c>
      <c r="C263" s="52">
        <f t="shared" si="84"/>
        <v>43019</v>
      </c>
      <c r="D263" s="35"/>
      <c r="E263" s="48"/>
      <c r="F263" s="47"/>
      <c r="G263" s="35"/>
      <c r="H263" s="48"/>
      <c r="I263" s="82">
        <v>2</v>
      </c>
      <c r="J263" s="71">
        <v>0.58333333333333337</v>
      </c>
      <c r="K263" s="72">
        <v>0.75</v>
      </c>
      <c r="L263" s="55">
        <f t="shared" ref="L263:L268" si="87">(K263-J263)*24</f>
        <v>3.9999999999999991</v>
      </c>
      <c r="M263" s="71">
        <v>0.41666666666666669</v>
      </c>
      <c r="N263" s="72">
        <v>0.83333333333333337</v>
      </c>
      <c r="O263" s="55">
        <f t="shared" ref="O263:O268" si="88">(N263-M263)*24</f>
        <v>10</v>
      </c>
      <c r="P263" s="83"/>
    </row>
    <row r="264" spans="2:16" ht="19.5" customHeight="1" x14ac:dyDescent="0.2">
      <c r="B264" s="51">
        <f t="shared" si="82"/>
        <v>43020</v>
      </c>
      <c r="C264" s="52">
        <f t="shared" si="84"/>
        <v>43020</v>
      </c>
      <c r="D264" s="71"/>
      <c r="E264" s="72"/>
      <c r="F264" s="55"/>
      <c r="G264" s="35"/>
      <c r="H264" s="48"/>
      <c r="I264" s="82">
        <v>3</v>
      </c>
      <c r="J264" s="71">
        <v>0.58333333333333337</v>
      </c>
      <c r="K264" s="72">
        <v>0.75</v>
      </c>
      <c r="L264" s="55">
        <f t="shared" si="87"/>
        <v>3.9999999999999991</v>
      </c>
      <c r="M264" s="71">
        <v>0.41666666666666669</v>
      </c>
      <c r="N264" s="72">
        <v>0.83333333333333337</v>
      </c>
      <c r="O264" s="55">
        <f t="shared" si="88"/>
        <v>10</v>
      </c>
      <c r="P264" s="92"/>
    </row>
    <row r="265" spans="2:16" ht="19.5" customHeight="1" x14ac:dyDescent="0.2">
      <c r="B265" s="51">
        <f t="shared" si="82"/>
        <v>43021</v>
      </c>
      <c r="C265" s="52">
        <f t="shared" si="84"/>
        <v>43021</v>
      </c>
      <c r="D265" s="71"/>
      <c r="E265" s="72"/>
      <c r="F265" s="55"/>
      <c r="G265" s="35"/>
      <c r="H265" s="48"/>
      <c r="I265" s="82">
        <v>4</v>
      </c>
      <c r="J265" s="71">
        <v>0.58333333333333337</v>
      </c>
      <c r="K265" s="72">
        <v>0.75</v>
      </c>
      <c r="L265" s="55">
        <f t="shared" si="87"/>
        <v>3.9999999999999991</v>
      </c>
      <c r="M265" s="71">
        <v>0.41666666666666669</v>
      </c>
      <c r="N265" s="72">
        <v>0.83333333333333337</v>
      </c>
      <c r="O265" s="55">
        <f t="shared" si="88"/>
        <v>10</v>
      </c>
      <c r="P265" s="92"/>
    </row>
    <row r="266" spans="2:16" ht="19.5" customHeight="1" x14ac:dyDescent="0.2">
      <c r="B266" s="51">
        <f t="shared" si="82"/>
        <v>43022</v>
      </c>
      <c r="C266" s="52">
        <f t="shared" si="84"/>
        <v>43022</v>
      </c>
      <c r="D266" s="71"/>
      <c r="E266" s="72"/>
      <c r="F266" s="55"/>
      <c r="G266" s="35"/>
      <c r="H266" s="48"/>
      <c r="I266" s="82">
        <v>5</v>
      </c>
      <c r="J266" s="71">
        <v>0.41666666666666669</v>
      </c>
      <c r="K266" s="72">
        <v>0.75</v>
      </c>
      <c r="L266" s="55">
        <f t="shared" si="87"/>
        <v>8</v>
      </c>
      <c r="M266" s="71">
        <v>0.41666666666666669</v>
      </c>
      <c r="N266" s="72">
        <v>0.83333333333333337</v>
      </c>
      <c r="O266" s="55">
        <f t="shared" si="88"/>
        <v>10</v>
      </c>
      <c r="P266" s="92"/>
    </row>
    <row r="267" spans="2:16" ht="19.5" customHeight="1" x14ac:dyDescent="0.2">
      <c r="B267" s="51">
        <f t="shared" si="82"/>
        <v>43023</v>
      </c>
      <c r="C267" s="52">
        <f t="shared" si="84"/>
        <v>43023</v>
      </c>
      <c r="D267" s="71"/>
      <c r="E267" s="72"/>
      <c r="F267" s="55"/>
      <c r="G267" s="35"/>
      <c r="H267" s="48"/>
      <c r="I267" s="82">
        <v>6</v>
      </c>
      <c r="J267" s="71">
        <v>0.41666666666666669</v>
      </c>
      <c r="K267" s="72">
        <v>0.75</v>
      </c>
      <c r="L267" s="55">
        <f t="shared" si="87"/>
        <v>8</v>
      </c>
      <c r="M267" s="71">
        <v>0.41666666666666669</v>
      </c>
      <c r="N267" s="72">
        <v>0.75</v>
      </c>
      <c r="O267" s="55">
        <f t="shared" si="88"/>
        <v>8</v>
      </c>
      <c r="P267" s="92"/>
    </row>
    <row r="268" spans="2:16" ht="19.5" customHeight="1" x14ac:dyDescent="0.2">
      <c r="B268" s="51">
        <f t="shared" si="82"/>
        <v>43024</v>
      </c>
      <c r="C268" s="52">
        <f t="shared" si="84"/>
        <v>43024</v>
      </c>
      <c r="D268" s="53"/>
      <c r="E268" s="54"/>
      <c r="F268" s="55"/>
      <c r="G268" s="35"/>
      <c r="H268" s="48"/>
      <c r="I268" s="82">
        <v>7</v>
      </c>
      <c r="J268" s="71">
        <v>0.58333333333333337</v>
      </c>
      <c r="K268" s="72">
        <v>0.75</v>
      </c>
      <c r="L268" s="55">
        <f t="shared" si="87"/>
        <v>3.9999999999999991</v>
      </c>
      <c r="M268" s="71">
        <v>0.41666666666666669</v>
      </c>
      <c r="N268" s="72">
        <v>0.83333333333333337</v>
      </c>
      <c r="O268" s="55">
        <f t="shared" si="88"/>
        <v>10</v>
      </c>
      <c r="P268" s="92"/>
    </row>
    <row r="269" spans="2:16" ht="19.5" customHeight="1" x14ac:dyDescent="0.2">
      <c r="B269" s="51">
        <f t="shared" si="82"/>
        <v>43025</v>
      </c>
      <c r="C269" s="52">
        <f t="shared" si="84"/>
        <v>43025</v>
      </c>
      <c r="D269" s="71"/>
      <c r="E269" s="72"/>
      <c r="F269" s="55"/>
      <c r="G269" s="35"/>
      <c r="H269" s="48"/>
      <c r="I269" s="82">
        <v>8</v>
      </c>
      <c r="J269" s="35"/>
      <c r="K269" s="48" t="s">
        <v>79</v>
      </c>
      <c r="L269" s="47"/>
      <c r="M269" s="35"/>
      <c r="N269" s="48" t="s">
        <v>79</v>
      </c>
      <c r="O269" s="47"/>
      <c r="P269" s="92"/>
    </row>
    <row r="270" spans="2:16" ht="19.5" customHeight="1" x14ac:dyDescent="0.2">
      <c r="B270" s="51">
        <f t="shared" si="82"/>
        <v>43026</v>
      </c>
      <c r="C270" s="52">
        <f t="shared" si="84"/>
        <v>43026</v>
      </c>
      <c r="D270" s="35"/>
      <c r="E270" s="48"/>
      <c r="F270" s="47"/>
      <c r="G270" s="35"/>
      <c r="H270" s="48"/>
      <c r="I270" s="82">
        <v>9</v>
      </c>
      <c r="J270" s="71">
        <v>0.58333333333333337</v>
      </c>
      <c r="K270" s="72">
        <v>0.75</v>
      </c>
      <c r="L270" s="55">
        <f t="shared" ref="L270:L275" si="89">(K270-J270)*24</f>
        <v>3.9999999999999991</v>
      </c>
      <c r="M270" s="71">
        <v>0.41666666666666669</v>
      </c>
      <c r="N270" s="72">
        <v>0.83333333333333337</v>
      </c>
      <c r="O270" s="55">
        <f t="shared" ref="O270:O275" si="90">(N270-M270)*24</f>
        <v>10</v>
      </c>
      <c r="P270" s="92"/>
    </row>
    <row r="271" spans="2:16" ht="19.5" customHeight="1" x14ac:dyDescent="0.2">
      <c r="B271" s="51">
        <f t="shared" si="82"/>
        <v>43027</v>
      </c>
      <c r="C271" s="52">
        <f t="shared" si="84"/>
        <v>43027</v>
      </c>
      <c r="D271" s="71"/>
      <c r="E271" s="72"/>
      <c r="F271" s="55"/>
      <c r="G271" s="35"/>
      <c r="H271" s="48"/>
      <c r="I271" s="82">
        <v>10</v>
      </c>
      <c r="J271" s="71">
        <v>0.58333333333333337</v>
      </c>
      <c r="K271" s="72">
        <v>0.75</v>
      </c>
      <c r="L271" s="55">
        <f t="shared" si="89"/>
        <v>3.9999999999999991</v>
      </c>
      <c r="M271" s="71">
        <v>0.41666666666666669</v>
      </c>
      <c r="N271" s="72">
        <v>0.83333333333333337</v>
      </c>
      <c r="O271" s="55">
        <f t="shared" si="90"/>
        <v>10</v>
      </c>
      <c r="P271" s="92"/>
    </row>
    <row r="272" spans="2:16" ht="19.5" customHeight="1" x14ac:dyDescent="0.2">
      <c r="B272" s="51">
        <f t="shared" si="82"/>
        <v>43028</v>
      </c>
      <c r="C272" s="52">
        <f t="shared" si="84"/>
        <v>43028</v>
      </c>
      <c r="D272" s="71"/>
      <c r="E272" s="72"/>
      <c r="F272" s="55"/>
      <c r="G272" s="35"/>
      <c r="H272" s="48"/>
      <c r="I272" s="82">
        <v>11</v>
      </c>
      <c r="J272" s="71">
        <v>0.58333333333333337</v>
      </c>
      <c r="K272" s="72">
        <v>0.75</v>
      </c>
      <c r="L272" s="55">
        <f t="shared" si="89"/>
        <v>3.9999999999999991</v>
      </c>
      <c r="M272" s="71">
        <v>0.41666666666666669</v>
      </c>
      <c r="N272" s="72">
        <v>0.83333333333333337</v>
      </c>
      <c r="O272" s="55">
        <f t="shared" si="90"/>
        <v>10</v>
      </c>
      <c r="P272" s="92"/>
    </row>
    <row r="273" spans="2:16" ht="19.5" customHeight="1" x14ac:dyDescent="0.2">
      <c r="B273" s="51">
        <f t="shared" si="82"/>
        <v>43029</v>
      </c>
      <c r="C273" s="52">
        <f t="shared" si="84"/>
        <v>43029</v>
      </c>
      <c r="D273" s="71"/>
      <c r="E273" s="72"/>
      <c r="F273" s="55"/>
      <c r="G273" s="35"/>
      <c r="H273" s="48"/>
      <c r="I273" s="82">
        <v>12</v>
      </c>
      <c r="J273" s="71">
        <v>0.41666666666666669</v>
      </c>
      <c r="K273" s="72">
        <v>0.75</v>
      </c>
      <c r="L273" s="55">
        <f t="shared" si="89"/>
        <v>8</v>
      </c>
      <c r="M273" s="71">
        <v>0.41666666666666669</v>
      </c>
      <c r="N273" s="72">
        <v>0.83333333333333337</v>
      </c>
      <c r="O273" s="55">
        <f t="shared" si="90"/>
        <v>10</v>
      </c>
      <c r="P273" s="92"/>
    </row>
    <row r="274" spans="2:16" ht="19.5" customHeight="1" x14ac:dyDescent="0.2">
      <c r="B274" s="51">
        <f t="shared" si="82"/>
        <v>43030</v>
      </c>
      <c r="C274" s="52">
        <f t="shared" si="84"/>
        <v>43030</v>
      </c>
      <c r="D274" s="71"/>
      <c r="E274" s="72"/>
      <c r="F274" s="55"/>
      <c r="G274" s="35"/>
      <c r="H274" s="48"/>
      <c r="I274" s="82">
        <v>13</v>
      </c>
      <c r="J274" s="71">
        <v>0.41666666666666669</v>
      </c>
      <c r="K274" s="72">
        <v>0.75</v>
      </c>
      <c r="L274" s="55">
        <f t="shared" si="89"/>
        <v>8</v>
      </c>
      <c r="M274" s="71">
        <v>0.41666666666666669</v>
      </c>
      <c r="N274" s="72">
        <v>0.75</v>
      </c>
      <c r="O274" s="55">
        <f t="shared" si="90"/>
        <v>8</v>
      </c>
      <c r="P274" s="92"/>
    </row>
    <row r="275" spans="2:16" ht="19.5" customHeight="1" x14ac:dyDescent="0.2">
      <c r="B275" s="51">
        <f t="shared" si="82"/>
        <v>43031</v>
      </c>
      <c r="C275" s="52">
        <f t="shared" si="84"/>
        <v>43031</v>
      </c>
      <c r="D275" s="53"/>
      <c r="E275" s="54"/>
      <c r="F275" s="55"/>
      <c r="G275" s="35"/>
      <c r="H275" s="48"/>
      <c r="I275" s="82">
        <v>14</v>
      </c>
      <c r="J275" s="71">
        <v>0.58333333333333337</v>
      </c>
      <c r="K275" s="72">
        <v>0.75</v>
      </c>
      <c r="L275" s="55">
        <f t="shared" si="89"/>
        <v>3.9999999999999991</v>
      </c>
      <c r="M275" s="71">
        <v>0.41666666666666669</v>
      </c>
      <c r="N275" s="72">
        <v>0.83333333333333337</v>
      </c>
      <c r="O275" s="55">
        <f t="shared" si="90"/>
        <v>10</v>
      </c>
      <c r="P275" s="92"/>
    </row>
    <row r="276" spans="2:16" ht="19.5" customHeight="1" x14ac:dyDescent="0.2">
      <c r="B276" s="51">
        <f t="shared" si="82"/>
        <v>43032</v>
      </c>
      <c r="C276" s="52">
        <f t="shared" si="84"/>
        <v>43032</v>
      </c>
      <c r="D276" s="71"/>
      <c r="E276" s="72"/>
      <c r="F276" s="55"/>
      <c r="G276" s="35"/>
      <c r="H276" s="48"/>
      <c r="I276" s="82">
        <v>15</v>
      </c>
      <c r="J276" s="35"/>
      <c r="K276" s="48" t="s">
        <v>79</v>
      </c>
      <c r="L276" s="47"/>
      <c r="M276" s="35"/>
      <c r="N276" s="48" t="s">
        <v>79</v>
      </c>
      <c r="O276" s="47"/>
      <c r="P276" s="92"/>
    </row>
    <row r="277" spans="2:16" ht="19.5" customHeight="1" x14ac:dyDescent="0.2">
      <c r="B277" s="51">
        <f t="shared" si="82"/>
        <v>43033</v>
      </c>
      <c r="C277" s="52">
        <f t="shared" si="84"/>
        <v>43033</v>
      </c>
      <c r="D277" s="35"/>
      <c r="E277" s="48"/>
      <c r="F277" s="47"/>
      <c r="G277" s="35"/>
      <c r="H277" s="48"/>
      <c r="I277" s="82">
        <v>16</v>
      </c>
      <c r="J277" s="71">
        <v>0.58333333333333337</v>
      </c>
      <c r="K277" s="72">
        <v>0.75</v>
      </c>
      <c r="L277" s="55">
        <f t="shared" ref="L277:L282" si="91">(K277-J277)*24</f>
        <v>3.9999999999999991</v>
      </c>
      <c r="M277" s="71">
        <v>0.41666666666666669</v>
      </c>
      <c r="N277" s="72">
        <v>0.83333333333333337</v>
      </c>
      <c r="O277" s="55">
        <f t="shared" ref="O277:O282" si="92">(N277-M277)*24</f>
        <v>10</v>
      </c>
      <c r="P277" s="92"/>
    </row>
    <row r="278" spans="2:16" ht="19.5" customHeight="1" x14ac:dyDescent="0.2">
      <c r="B278" s="51">
        <f t="shared" si="82"/>
        <v>43034</v>
      </c>
      <c r="C278" s="52">
        <f t="shared" si="84"/>
        <v>43034</v>
      </c>
      <c r="D278" s="71"/>
      <c r="E278" s="72"/>
      <c r="F278" s="55"/>
      <c r="G278" s="35"/>
      <c r="H278" s="48"/>
      <c r="I278" s="82">
        <v>17</v>
      </c>
      <c r="J278" s="71">
        <v>0.58333333333333337</v>
      </c>
      <c r="K278" s="72">
        <v>0.75</v>
      </c>
      <c r="L278" s="55">
        <f t="shared" si="91"/>
        <v>3.9999999999999991</v>
      </c>
      <c r="M278" s="71">
        <v>0.41666666666666669</v>
      </c>
      <c r="N278" s="72">
        <v>0.83333333333333337</v>
      </c>
      <c r="O278" s="55">
        <f t="shared" si="92"/>
        <v>10</v>
      </c>
      <c r="P278" s="92"/>
    </row>
    <row r="279" spans="2:16" ht="19.5" customHeight="1" x14ac:dyDescent="0.2">
      <c r="B279" s="51">
        <f t="shared" si="82"/>
        <v>43035</v>
      </c>
      <c r="C279" s="52">
        <f t="shared" si="84"/>
        <v>43035</v>
      </c>
      <c r="D279" s="71"/>
      <c r="E279" s="72"/>
      <c r="F279" s="55"/>
      <c r="G279" s="35"/>
      <c r="H279" s="48"/>
      <c r="I279" s="82">
        <v>18</v>
      </c>
      <c r="J279" s="71">
        <v>0.58333333333333337</v>
      </c>
      <c r="K279" s="72">
        <v>0.75</v>
      </c>
      <c r="L279" s="55">
        <f t="shared" si="91"/>
        <v>3.9999999999999991</v>
      </c>
      <c r="M279" s="71">
        <v>0.41666666666666669</v>
      </c>
      <c r="N279" s="72">
        <v>0.83333333333333337</v>
      </c>
      <c r="O279" s="55">
        <f t="shared" si="92"/>
        <v>10</v>
      </c>
      <c r="P279" s="92"/>
    </row>
    <row r="280" spans="2:16" ht="19.5" customHeight="1" x14ac:dyDescent="0.2">
      <c r="B280" s="51">
        <f t="shared" si="82"/>
        <v>43036</v>
      </c>
      <c r="C280" s="52">
        <f t="shared" si="84"/>
        <v>43036</v>
      </c>
      <c r="D280" s="71"/>
      <c r="E280" s="72"/>
      <c r="F280" s="55"/>
      <c r="G280" s="35"/>
      <c r="H280" s="48"/>
      <c r="I280" s="82">
        <v>19</v>
      </c>
      <c r="J280" s="71">
        <v>0.41666666666666669</v>
      </c>
      <c r="K280" s="72">
        <v>0.75</v>
      </c>
      <c r="L280" s="55">
        <f t="shared" si="91"/>
        <v>8</v>
      </c>
      <c r="M280" s="71">
        <v>0.41666666666666669</v>
      </c>
      <c r="N280" s="72">
        <v>0.83333333333333337</v>
      </c>
      <c r="O280" s="55">
        <f t="shared" si="92"/>
        <v>10</v>
      </c>
      <c r="P280" s="92"/>
    </row>
    <row r="281" spans="2:16" ht="19.5" customHeight="1" x14ac:dyDescent="0.2">
      <c r="B281" s="51">
        <f>IF(DAY(B280+1)&lt;&gt;29,"",B280+1)</f>
        <v>43037</v>
      </c>
      <c r="C281" s="52">
        <f t="shared" si="84"/>
        <v>43037</v>
      </c>
      <c r="D281" s="71"/>
      <c r="E281" s="72"/>
      <c r="F281" s="55"/>
      <c r="G281" s="35"/>
      <c r="H281" s="48"/>
      <c r="I281" s="82">
        <v>20</v>
      </c>
      <c r="J281" s="71">
        <v>0.41666666666666669</v>
      </c>
      <c r="K281" s="72">
        <v>0.75</v>
      </c>
      <c r="L281" s="55">
        <f t="shared" si="91"/>
        <v>8</v>
      </c>
      <c r="M281" s="71">
        <v>0.41666666666666669</v>
      </c>
      <c r="N281" s="72">
        <v>0.75</v>
      </c>
      <c r="O281" s="55">
        <f t="shared" si="92"/>
        <v>8</v>
      </c>
      <c r="P281" s="92"/>
    </row>
    <row r="282" spans="2:16" ht="19.5" customHeight="1" x14ac:dyDescent="0.2">
      <c r="B282" s="51">
        <f>IF(DAY(B281+1)&lt;&gt;30,"",B281+1)</f>
        <v>43038</v>
      </c>
      <c r="C282" s="52">
        <f t="shared" si="84"/>
        <v>43038</v>
      </c>
      <c r="D282" s="53"/>
      <c r="E282" s="54"/>
      <c r="F282" s="55"/>
      <c r="G282" s="35"/>
      <c r="H282" s="48"/>
      <c r="I282" s="82">
        <v>21</v>
      </c>
      <c r="J282" s="71">
        <v>0.58333333333333337</v>
      </c>
      <c r="K282" s="72">
        <v>0.75</v>
      </c>
      <c r="L282" s="55">
        <f t="shared" si="91"/>
        <v>3.9999999999999991</v>
      </c>
      <c r="M282" s="71">
        <v>0.41666666666666669</v>
      </c>
      <c r="N282" s="72">
        <v>0.83333333333333337</v>
      </c>
      <c r="O282" s="55">
        <f t="shared" si="92"/>
        <v>10</v>
      </c>
      <c r="P282" s="92"/>
    </row>
    <row r="283" spans="2:16" ht="19.5" customHeight="1" thickBot="1" x14ac:dyDescent="0.25">
      <c r="B283" s="51">
        <f>IF(DAY(B282+1)&lt;&gt;31,"",B282+1)</f>
        <v>43039</v>
      </c>
      <c r="C283" s="52">
        <f t="shared" si="84"/>
        <v>43039</v>
      </c>
      <c r="D283" s="53"/>
      <c r="E283" s="54"/>
      <c r="F283" s="55"/>
      <c r="G283" s="35"/>
      <c r="H283" s="48"/>
      <c r="I283" s="82">
        <v>22</v>
      </c>
      <c r="J283" s="35"/>
      <c r="K283" s="48" t="s">
        <v>79</v>
      </c>
      <c r="L283" s="47"/>
      <c r="M283" s="35"/>
      <c r="N283" s="48" t="s">
        <v>79</v>
      </c>
      <c r="O283" s="47"/>
      <c r="P283" s="92"/>
    </row>
    <row r="284" spans="2:16" ht="19.5" customHeight="1" thickTop="1" x14ac:dyDescent="0.2">
      <c r="B284" s="57" t="s">
        <v>37</v>
      </c>
      <c r="C284" s="58"/>
      <c r="D284" s="57"/>
      <c r="E284" s="59">
        <f>COUNTIF(D253:D283,"&gt;0")</f>
        <v>2</v>
      </c>
      <c r="F284" s="60"/>
      <c r="G284" s="61"/>
      <c r="H284" s="59">
        <f>COUNTIF(G253:G283,"&gt;0")</f>
        <v>0</v>
      </c>
      <c r="I284" s="60"/>
      <c r="J284" s="61"/>
      <c r="K284" s="59">
        <f>COUNTIF(J253:J283,"&gt;0")</f>
        <v>26</v>
      </c>
      <c r="L284" s="60"/>
      <c r="M284" s="61"/>
      <c r="N284" s="59">
        <f>COUNTIF(M253:M283,"&gt;0")</f>
        <v>26</v>
      </c>
      <c r="O284" s="60"/>
      <c r="P284" s="40"/>
    </row>
    <row r="285" spans="2:16" ht="19.5" customHeight="1" x14ac:dyDescent="0.2">
      <c r="B285" s="62" t="s">
        <v>309</v>
      </c>
      <c r="C285" s="63"/>
      <c r="D285" s="64"/>
      <c r="E285" s="74">
        <f>SUM(F253:F283)</f>
        <v>14</v>
      </c>
      <c r="F285" s="63"/>
      <c r="G285" s="65"/>
      <c r="H285" s="74">
        <v>0</v>
      </c>
      <c r="I285" s="63"/>
      <c r="J285" s="65"/>
      <c r="K285" s="74">
        <f>SUM(L253:L283)</f>
        <v>144</v>
      </c>
      <c r="L285" s="63"/>
      <c r="M285" s="65"/>
      <c r="N285" s="74">
        <f>SUM(O253:O283)</f>
        <v>248</v>
      </c>
      <c r="O285" s="63"/>
      <c r="P285" s="40"/>
    </row>
    <row r="286" spans="2:16" ht="19.5" customHeight="1" x14ac:dyDescent="0.2">
      <c r="B286" s="64" t="s">
        <v>42</v>
      </c>
      <c r="C286" s="66"/>
      <c r="D286" s="64"/>
      <c r="E286" s="90">
        <f>COUNTIF($B$253:$B$283,"&gt;0")-E284</f>
        <v>29</v>
      </c>
      <c r="F286" s="47"/>
      <c r="G286" s="35"/>
      <c r="H286" s="90">
        <f>COUNTIF($B$253:$B$283,"&gt;0")-H284</f>
        <v>31</v>
      </c>
      <c r="I286" s="47"/>
      <c r="J286" s="35"/>
      <c r="K286" s="90">
        <f>COUNTIF($B$253:$B$283,"&gt;0")-K284</f>
        <v>5</v>
      </c>
      <c r="L286" s="47"/>
      <c r="M286" s="35"/>
      <c r="N286" s="90">
        <f>COUNTIF($B$253:$B$283,"&gt;0")-N284</f>
        <v>5</v>
      </c>
      <c r="O286" s="47"/>
      <c r="P286" s="40"/>
    </row>
    <row r="287" spans="2:16" ht="19.5" customHeight="1" x14ac:dyDescent="0.2">
      <c r="B287" s="67"/>
      <c r="C287" s="68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2:16" ht="18.75" customHeight="1" x14ac:dyDescent="0.2">
      <c r="B288" s="287" t="s">
        <v>13</v>
      </c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</row>
    <row r="289" spans="2:16" ht="18.75" customHeight="1" x14ac:dyDescent="0.2"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</row>
    <row r="290" spans="2:16" ht="18.75" customHeight="1" x14ac:dyDescent="0.2"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2:16" ht="18.75" customHeight="1" x14ac:dyDescent="0.2">
      <c r="B291" s="377">
        <f>EDATE(B250, 1)</f>
        <v>43040</v>
      </c>
      <c r="C291" s="377"/>
      <c r="D291" s="377"/>
      <c r="E291" s="295">
        <f>B291</f>
        <v>43040</v>
      </c>
      <c r="F291" s="295"/>
    </row>
    <row r="292" spans="2:16" ht="19.5" customHeight="1" x14ac:dyDescent="0.2">
      <c r="B292" s="289"/>
      <c r="C292" s="290"/>
      <c r="D292" s="219" t="s">
        <v>313</v>
      </c>
      <c r="E292" s="293"/>
      <c r="F292" s="220"/>
      <c r="G292" s="219" t="s">
        <v>2</v>
      </c>
      <c r="H292" s="293"/>
      <c r="I292" s="220"/>
      <c r="J292" s="219" t="s">
        <v>36</v>
      </c>
      <c r="K292" s="293"/>
      <c r="L292" s="220"/>
      <c r="M292" s="219" t="s">
        <v>237</v>
      </c>
      <c r="N292" s="293"/>
      <c r="O292" s="220"/>
      <c r="P292" s="40" t="s">
        <v>306</v>
      </c>
    </row>
    <row r="293" spans="2:16" ht="19.5" customHeight="1" x14ac:dyDescent="0.2">
      <c r="B293" s="291"/>
      <c r="C293" s="292"/>
      <c r="D293" s="35" t="s">
        <v>246</v>
      </c>
      <c r="E293" s="48" t="s">
        <v>307</v>
      </c>
      <c r="F293" s="47" t="s">
        <v>308</v>
      </c>
      <c r="G293" s="35" t="s">
        <v>246</v>
      </c>
      <c r="H293" s="48" t="s">
        <v>307</v>
      </c>
      <c r="I293" s="47" t="s">
        <v>308</v>
      </c>
      <c r="J293" s="35" t="s">
        <v>246</v>
      </c>
      <c r="K293" s="48" t="s">
        <v>307</v>
      </c>
      <c r="L293" s="47" t="s">
        <v>308</v>
      </c>
      <c r="M293" s="35" t="s">
        <v>246</v>
      </c>
      <c r="N293" s="48" t="s">
        <v>307</v>
      </c>
      <c r="O293" s="47" t="s">
        <v>308</v>
      </c>
      <c r="P293" s="3"/>
    </row>
    <row r="294" spans="2:16" ht="19.5" customHeight="1" x14ac:dyDescent="0.2">
      <c r="B294" s="51">
        <f>B291</f>
        <v>43040</v>
      </c>
      <c r="C294" s="52">
        <f>B294</f>
        <v>43040</v>
      </c>
      <c r="D294" s="71"/>
      <c r="E294" s="72"/>
      <c r="F294" s="55"/>
      <c r="G294" s="53"/>
      <c r="H294" s="54"/>
      <c r="I294" s="82">
        <v>23</v>
      </c>
      <c r="J294" s="71">
        <v>0.58333333333333337</v>
      </c>
      <c r="K294" s="72">
        <v>0.75</v>
      </c>
      <c r="L294" s="55">
        <f t="shared" ref="L294:L299" si="93">(K294-J294)*24</f>
        <v>3.9999999999999991</v>
      </c>
      <c r="M294" s="71">
        <v>0.41666666666666669</v>
      </c>
      <c r="N294" s="72">
        <v>0.83333333333333337</v>
      </c>
      <c r="O294" s="55">
        <f t="shared" ref="O294:O299" si="94">(N294-M294)*24</f>
        <v>10</v>
      </c>
      <c r="P294" s="83"/>
    </row>
    <row r="295" spans="2:16" ht="19.5" customHeight="1" x14ac:dyDescent="0.2">
      <c r="B295" s="51">
        <f t="shared" ref="B295:B321" si="95">B294+1</f>
        <v>43041</v>
      </c>
      <c r="C295" s="52">
        <f>B295</f>
        <v>43041</v>
      </c>
      <c r="D295" s="71"/>
      <c r="E295" s="72"/>
      <c r="F295" s="55"/>
      <c r="G295" s="53"/>
      <c r="H295" s="54"/>
      <c r="I295" s="82">
        <v>24</v>
      </c>
      <c r="J295" s="71">
        <v>0.58333333333333337</v>
      </c>
      <c r="K295" s="72">
        <v>0.75</v>
      </c>
      <c r="L295" s="55">
        <f t="shared" si="93"/>
        <v>3.9999999999999991</v>
      </c>
      <c r="M295" s="71">
        <v>0.41666666666666669</v>
      </c>
      <c r="N295" s="72">
        <v>0.83333333333333337</v>
      </c>
      <c r="O295" s="55">
        <f t="shared" si="94"/>
        <v>10</v>
      </c>
      <c r="P295" s="83"/>
    </row>
    <row r="296" spans="2:16" ht="19.5" customHeight="1" x14ac:dyDescent="0.2">
      <c r="B296" s="51">
        <f t="shared" si="95"/>
        <v>43042</v>
      </c>
      <c r="C296" s="52">
        <f t="shared" ref="C296:C324" si="96">B296</f>
        <v>43042</v>
      </c>
      <c r="D296" s="71"/>
      <c r="E296" s="72"/>
      <c r="F296" s="55"/>
      <c r="G296" s="35"/>
      <c r="H296" s="48"/>
      <c r="I296" s="82">
        <v>25</v>
      </c>
      <c r="J296" s="71">
        <v>0.5</v>
      </c>
      <c r="K296" s="72">
        <v>0.75</v>
      </c>
      <c r="L296" s="55">
        <f t="shared" si="93"/>
        <v>6</v>
      </c>
      <c r="M296" s="71">
        <v>0.41666666666666669</v>
      </c>
      <c r="N296" s="72">
        <v>0.75</v>
      </c>
      <c r="O296" s="55">
        <f t="shared" si="94"/>
        <v>8</v>
      </c>
      <c r="P296" s="83" t="s">
        <v>179</v>
      </c>
    </row>
    <row r="297" spans="2:16" ht="19.5" customHeight="1" x14ac:dyDescent="0.2">
      <c r="B297" s="51">
        <f t="shared" si="95"/>
        <v>43043</v>
      </c>
      <c r="C297" s="52">
        <f t="shared" si="96"/>
        <v>43043</v>
      </c>
      <c r="D297" s="71"/>
      <c r="E297" s="72"/>
      <c r="F297" s="55"/>
      <c r="G297" s="71"/>
      <c r="H297" s="72"/>
      <c r="I297" s="82">
        <v>26</v>
      </c>
      <c r="J297" s="71">
        <v>0.5</v>
      </c>
      <c r="K297" s="72">
        <v>0.75</v>
      </c>
      <c r="L297" s="55">
        <f t="shared" si="93"/>
        <v>6</v>
      </c>
      <c r="M297" s="71">
        <v>0.41666666666666669</v>
      </c>
      <c r="N297" s="72">
        <v>0.83333333333333337</v>
      </c>
      <c r="O297" s="55">
        <f t="shared" si="94"/>
        <v>10</v>
      </c>
      <c r="P297" s="83"/>
    </row>
    <row r="298" spans="2:16" ht="19.5" customHeight="1" x14ac:dyDescent="0.2">
      <c r="B298" s="51">
        <f t="shared" si="95"/>
        <v>43044</v>
      </c>
      <c r="C298" s="52">
        <f t="shared" si="96"/>
        <v>43044</v>
      </c>
      <c r="D298" s="71"/>
      <c r="E298" s="72"/>
      <c r="F298" s="55"/>
      <c r="G298" s="71"/>
      <c r="H298" s="72"/>
      <c r="I298" s="82">
        <v>27</v>
      </c>
      <c r="J298" s="71">
        <v>0.5</v>
      </c>
      <c r="K298" s="72">
        <v>0.75</v>
      </c>
      <c r="L298" s="55">
        <f t="shared" si="93"/>
        <v>6</v>
      </c>
      <c r="M298" s="71">
        <v>0.41666666666666669</v>
      </c>
      <c r="N298" s="72">
        <v>0.75</v>
      </c>
      <c r="O298" s="55">
        <f t="shared" si="94"/>
        <v>8</v>
      </c>
      <c r="P298" s="83"/>
    </row>
    <row r="299" spans="2:16" ht="19.5" customHeight="1" x14ac:dyDescent="0.2">
      <c r="B299" s="51">
        <f t="shared" si="95"/>
        <v>43045</v>
      </c>
      <c r="C299" s="52">
        <f t="shared" si="96"/>
        <v>43045</v>
      </c>
      <c r="D299" s="53"/>
      <c r="E299" s="54"/>
      <c r="F299" s="55"/>
      <c r="G299" s="71"/>
      <c r="H299" s="72"/>
      <c r="I299" s="82">
        <v>28</v>
      </c>
      <c r="J299" s="71">
        <v>0.58333333333333337</v>
      </c>
      <c r="K299" s="72">
        <v>0.75</v>
      </c>
      <c r="L299" s="55">
        <f t="shared" si="93"/>
        <v>3.9999999999999991</v>
      </c>
      <c r="M299" s="71">
        <v>0.41666666666666669</v>
      </c>
      <c r="N299" s="72">
        <v>0.83333333333333337</v>
      </c>
      <c r="O299" s="55">
        <f t="shared" si="94"/>
        <v>10</v>
      </c>
      <c r="P299" s="83"/>
    </row>
    <row r="300" spans="2:16" ht="19.5" customHeight="1" x14ac:dyDescent="0.2">
      <c r="B300" s="51">
        <f t="shared" si="95"/>
        <v>43046</v>
      </c>
      <c r="C300" s="52">
        <f t="shared" si="96"/>
        <v>43046</v>
      </c>
      <c r="D300" s="71"/>
      <c r="E300" s="72"/>
      <c r="F300" s="55"/>
      <c r="G300" s="35"/>
      <c r="H300" s="48"/>
      <c r="I300" s="82">
        <v>29</v>
      </c>
      <c r="J300" s="35"/>
      <c r="K300" s="48" t="s">
        <v>79</v>
      </c>
      <c r="L300" s="47"/>
      <c r="M300" s="35"/>
      <c r="N300" s="48" t="s">
        <v>79</v>
      </c>
      <c r="O300" s="47"/>
      <c r="P300" s="83"/>
    </row>
    <row r="301" spans="2:16" ht="19.5" customHeight="1" x14ac:dyDescent="0.2">
      <c r="B301" s="51">
        <f t="shared" si="95"/>
        <v>43047</v>
      </c>
      <c r="C301" s="52">
        <f t="shared" si="96"/>
        <v>43047</v>
      </c>
      <c r="D301" s="35"/>
      <c r="E301" s="48"/>
      <c r="F301" s="47"/>
      <c r="G301" s="71"/>
      <c r="H301" s="72"/>
      <c r="I301" s="82">
        <v>30</v>
      </c>
      <c r="J301" s="71">
        <v>0.58333333333333337</v>
      </c>
      <c r="K301" s="72">
        <v>0.75</v>
      </c>
      <c r="L301" s="55">
        <f t="shared" ref="L301:L306" si="97">(K301-J301)*24</f>
        <v>3.9999999999999991</v>
      </c>
      <c r="M301" s="71">
        <v>0.41666666666666669</v>
      </c>
      <c r="N301" s="72">
        <v>0.83333333333333337</v>
      </c>
      <c r="O301" s="55">
        <f t="shared" ref="O301:O306" si="98">(N301-M301)*24</f>
        <v>10</v>
      </c>
      <c r="P301" s="91"/>
    </row>
    <row r="302" spans="2:16" ht="19.5" customHeight="1" x14ac:dyDescent="0.2">
      <c r="B302" s="51">
        <f t="shared" si="95"/>
        <v>43048</v>
      </c>
      <c r="C302" s="52">
        <f t="shared" si="96"/>
        <v>43048</v>
      </c>
      <c r="D302" s="35"/>
      <c r="E302" s="48"/>
      <c r="F302" s="47"/>
      <c r="G302" s="71"/>
      <c r="H302" s="72"/>
      <c r="I302" s="82">
        <v>31</v>
      </c>
      <c r="J302" s="71">
        <v>0.58333333333333337</v>
      </c>
      <c r="K302" s="72">
        <v>0.75</v>
      </c>
      <c r="L302" s="55">
        <f t="shared" si="97"/>
        <v>3.9999999999999991</v>
      </c>
      <c r="M302" s="71">
        <v>0.41666666666666669</v>
      </c>
      <c r="N302" s="72">
        <v>0.83333333333333337</v>
      </c>
      <c r="O302" s="55">
        <f t="shared" si="98"/>
        <v>10</v>
      </c>
      <c r="P302" s="83"/>
    </row>
    <row r="303" spans="2:16" ht="19.5" customHeight="1" x14ac:dyDescent="0.2">
      <c r="B303" s="51">
        <f t="shared" si="95"/>
        <v>43049</v>
      </c>
      <c r="C303" s="52">
        <f t="shared" si="96"/>
        <v>43049</v>
      </c>
      <c r="D303" s="71"/>
      <c r="E303" s="72"/>
      <c r="F303" s="55"/>
      <c r="G303" s="71"/>
      <c r="H303" s="72"/>
      <c r="I303" s="82">
        <v>32</v>
      </c>
      <c r="J303" s="71">
        <v>0.58333333333333337</v>
      </c>
      <c r="K303" s="72">
        <v>0.75</v>
      </c>
      <c r="L303" s="55">
        <f t="shared" si="97"/>
        <v>3.9999999999999991</v>
      </c>
      <c r="M303" s="71">
        <v>0.41666666666666669</v>
      </c>
      <c r="N303" s="72">
        <v>0.83333333333333337</v>
      </c>
      <c r="O303" s="55">
        <f t="shared" si="98"/>
        <v>10</v>
      </c>
      <c r="P303" s="83"/>
    </row>
    <row r="304" spans="2:16" ht="19.5" customHeight="1" x14ac:dyDescent="0.2">
      <c r="B304" s="51">
        <f t="shared" si="95"/>
        <v>43050</v>
      </c>
      <c r="C304" s="52">
        <f t="shared" si="96"/>
        <v>43050</v>
      </c>
      <c r="D304" s="35"/>
      <c r="E304" s="48"/>
      <c r="F304" s="47"/>
      <c r="G304" s="71">
        <v>0.41666666666666669</v>
      </c>
      <c r="H304" s="72">
        <v>0.75</v>
      </c>
      <c r="I304" s="55">
        <f>(H304-G304)*24</f>
        <v>8</v>
      </c>
      <c r="J304" s="71">
        <v>0.5</v>
      </c>
      <c r="K304" s="72">
        <v>0.75</v>
      </c>
      <c r="L304" s="55">
        <f t="shared" si="97"/>
        <v>6</v>
      </c>
      <c r="M304" s="71">
        <v>0.41666666666666669</v>
      </c>
      <c r="N304" s="72">
        <v>0.83333333333333337</v>
      </c>
      <c r="O304" s="55">
        <f t="shared" si="98"/>
        <v>10</v>
      </c>
      <c r="P304" s="107" t="s">
        <v>151</v>
      </c>
    </row>
    <row r="305" spans="2:16" ht="19.5" customHeight="1" x14ac:dyDescent="0.2">
      <c r="B305" s="51">
        <f t="shared" si="95"/>
        <v>43051</v>
      </c>
      <c r="C305" s="52">
        <f t="shared" si="96"/>
        <v>43051</v>
      </c>
      <c r="D305" s="71"/>
      <c r="E305" s="72"/>
      <c r="F305" s="55"/>
      <c r="G305" s="71">
        <v>0.41666666666666669</v>
      </c>
      <c r="H305" s="72">
        <v>0.75</v>
      </c>
      <c r="I305" s="55">
        <f>(H305-G305)*24</f>
        <v>8</v>
      </c>
      <c r="J305" s="71">
        <v>0.5</v>
      </c>
      <c r="K305" s="72">
        <v>0.75</v>
      </c>
      <c r="L305" s="55">
        <f t="shared" si="97"/>
        <v>6</v>
      </c>
      <c r="M305" s="71">
        <v>0.41666666666666669</v>
      </c>
      <c r="N305" s="72">
        <v>0.75</v>
      </c>
      <c r="O305" s="55">
        <f t="shared" si="98"/>
        <v>8</v>
      </c>
      <c r="P305" s="92"/>
    </row>
    <row r="306" spans="2:16" ht="19.5" customHeight="1" x14ac:dyDescent="0.2">
      <c r="B306" s="51">
        <f t="shared" si="95"/>
        <v>43052</v>
      </c>
      <c r="C306" s="52">
        <f t="shared" si="96"/>
        <v>43052</v>
      </c>
      <c r="D306" s="71"/>
      <c r="E306" s="72"/>
      <c r="F306" s="55"/>
      <c r="G306" s="71">
        <v>0.58333333333333337</v>
      </c>
      <c r="H306" s="72">
        <v>0.77083333333333337</v>
      </c>
      <c r="I306" s="55">
        <f>(H306-G306)*24</f>
        <v>4.5</v>
      </c>
      <c r="J306" s="71">
        <v>0.58333333333333337</v>
      </c>
      <c r="K306" s="72">
        <v>0.75</v>
      </c>
      <c r="L306" s="55">
        <f t="shared" si="97"/>
        <v>3.9999999999999991</v>
      </c>
      <c r="M306" s="71">
        <v>0.41666666666666669</v>
      </c>
      <c r="N306" s="72">
        <v>0.83333333333333337</v>
      </c>
      <c r="O306" s="55">
        <f t="shared" si="98"/>
        <v>10</v>
      </c>
      <c r="P306" s="92"/>
    </row>
    <row r="307" spans="2:16" ht="19.5" customHeight="1" x14ac:dyDescent="0.2">
      <c r="B307" s="51">
        <f t="shared" si="95"/>
        <v>43053</v>
      </c>
      <c r="C307" s="52">
        <f t="shared" si="96"/>
        <v>43053</v>
      </c>
      <c r="D307" s="71"/>
      <c r="E307" s="72"/>
      <c r="F307" s="55"/>
      <c r="G307" s="35"/>
      <c r="H307" s="48" t="s">
        <v>79</v>
      </c>
      <c r="I307" s="47"/>
      <c r="J307" s="35"/>
      <c r="K307" s="48" t="s">
        <v>79</v>
      </c>
      <c r="L307" s="47"/>
      <c r="M307" s="35"/>
      <c r="N307" s="48" t="s">
        <v>79</v>
      </c>
      <c r="O307" s="47"/>
      <c r="P307" s="92"/>
    </row>
    <row r="308" spans="2:16" ht="19.5" customHeight="1" x14ac:dyDescent="0.2">
      <c r="B308" s="51">
        <f t="shared" si="95"/>
        <v>43054</v>
      </c>
      <c r="C308" s="52">
        <f t="shared" si="96"/>
        <v>43054</v>
      </c>
      <c r="D308" s="71"/>
      <c r="E308" s="72"/>
      <c r="F308" s="55"/>
      <c r="G308" s="71">
        <v>0.58333333333333337</v>
      </c>
      <c r="H308" s="72">
        <v>0.77083333333333337</v>
      </c>
      <c r="I308" s="55">
        <f t="shared" ref="I308:I313" si="99">(H308-G308)*24</f>
        <v>4.5</v>
      </c>
      <c r="J308" s="71">
        <v>0.58333333333333337</v>
      </c>
      <c r="K308" s="72">
        <v>0.75</v>
      </c>
      <c r="L308" s="55">
        <f t="shared" ref="L308:L313" si="100">(K308-J308)*24</f>
        <v>3.9999999999999991</v>
      </c>
      <c r="M308" s="71">
        <v>0.41666666666666669</v>
      </c>
      <c r="N308" s="72">
        <v>0.83333333333333337</v>
      </c>
      <c r="O308" s="55">
        <f t="shared" ref="O308:O313" si="101">(N308-M308)*24</f>
        <v>10</v>
      </c>
      <c r="P308" s="92"/>
    </row>
    <row r="309" spans="2:16" ht="19.5" customHeight="1" x14ac:dyDescent="0.2">
      <c r="B309" s="51">
        <f t="shared" si="95"/>
        <v>43055</v>
      </c>
      <c r="C309" s="52">
        <f t="shared" si="96"/>
        <v>43055</v>
      </c>
      <c r="D309" s="53"/>
      <c r="E309" s="54"/>
      <c r="F309" s="55"/>
      <c r="G309" s="71">
        <v>0.58333333333333337</v>
      </c>
      <c r="H309" s="72">
        <v>0.77083333333333337</v>
      </c>
      <c r="I309" s="55">
        <f t="shared" si="99"/>
        <v>4.5</v>
      </c>
      <c r="J309" s="71">
        <v>0.58333333333333337</v>
      </c>
      <c r="K309" s="72">
        <v>0.75</v>
      </c>
      <c r="L309" s="55">
        <f t="shared" si="100"/>
        <v>3.9999999999999991</v>
      </c>
      <c r="M309" s="71">
        <v>0.41666666666666669</v>
      </c>
      <c r="N309" s="72">
        <v>0.83333333333333337</v>
      </c>
      <c r="O309" s="55">
        <f t="shared" si="101"/>
        <v>10</v>
      </c>
      <c r="P309" s="92"/>
    </row>
    <row r="310" spans="2:16" ht="19.5" customHeight="1" x14ac:dyDescent="0.2">
      <c r="B310" s="51">
        <f t="shared" si="95"/>
        <v>43056</v>
      </c>
      <c r="C310" s="52">
        <f t="shared" si="96"/>
        <v>43056</v>
      </c>
      <c r="D310" s="71"/>
      <c r="E310" s="72"/>
      <c r="F310" s="55"/>
      <c r="G310" s="71">
        <v>0.58333333333333337</v>
      </c>
      <c r="H310" s="72">
        <v>0.77083333333333337</v>
      </c>
      <c r="I310" s="55">
        <f t="shared" si="99"/>
        <v>4.5</v>
      </c>
      <c r="J310" s="71">
        <v>0.58333333333333337</v>
      </c>
      <c r="K310" s="72">
        <v>0.75</v>
      </c>
      <c r="L310" s="55">
        <f t="shared" si="100"/>
        <v>3.9999999999999991</v>
      </c>
      <c r="M310" s="71">
        <v>0.41666666666666669</v>
      </c>
      <c r="N310" s="72">
        <v>0.83333333333333337</v>
      </c>
      <c r="O310" s="55">
        <f t="shared" si="101"/>
        <v>10</v>
      </c>
      <c r="P310" s="92"/>
    </row>
    <row r="311" spans="2:16" ht="19.5" customHeight="1" x14ac:dyDescent="0.2">
      <c r="B311" s="51">
        <f t="shared" si="95"/>
        <v>43057</v>
      </c>
      <c r="C311" s="52">
        <f t="shared" si="96"/>
        <v>43057</v>
      </c>
      <c r="D311" s="35"/>
      <c r="E311" s="48"/>
      <c r="F311" s="47"/>
      <c r="G311" s="71">
        <v>0.41666666666666669</v>
      </c>
      <c r="H311" s="72">
        <v>0.75</v>
      </c>
      <c r="I311" s="55">
        <f t="shared" si="99"/>
        <v>8</v>
      </c>
      <c r="J311" s="71">
        <v>0.5</v>
      </c>
      <c r="K311" s="72">
        <v>0.75</v>
      </c>
      <c r="L311" s="55">
        <f t="shared" si="100"/>
        <v>6</v>
      </c>
      <c r="M311" s="71">
        <v>0.41666666666666669</v>
      </c>
      <c r="N311" s="72">
        <v>0.83333333333333337</v>
      </c>
      <c r="O311" s="55">
        <f t="shared" si="101"/>
        <v>10</v>
      </c>
      <c r="P311" s="92"/>
    </row>
    <row r="312" spans="2:16" ht="19.5" customHeight="1" x14ac:dyDescent="0.2">
      <c r="B312" s="51">
        <f t="shared" si="95"/>
        <v>43058</v>
      </c>
      <c r="C312" s="52">
        <f t="shared" si="96"/>
        <v>43058</v>
      </c>
      <c r="D312" s="71"/>
      <c r="E312" s="72"/>
      <c r="F312" s="55"/>
      <c r="G312" s="71">
        <v>0.41666666666666669</v>
      </c>
      <c r="H312" s="72">
        <v>0.75</v>
      </c>
      <c r="I312" s="55">
        <f t="shared" si="99"/>
        <v>8</v>
      </c>
      <c r="J312" s="71">
        <v>0.5</v>
      </c>
      <c r="K312" s="72">
        <v>0.75</v>
      </c>
      <c r="L312" s="55">
        <f t="shared" si="100"/>
        <v>6</v>
      </c>
      <c r="M312" s="71">
        <v>0.41666666666666669</v>
      </c>
      <c r="N312" s="72">
        <v>0.75</v>
      </c>
      <c r="O312" s="55">
        <f t="shared" si="101"/>
        <v>8</v>
      </c>
      <c r="P312" s="92"/>
    </row>
    <row r="313" spans="2:16" ht="19.5" customHeight="1" x14ac:dyDescent="0.2">
      <c r="B313" s="51">
        <f t="shared" si="95"/>
        <v>43059</v>
      </c>
      <c r="C313" s="52">
        <f t="shared" si="96"/>
        <v>43059</v>
      </c>
      <c r="D313" s="71"/>
      <c r="E313" s="72"/>
      <c r="F313" s="55"/>
      <c r="G313" s="71">
        <v>0.58333333333333337</v>
      </c>
      <c r="H313" s="72">
        <v>0.77083333333333337</v>
      </c>
      <c r="I313" s="55">
        <f t="shared" si="99"/>
        <v>4.5</v>
      </c>
      <c r="J313" s="71">
        <v>0.58333333333333337</v>
      </c>
      <c r="K313" s="72">
        <v>0.75</v>
      </c>
      <c r="L313" s="55">
        <f t="shared" si="100"/>
        <v>3.9999999999999991</v>
      </c>
      <c r="M313" s="71">
        <v>0.41666666666666669</v>
      </c>
      <c r="N313" s="72">
        <v>0.83333333333333337</v>
      </c>
      <c r="O313" s="55">
        <f t="shared" si="101"/>
        <v>10</v>
      </c>
      <c r="P313" s="92"/>
    </row>
    <row r="314" spans="2:16" ht="19.5" customHeight="1" x14ac:dyDescent="0.2">
      <c r="B314" s="51">
        <f t="shared" si="95"/>
        <v>43060</v>
      </c>
      <c r="C314" s="52">
        <f t="shared" si="96"/>
        <v>43060</v>
      </c>
      <c r="D314" s="71"/>
      <c r="E314" s="72"/>
      <c r="F314" s="55"/>
      <c r="G314" s="35"/>
      <c r="H314" s="48" t="s">
        <v>79</v>
      </c>
      <c r="I314" s="47"/>
      <c r="J314" s="35"/>
      <c r="K314" s="48" t="s">
        <v>79</v>
      </c>
      <c r="L314" s="47"/>
      <c r="M314" s="35"/>
      <c r="N314" s="48" t="s">
        <v>79</v>
      </c>
      <c r="O314" s="47"/>
      <c r="P314" s="92"/>
    </row>
    <row r="315" spans="2:16" ht="19.5" customHeight="1" x14ac:dyDescent="0.2">
      <c r="B315" s="51">
        <f t="shared" si="95"/>
        <v>43061</v>
      </c>
      <c r="C315" s="52">
        <f t="shared" si="96"/>
        <v>43061</v>
      </c>
      <c r="D315" s="71"/>
      <c r="E315" s="72"/>
      <c r="F315" s="55"/>
      <c r="G315" s="71">
        <v>0.58333333333333337</v>
      </c>
      <c r="H315" s="72">
        <v>0.77083333333333337</v>
      </c>
      <c r="I315" s="55">
        <f t="shared" ref="I315:I320" si="102">(H315-G315)*24</f>
        <v>4.5</v>
      </c>
      <c r="J315" s="71">
        <v>0.58333333333333337</v>
      </c>
      <c r="K315" s="72">
        <v>0.75</v>
      </c>
      <c r="L315" s="55">
        <f t="shared" ref="L315:L320" si="103">(K315-J315)*24</f>
        <v>3.9999999999999991</v>
      </c>
      <c r="M315" s="71">
        <v>0.41666666666666669</v>
      </c>
      <c r="N315" s="72">
        <v>0.83333333333333337</v>
      </c>
      <c r="O315" s="55">
        <f t="shared" ref="O315:O320" si="104">(N315-M315)*24</f>
        <v>10</v>
      </c>
      <c r="P315" s="92"/>
    </row>
    <row r="316" spans="2:16" ht="19.5" customHeight="1" x14ac:dyDescent="0.2">
      <c r="B316" s="51">
        <f t="shared" si="95"/>
        <v>43062</v>
      </c>
      <c r="C316" s="52">
        <f t="shared" si="96"/>
        <v>43062</v>
      </c>
      <c r="D316" s="53"/>
      <c r="E316" s="54"/>
      <c r="F316" s="55"/>
      <c r="G316" s="71">
        <v>0.41666666666666669</v>
      </c>
      <c r="H316" s="72">
        <v>0.75</v>
      </c>
      <c r="I316" s="55">
        <f t="shared" si="102"/>
        <v>8</v>
      </c>
      <c r="J316" s="71">
        <v>0.5</v>
      </c>
      <c r="K316" s="72">
        <v>0.75</v>
      </c>
      <c r="L316" s="55">
        <f t="shared" si="103"/>
        <v>6</v>
      </c>
      <c r="M316" s="71">
        <v>0.41666666666666669</v>
      </c>
      <c r="N316" s="72">
        <v>0.75</v>
      </c>
      <c r="O316" s="55">
        <f t="shared" si="104"/>
        <v>8</v>
      </c>
      <c r="P316" s="83" t="s">
        <v>180</v>
      </c>
    </row>
    <row r="317" spans="2:16" ht="19.5" customHeight="1" x14ac:dyDescent="0.2">
      <c r="B317" s="51">
        <f t="shared" si="95"/>
        <v>43063</v>
      </c>
      <c r="C317" s="52">
        <f t="shared" si="96"/>
        <v>43063</v>
      </c>
      <c r="D317" s="71"/>
      <c r="E317" s="72"/>
      <c r="F317" s="55"/>
      <c r="G317" s="71">
        <v>0.58333333333333337</v>
      </c>
      <c r="H317" s="72">
        <v>0.77083333333333337</v>
      </c>
      <c r="I317" s="55">
        <f t="shared" si="102"/>
        <v>4.5</v>
      </c>
      <c r="J317" s="71">
        <v>0.58333333333333337</v>
      </c>
      <c r="K317" s="72">
        <v>0.75</v>
      </c>
      <c r="L317" s="55">
        <f t="shared" si="103"/>
        <v>3.9999999999999991</v>
      </c>
      <c r="M317" s="71">
        <v>0.41666666666666669</v>
      </c>
      <c r="N317" s="72">
        <v>0.83333333333333337</v>
      </c>
      <c r="O317" s="55">
        <f t="shared" si="104"/>
        <v>10</v>
      </c>
      <c r="P317" s="97"/>
    </row>
    <row r="318" spans="2:16" ht="19.5" customHeight="1" x14ac:dyDescent="0.2">
      <c r="B318" s="51">
        <f t="shared" si="95"/>
        <v>43064</v>
      </c>
      <c r="C318" s="52">
        <f t="shared" si="96"/>
        <v>43064</v>
      </c>
      <c r="D318" s="35"/>
      <c r="E318" s="48"/>
      <c r="F318" s="47"/>
      <c r="G318" s="71">
        <v>0.41666666666666669</v>
      </c>
      <c r="H318" s="72">
        <v>0.75</v>
      </c>
      <c r="I318" s="55">
        <f t="shared" si="102"/>
        <v>8</v>
      </c>
      <c r="J318" s="71">
        <v>0.5</v>
      </c>
      <c r="K318" s="72">
        <v>0.75</v>
      </c>
      <c r="L318" s="55">
        <f t="shared" si="103"/>
        <v>6</v>
      </c>
      <c r="M318" s="71">
        <v>0.41666666666666669</v>
      </c>
      <c r="N318" s="72">
        <v>0.83333333333333337</v>
      </c>
      <c r="O318" s="55">
        <f t="shared" si="104"/>
        <v>10</v>
      </c>
      <c r="P318" s="97" t="s">
        <v>349</v>
      </c>
    </row>
    <row r="319" spans="2:16" ht="19.5" customHeight="1" x14ac:dyDescent="0.2">
      <c r="B319" s="51">
        <f t="shared" si="95"/>
        <v>43065</v>
      </c>
      <c r="C319" s="52">
        <f t="shared" si="96"/>
        <v>43065</v>
      </c>
      <c r="D319" s="71"/>
      <c r="E319" s="72"/>
      <c r="F319" s="55"/>
      <c r="G319" s="71">
        <v>0.41666666666666669</v>
      </c>
      <c r="H319" s="72">
        <v>0.75</v>
      </c>
      <c r="I319" s="55">
        <f t="shared" si="102"/>
        <v>8</v>
      </c>
      <c r="J319" s="71">
        <v>0.5</v>
      </c>
      <c r="K319" s="72">
        <v>0.75</v>
      </c>
      <c r="L319" s="55">
        <f t="shared" si="103"/>
        <v>6</v>
      </c>
      <c r="M319" s="71">
        <v>0.41666666666666669</v>
      </c>
      <c r="N319" s="72">
        <v>0.75</v>
      </c>
      <c r="O319" s="55">
        <f t="shared" si="104"/>
        <v>8</v>
      </c>
      <c r="P319" s="97" t="s">
        <v>349</v>
      </c>
    </row>
    <row r="320" spans="2:16" ht="19.5" customHeight="1" x14ac:dyDescent="0.2">
      <c r="B320" s="51">
        <f t="shared" si="95"/>
        <v>43066</v>
      </c>
      <c r="C320" s="52">
        <f t="shared" si="96"/>
        <v>43066</v>
      </c>
      <c r="D320" s="71"/>
      <c r="E320" s="72"/>
      <c r="F320" s="55"/>
      <c r="G320" s="71">
        <v>0.58333333333333337</v>
      </c>
      <c r="H320" s="72">
        <v>0.77083333333333337</v>
      </c>
      <c r="I320" s="55">
        <f t="shared" si="102"/>
        <v>4.5</v>
      </c>
      <c r="J320" s="71">
        <v>0.58333333333333337</v>
      </c>
      <c r="K320" s="72">
        <v>0.75</v>
      </c>
      <c r="L320" s="55">
        <f t="shared" si="103"/>
        <v>3.9999999999999991</v>
      </c>
      <c r="M320" s="71">
        <v>0.41666666666666669</v>
      </c>
      <c r="N320" s="72">
        <v>0.83333333333333337</v>
      </c>
      <c r="O320" s="55">
        <f t="shared" si="104"/>
        <v>10</v>
      </c>
      <c r="P320" s="92"/>
    </row>
    <row r="321" spans="2:16" ht="19.5" customHeight="1" x14ac:dyDescent="0.2">
      <c r="B321" s="51">
        <f t="shared" si="95"/>
        <v>43067</v>
      </c>
      <c r="C321" s="52">
        <f t="shared" si="96"/>
        <v>43067</v>
      </c>
      <c r="D321" s="71"/>
      <c r="E321" s="72"/>
      <c r="F321" s="55"/>
      <c r="G321" s="35"/>
      <c r="H321" s="48" t="s">
        <v>79</v>
      </c>
      <c r="I321" s="47"/>
      <c r="J321" s="35"/>
      <c r="K321" s="48" t="s">
        <v>79</v>
      </c>
      <c r="L321" s="47"/>
      <c r="M321" s="35"/>
      <c r="N321" s="48" t="s">
        <v>79</v>
      </c>
      <c r="O321" s="47"/>
      <c r="P321" s="92"/>
    </row>
    <row r="322" spans="2:16" ht="19.5" customHeight="1" x14ac:dyDescent="0.2">
      <c r="B322" s="51">
        <f>IF(DAY(B321+1)&lt;&gt;29,"",B321+1)</f>
        <v>43068</v>
      </c>
      <c r="C322" s="52">
        <f t="shared" si="96"/>
        <v>43068</v>
      </c>
      <c r="D322" s="71"/>
      <c r="E322" s="72"/>
      <c r="F322" s="55"/>
      <c r="G322" s="71">
        <v>0.58333333333333337</v>
      </c>
      <c r="H322" s="72">
        <v>0.77083333333333337</v>
      </c>
      <c r="I322" s="55">
        <f>(H322-G322)*24</f>
        <v>4.5</v>
      </c>
      <c r="J322" s="71">
        <v>0.58333333333333337</v>
      </c>
      <c r="K322" s="72">
        <v>0.75</v>
      </c>
      <c r="L322" s="55">
        <f>(K322-J322)*24</f>
        <v>3.9999999999999991</v>
      </c>
      <c r="M322" s="71">
        <v>0.41666666666666669</v>
      </c>
      <c r="N322" s="72">
        <v>0.83333333333333337</v>
      </c>
      <c r="O322" s="55">
        <f>(N322-M322)*24</f>
        <v>10</v>
      </c>
      <c r="P322" s="92"/>
    </row>
    <row r="323" spans="2:16" ht="19.5" customHeight="1" x14ac:dyDescent="0.2">
      <c r="B323" s="51">
        <f>IF(DAY(B322+1)&lt;&gt;30,"",B322+1)</f>
        <v>43069</v>
      </c>
      <c r="C323" s="52">
        <f t="shared" si="96"/>
        <v>43069</v>
      </c>
      <c r="D323" s="53"/>
      <c r="E323" s="54"/>
      <c r="F323" s="55"/>
      <c r="G323" s="71">
        <v>0.58333333333333337</v>
      </c>
      <c r="H323" s="72">
        <v>0.77083333333333337</v>
      </c>
      <c r="I323" s="55">
        <f>(H323-G323)*24</f>
        <v>4.5</v>
      </c>
      <c r="J323" s="71">
        <v>0.58333333333333337</v>
      </c>
      <c r="K323" s="72">
        <v>0.75</v>
      </c>
      <c r="L323" s="55">
        <f>(K323-J323)*24</f>
        <v>3.9999999999999991</v>
      </c>
      <c r="M323" s="71">
        <v>0.41666666666666669</v>
      </c>
      <c r="N323" s="72">
        <v>0.83333333333333337</v>
      </c>
      <c r="O323" s="55">
        <f>(N323-M323)*24</f>
        <v>10</v>
      </c>
      <c r="P323" s="92"/>
    </row>
    <row r="324" spans="2:16" ht="19.5" customHeight="1" thickBot="1" x14ac:dyDescent="0.25">
      <c r="B324" s="51" t="str">
        <f>IF(DAY(B323+1)&lt;&gt;31,"",B323+1)</f>
        <v/>
      </c>
      <c r="C324" s="52" t="str">
        <f t="shared" si="96"/>
        <v/>
      </c>
      <c r="D324" s="56"/>
      <c r="E324" s="77"/>
      <c r="F324" s="76"/>
      <c r="G324" s="71"/>
      <c r="H324" s="72"/>
      <c r="I324" s="55"/>
      <c r="J324" s="71"/>
      <c r="K324" s="72"/>
      <c r="L324" s="55"/>
      <c r="M324" s="71"/>
      <c r="N324" s="72"/>
      <c r="O324" s="55"/>
      <c r="P324" s="94"/>
    </row>
    <row r="325" spans="2:16" ht="19.5" customHeight="1" thickTop="1" x14ac:dyDescent="0.2">
      <c r="B325" s="57" t="s">
        <v>37</v>
      </c>
      <c r="C325" s="58"/>
      <c r="D325" s="57"/>
      <c r="E325" s="59">
        <f>COUNTIF(D294:D324,"&gt;0")</f>
        <v>0</v>
      </c>
      <c r="F325" s="60"/>
      <c r="G325" s="61"/>
      <c r="H325" s="59">
        <f>COUNTIF(G294:G324,"&gt;0")</f>
        <v>17</v>
      </c>
      <c r="I325" s="60"/>
      <c r="J325" s="61"/>
      <c r="K325" s="59">
        <f>COUNTIF(J294:J324,"&gt;0")</f>
        <v>26</v>
      </c>
      <c r="L325" s="60"/>
      <c r="M325" s="61"/>
      <c r="N325" s="59">
        <f>COUNTIF(M294:M324,"&gt;0")</f>
        <v>26</v>
      </c>
      <c r="O325" s="60"/>
      <c r="P325" s="40"/>
    </row>
    <row r="326" spans="2:16" ht="19.5" customHeight="1" x14ac:dyDescent="0.2">
      <c r="B326" s="62" t="s">
        <v>309</v>
      </c>
      <c r="C326" s="63"/>
      <c r="D326" s="64"/>
      <c r="E326" s="74">
        <f>SUM(F294:F324)</f>
        <v>0</v>
      </c>
      <c r="F326" s="63"/>
      <c r="G326" s="65"/>
      <c r="H326" s="74">
        <f>SUM(I304:I323)</f>
        <v>101</v>
      </c>
      <c r="I326" s="63"/>
      <c r="J326" s="65"/>
      <c r="K326" s="74">
        <f>SUM(L294:L324)</f>
        <v>124</v>
      </c>
      <c r="L326" s="63"/>
      <c r="M326" s="65"/>
      <c r="N326" s="74">
        <f>SUM(O294:O324)</f>
        <v>248</v>
      </c>
      <c r="O326" s="63"/>
      <c r="P326" s="40"/>
    </row>
    <row r="327" spans="2:16" ht="19.5" customHeight="1" x14ac:dyDescent="0.2">
      <c r="B327" s="64" t="s">
        <v>42</v>
      </c>
      <c r="C327" s="66"/>
      <c r="D327" s="64"/>
      <c r="E327" s="90">
        <f>COUNTIF($B$294:$B$324,"&gt;0")-E325</f>
        <v>30</v>
      </c>
      <c r="F327" s="47"/>
      <c r="G327" s="35"/>
      <c r="H327" s="90">
        <f>COUNTIF($B$294:$B$324,"&gt;0")-H325</f>
        <v>13</v>
      </c>
      <c r="I327" s="47"/>
      <c r="J327" s="35"/>
      <c r="K327" s="90">
        <f>COUNTIF($B$294:$B$324,"&gt;0")-K325</f>
        <v>4</v>
      </c>
      <c r="L327" s="47"/>
      <c r="M327" s="35"/>
      <c r="N327" s="90">
        <f>COUNTIF($B$294:$B$324,"&gt;0")-N325</f>
        <v>4</v>
      </c>
      <c r="O327" s="47"/>
      <c r="P327" s="40"/>
    </row>
    <row r="328" spans="2:16" ht="19.5" customHeight="1" x14ac:dyDescent="0.2">
      <c r="B328" s="67"/>
      <c r="C328" s="68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2:16" ht="18.75" customHeight="1" x14ac:dyDescent="0.2">
      <c r="B329" s="287" t="s">
        <v>13</v>
      </c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</row>
    <row r="330" spans="2:16" ht="18.75" customHeight="1" x14ac:dyDescent="0.2"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</row>
    <row r="331" spans="2:16" ht="18.75" customHeight="1" x14ac:dyDescent="0.2"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2:16" ht="18.75" customHeight="1" x14ac:dyDescent="0.2">
      <c r="B332" s="377">
        <f>EDATE(B291, 1)</f>
        <v>43070</v>
      </c>
      <c r="C332" s="377"/>
      <c r="D332" s="377"/>
      <c r="E332" s="295">
        <f>B332</f>
        <v>43070</v>
      </c>
      <c r="F332" s="295"/>
    </row>
    <row r="333" spans="2:16" ht="19.5" customHeight="1" x14ac:dyDescent="0.2">
      <c r="B333" s="289"/>
      <c r="C333" s="290"/>
      <c r="D333" s="219" t="s">
        <v>313</v>
      </c>
      <c r="E333" s="293"/>
      <c r="F333" s="220"/>
      <c r="G333" s="219" t="s">
        <v>2</v>
      </c>
      <c r="H333" s="293"/>
      <c r="I333" s="220"/>
      <c r="J333" s="219" t="s">
        <v>36</v>
      </c>
      <c r="K333" s="293"/>
      <c r="L333" s="220"/>
      <c r="M333" s="219" t="s">
        <v>237</v>
      </c>
      <c r="N333" s="293"/>
      <c r="O333" s="220"/>
      <c r="P333" s="40" t="s">
        <v>306</v>
      </c>
    </row>
    <row r="334" spans="2:16" ht="19.5" customHeight="1" x14ac:dyDescent="0.2">
      <c r="B334" s="291"/>
      <c r="C334" s="292"/>
      <c r="D334" s="35" t="s">
        <v>246</v>
      </c>
      <c r="E334" s="48" t="s">
        <v>307</v>
      </c>
      <c r="F334" s="47" t="s">
        <v>308</v>
      </c>
      <c r="G334" s="35" t="s">
        <v>246</v>
      </c>
      <c r="H334" s="48" t="s">
        <v>307</v>
      </c>
      <c r="I334" s="47" t="s">
        <v>308</v>
      </c>
      <c r="J334" s="35" t="s">
        <v>246</v>
      </c>
      <c r="K334" s="48" t="s">
        <v>307</v>
      </c>
      <c r="L334" s="47" t="s">
        <v>308</v>
      </c>
      <c r="M334" s="35" t="s">
        <v>246</v>
      </c>
      <c r="N334" s="48" t="s">
        <v>307</v>
      </c>
      <c r="O334" s="47" t="s">
        <v>308</v>
      </c>
      <c r="P334" s="40"/>
    </row>
    <row r="335" spans="2:16" ht="19.5" customHeight="1" x14ac:dyDescent="0.2">
      <c r="B335" s="51">
        <f>B332</f>
        <v>43070</v>
      </c>
      <c r="C335" s="52">
        <f>B335</f>
        <v>43070</v>
      </c>
      <c r="D335" s="53"/>
      <c r="E335" s="54"/>
      <c r="F335" s="55"/>
      <c r="G335" s="71">
        <v>0.58333333333333337</v>
      </c>
      <c r="H335" s="72">
        <v>0.77083333333333337</v>
      </c>
      <c r="I335" s="55">
        <f>(H335-G335)*24</f>
        <v>4.5</v>
      </c>
      <c r="J335" s="71">
        <v>0.58333333333333337</v>
      </c>
      <c r="K335" s="72">
        <v>0.75</v>
      </c>
      <c r="L335" s="55">
        <f>(K335-J335)*24</f>
        <v>3.9999999999999991</v>
      </c>
      <c r="M335" s="71">
        <v>0.41666666666666669</v>
      </c>
      <c r="N335" s="72">
        <v>0.83333333333333337</v>
      </c>
      <c r="O335" s="55">
        <f>(N335-M335)*24</f>
        <v>10</v>
      </c>
      <c r="P335" s="70"/>
    </row>
    <row r="336" spans="2:16" ht="19.5" customHeight="1" x14ac:dyDescent="0.2">
      <c r="B336" s="51">
        <f t="shared" ref="B336:B362" si="105">B335+1</f>
        <v>43071</v>
      </c>
      <c r="C336" s="52">
        <f>B336</f>
        <v>43071</v>
      </c>
      <c r="D336" s="53"/>
      <c r="E336" s="54"/>
      <c r="F336" s="55"/>
      <c r="G336" s="71">
        <v>0.41666666666666669</v>
      </c>
      <c r="H336" s="72">
        <v>0.75</v>
      </c>
      <c r="I336" s="55">
        <f>(H336-G336)*24</f>
        <v>8</v>
      </c>
      <c r="J336" s="71">
        <v>0.5</v>
      </c>
      <c r="K336" s="72">
        <v>0.75</v>
      </c>
      <c r="L336" s="55">
        <f>(K336-J336)*24</f>
        <v>6</v>
      </c>
      <c r="M336" s="71">
        <v>0.41666666666666669</v>
      </c>
      <c r="N336" s="72">
        <v>0.83333333333333337</v>
      </c>
      <c r="O336" s="55">
        <f>(N336-M336)*24</f>
        <v>10</v>
      </c>
      <c r="P336" s="70"/>
    </row>
    <row r="337" spans="2:16" ht="19.5" customHeight="1" x14ac:dyDescent="0.2">
      <c r="B337" s="51">
        <f t="shared" si="105"/>
        <v>43072</v>
      </c>
      <c r="C337" s="52">
        <f t="shared" ref="C337:C365" si="106">B337</f>
        <v>43072</v>
      </c>
      <c r="D337" s="53"/>
      <c r="E337" s="54"/>
      <c r="F337" s="55"/>
      <c r="G337" s="71">
        <v>0.41666666666666669</v>
      </c>
      <c r="H337" s="72">
        <v>0.75</v>
      </c>
      <c r="I337" s="55">
        <f>(H337-G337)*24</f>
        <v>8</v>
      </c>
      <c r="J337" s="71">
        <v>0.5</v>
      </c>
      <c r="K337" s="72">
        <v>0.75</v>
      </c>
      <c r="L337" s="55">
        <f>(K337-J337)*24</f>
        <v>6</v>
      </c>
      <c r="M337" s="71">
        <v>0.41666666666666669</v>
      </c>
      <c r="N337" s="72">
        <v>0.75</v>
      </c>
      <c r="O337" s="55">
        <f>(N337-M337)*24</f>
        <v>8</v>
      </c>
      <c r="P337" s="70"/>
    </row>
    <row r="338" spans="2:16" ht="19.5" customHeight="1" x14ac:dyDescent="0.2">
      <c r="B338" s="51">
        <f t="shared" si="105"/>
        <v>43073</v>
      </c>
      <c r="C338" s="52">
        <f t="shared" si="106"/>
        <v>43073</v>
      </c>
      <c r="D338" s="53"/>
      <c r="E338" s="54"/>
      <c r="F338" s="55"/>
      <c r="G338" s="71">
        <v>0.58333333333333337</v>
      </c>
      <c r="H338" s="72">
        <v>0.77083333333333337</v>
      </c>
      <c r="I338" s="55">
        <f>(H338-G338)*24</f>
        <v>4.5</v>
      </c>
      <c r="J338" s="71">
        <v>0.58333333333333337</v>
      </c>
      <c r="K338" s="72">
        <v>0.75</v>
      </c>
      <c r="L338" s="55">
        <f>(K338-J338)*24</f>
        <v>3.9999999999999991</v>
      </c>
      <c r="M338" s="71">
        <v>0.41666666666666669</v>
      </c>
      <c r="N338" s="72">
        <v>0.83333333333333337</v>
      </c>
      <c r="O338" s="55">
        <f>(N338-M338)*24</f>
        <v>10</v>
      </c>
      <c r="P338" s="70"/>
    </row>
    <row r="339" spans="2:16" ht="19.5" customHeight="1" x14ac:dyDescent="0.2">
      <c r="B339" s="51">
        <f t="shared" si="105"/>
        <v>43074</v>
      </c>
      <c r="C339" s="52">
        <f t="shared" si="106"/>
        <v>43074</v>
      </c>
      <c r="D339" s="53"/>
      <c r="E339" s="54"/>
      <c r="F339" s="55"/>
      <c r="G339" s="35"/>
      <c r="H339" s="48" t="s">
        <v>79</v>
      </c>
      <c r="I339" s="47"/>
      <c r="J339" s="35"/>
      <c r="K339" s="48" t="s">
        <v>79</v>
      </c>
      <c r="L339" s="47"/>
      <c r="M339" s="35"/>
      <c r="N339" s="48" t="s">
        <v>79</v>
      </c>
      <c r="O339" s="47"/>
      <c r="P339" s="70"/>
    </row>
    <row r="340" spans="2:16" ht="19.5" customHeight="1" x14ac:dyDescent="0.2">
      <c r="B340" s="51">
        <f t="shared" si="105"/>
        <v>43075</v>
      </c>
      <c r="C340" s="52">
        <f t="shared" si="106"/>
        <v>43075</v>
      </c>
      <c r="D340" s="53"/>
      <c r="E340" s="54"/>
      <c r="F340" s="55"/>
      <c r="G340" s="71">
        <v>0.58333333333333337</v>
      </c>
      <c r="H340" s="72">
        <v>0.77083333333333337</v>
      </c>
      <c r="I340" s="55">
        <f t="shared" ref="I340:I345" si="107">(H340-G340)*24</f>
        <v>4.5</v>
      </c>
      <c r="J340" s="71">
        <v>0.58333333333333337</v>
      </c>
      <c r="K340" s="72">
        <v>0.75</v>
      </c>
      <c r="L340" s="55">
        <f t="shared" ref="L340:L345" si="108">(K340-J340)*24</f>
        <v>3.9999999999999991</v>
      </c>
      <c r="M340" s="71">
        <v>0.41666666666666669</v>
      </c>
      <c r="N340" s="72">
        <v>0.83333333333333337</v>
      </c>
      <c r="O340" s="55">
        <f t="shared" ref="O340:O345" si="109">(N340-M340)*24</f>
        <v>10</v>
      </c>
      <c r="P340" s="70"/>
    </row>
    <row r="341" spans="2:16" ht="19.5" customHeight="1" x14ac:dyDescent="0.2">
      <c r="B341" s="51">
        <f t="shared" si="105"/>
        <v>43076</v>
      </c>
      <c r="C341" s="52">
        <f t="shared" si="106"/>
        <v>43076</v>
      </c>
      <c r="D341" s="71"/>
      <c r="E341" s="72"/>
      <c r="F341" s="55"/>
      <c r="G341" s="71">
        <v>0.58333333333333337</v>
      </c>
      <c r="H341" s="72">
        <v>0.77083333333333337</v>
      </c>
      <c r="I341" s="55">
        <f t="shared" si="107"/>
        <v>4.5</v>
      </c>
      <c r="J341" s="71">
        <v>0.58333333333333337</v>
      </c>
      <c r="K341" s="72">
        <v>0.75</v>
      </c>
      <c r="L341" s="55">
        <f t="shared" si="108"/>
        <v>3.9999999999999991</v>
      </c>
      <c r="M341" s="71">
        <v>0.41666666666666669</v>
      </c>
      <c r="N341" s="72">
        <v>0.83333333333333337</v>
      </c>
      <c r="O341" s="55">
        <f t="shared" si="109"/>
        <v>10</v>
      </c>
      <c r="P341" s="70"/>
    </row>
    <row r="342" spans="2:16" ht="19.5" customHeight="1" x14ac:dyDescent="0.2">
      <c r="B342" s="51">
        <f t="shared" si="105"/>
        <v>43077</v>
      </c>
      <c r="C342" s="52">
        <f t="shared" si="106"/>
        <v>43077</v>
      </c>
      <c r="D342" s="35"/>
      <c r="E342" s="48"/>
      <c r="F342" s="47"/>
      <c r="G342" s="71">
        <v>0.58333333333333337</v>
      </c>
      <c r="H342" s="72">
        <v>0.77083333333333337</v>
      </c>
      <c r="I342" s="55">
        <f t="shared" si="107"/>
        <v>4.5</v>
      </c>
      <c r="J342" s="71">
        <v>0.58333333333333337</v>
      </c>
      <c r="K342" s="72">
        <v>0.75</v>
      </c>
      <c r="L342" s="55">
        <f t="shared" si="108"/>
        <v>3.9999999999999991</v>
      </c>
      <c r="M342" s="71">
        <v>0.41666666666666669</v>
      </c>
      <c r="N342" s="72">
        <v>0.83333333333333337</v>
      </c>
      <c r="O342" s="55">
        <f t="shared" si="109"/>
        <v>10</v>
      </c>
      <c r="P342" s="73"/>
    </row>
    <row r="343" spans="2:16" ht="19.5" customHeight="1" x14ac:dyDescent="0.2">
      <c r="B343" s="51">
        <f t="shared" si="105"/>
        <v>43078</v>
      </c>
      <c r="C343" s="52">
        <f t="shared" si="106"/>
        <v>43078</v>
      </c>
      <c r="D343" s="71"/>
      <c r="E343" s="72"/>
      <c r="F343" s="55"/>
      <c r="G343" s="71">
        <v>0.41666666666666669</v>
      </c>
      <c r="H343" s="72">
        <v>0.75</v>
      </c>
      <c r="I343" s="55">
        <f t="shared" si="107"/>
        <v>8</v>
      </c>
      <c r="J343" s="71">
        <v>0.5</v>
      </c>
      <c r="K343" s="72">
        <v>0.75</v>
      </c>
      <c r="L343" s="55">
        <f t="shared" si="108"/>
        <v>6</v>
      </c>
      <c r="M343" s="71">
        <v>0.41666666666666669</v>
      </c>
      <c r="N343" s="72">
        <v>0.83333333333333337</v>
      </c>
      <c r="O343" s="55">
        <f t="shared" si="109"/>
        <v>10</v>
      </c>
      <c r="P343" s="70"/>
    </row>
    <row r="344" spans="2:16" ht="19.5" customHeight="1" x14ac:dyDescent="0.2">
      <c r="B344" s="51">
        <f t="shared" si="105"/>
        <v>43079</v>
      </c>
      <c r="C344" s="52">
        <f t="shared" si="106"/>
        <v>43079</v>
      </c>
      <c r="D344" s="35"/>
      <c r="E344" s="48"/>
      <c r="F344" s="47"/>
      <c r="G344" s="71">
        <v>0.41666666666666669</v>
      </c>
      <c r="H344" s="72">
        <v>0.75</v>
      </c>
      <c r="I344" s="55">
        <f t="shared" si="107"/>
        <v>8</v>
      </c>
      <c r="J344" s="71">
        <v>0.5</v>
      </c>
      <c r="K344" s="72">
        <v>0.75</v>
      </c>
      <c r="L344" s="55">
        <f t="shared" si="108"/>
        <v>6</v>
      </c>
      <c r="M344" s="71">
        <v>0.41666666666666669</v>
      </c>
      <c r="N344" s="72">
        <v>0.75</v>
      </c>
      <c r="O344" s="55">
        <f t="shared" si="109"/>
        <v>8</v>
      </c>
      <c r="P344" s="70"/>
    </row>
    <row r="345" spans="2:16" ht="19.5" customHeight="1" x14ac:dyDescent="0.2">
      <c r="B345" s="51">
        <f t="shared" si="105"/>
        <v>43080</v>
      </c>
      <c r="C345" s="52">
        <f t="shared" si="106"/>
        <v>43080</v>
      </c>
      <c r="D345" s="71"/>
      <c r="E345" s="72"/>
      <c r="F345" s="55"/>
      <c r="G345" s="71">
        <v>0.58333333333333337</v>
      </c>
      <c r="H345" s="72">
        <v>0.77083333333333337</v>
      </c>
      <c r="I345" s="55">
        <f t="shared" si="107"/>
        <v>4.5</v>
      </c>
      <c r="J345" s="71">
        <v>0.58333333333333337</v>
      </c>
      <c r="K345" s="72">
        <v>0.75</v>
      </c>
      <c r="L345" s="55">
        <f t="shared" si="108"/>
        <v>3.9999999999999991</v>
      </c>
      <c r="M345" s="71">
        <v>0.41666666666666669</v>
      </c>
      <c r="N345" s="72">
        <v>0.83333333333333337</v>
      </c>
      <c r="O345" s="55">
        <f t="shared" si="109"/>
        <v>10</v>
      </c>
      <c r="P345" s="49"/>
    </row>
    <row r="346" spans="2:16" ht="19.5" customHeight="1" x14ac:dyDescent="0.2">
      <c r="B346" s="51">
        <f t="shared" si="105"/>
        <v>43081</v>
      </c>
      <c r="C346" s="52">
        <f t="shared" si="106"/>
        <v>43081</v>
      </c>
      <c r="D346" s="71"/>
      <c r="E346" s="72"/>
      <c r="F346" s="55"/>
      <c r="G346" s="35"/>
      <c r="H346" s="48" t="s">
        <v>79</v>
      </c>
      <c r="I346" s="47"/>
      <c r="J346" s="35"/>
      <c r="K346" s="48" t="s">
        <v>79</v>
      </c>
      <c r="L346" s="47"/>
      <c r="M346" s="35"/>
      <c r="N346" s="48" t="s">
        <v>79</v>
      </c>
      <c r="O346" s="47"/>
      <c r="P346" s="49"/>
    </row>
    <row r="347" spans="2:16" ht="19.5" customHeight="1" x14ac:dyDescent="0.2">
      <c r="B347" s="51">
        <f t="shared" si="105"/>
        <v>43082</v>
      </c>
      <c r="C347" s="52">
        <f t="shared" si="106"/>
        <v>43082</v>
      </c>
      <c r="D347" s="71"/>
      <c r="E347" s="72"/>
      <c r="F347" s="55"/>
      <c r="G347" s="71">
        <v>0.58333333333333337</v>
      </c>
      <c r="H347" s="72">
        <v>0.77083333333333337</v>
      </c>
      <c r="I347" s="55">
        <f t="shared" ref="I347:I352" si="110">(H347-G347)*24</f>
        <v>4.5</v>
      </c>
      <c r="J347" s="71">
        <v>0.58333333333333337</v>
      </c>
      <c r="K347" s="72">
        <v>0.75</v>
      </c>
      <c r="L347" s="55">
        <f t="shared" ref="L347:L352" si="111">(K347-J347)*24</f>
        <v>3.9999999999999991</v>
      </c>
      <c r="M347" s="71">
        <v>0.41666666666666669</v>
      </c>
      <c r="N347" s="72">
        <v>0.83333333333333337</v>
      </c>
      <c r="O347" s="55">
        <f t="shared" ref="O347:O352" si="112">(N347-M347)*24</f>
        <v>10</v>
      </c>
      <c r="P347" s="49"/>
    </row>
    <row r="348" spans="2:16" ht="19.5" customHeight="1" x14ac:dyDescent="0.2">
      <c r="B348" s="51">
        <f t="shared" si="105"/>
        <v>43083</v>
      </c>
      <c r="C348" s="52">
        <f t="shared" si="106"/>
        <v>43083</v>
      </c>
      <c r="D348" s="71"/>
      <c r="E348" s="72"/>
      <c r="F348" s="55"/>
      <c r="G348" s="71">
        <v>0.58333333333333337</v>
      </c>
      <c r="H348" s="72">
        <v>0.77083333333333337</v>
      </c>
      <c r="I348" s="55">
        <f t="shared" si="110"/>
        <v>4.5</v>
      </c>
      <c r="J348" s="71">
        <v>0.58333333333333337</v>
      </c>
      <c r="K348" s="72">
        <v>0.75</v>
      </c>
      <c r="L348" s="55">
        <f t="shared" si="111"/>
        <v>3.9999999999999991</v>
      </c>
      <c r="M348" s="71">
        <v>0.41666666666666669</v>
      </c>
      <c r="N348" s="72">
        <v>0.83333333333333337</v>
      </c>
      <c r="O348" s="55">
        <f t="shared" si="112"/>
        <v>10</v>
      </c>
      <c r="P348" s="49"/>
    </row>
    <row r="349" spans="2:16" ht="19.5" customHeight="1" x14ac:dyDescent="0.2">
      <c r="B349" s="51">
        <f t="shared" si="105"/>
        <v>43084</v>
      </c>
      <c r="C349" s="52">
        <f t="shared" si="106"/>
        <v>43084</v>
      </c>
      <c r="D349" s="53"/>
      <c r="E349" s="54"/>
      <c r="F349" s="55"/>
      <c r="G349" s="71">
        <v>0.58333333333333337</v>
      </c>
      <c r="H349" s="72">
        <v>0.77083333333333337</v>
      </c>
      <c r="I349" s="55">
        <f t="shared" si="110"/>
        <v>4.5</v>
      </c>
      <c r="J349" s="71">
        <v>0.58333333333333337</v>
      </c>
      <c r="K349" s="72">
        <v>0.75</v>
      </c>
      <c r="L349" s="55">
        <f t="shared" si="111"/>
        <v>3.9999999999999991</v>
      </c>
      <c r="M349" s="71">
        <v>0.41666666666666669</v>
      </c>
      <c r="N349" s="72">
        <v>0.83333333333333337</v>
      </c>
      <c r="O349" s="55">
        <f t="shared" si="112"/>
        <v>10</v>
      </c>
      <c r="P349" s="49"/>
    </row>
    <row r="350" spans="2:16" ht="19.5" customHeight="1" x14ac:dyDescent="0.2">
      <c r="B350" s="51">
        <f t="shared" si="105"/>
        <v>43085</v>
      </c>
      <c r="C350" s="52">
        <f t="shared" si="106"/>
        <v>43085</v>
      </c>
      <c r="D350" s="71"/>
      <c r="E350" s="72"/>
      <c r="F350" s="55"/>
      <c r="G350" s="71">
        <v>0.41666666666666669</v>
      </c>
      <c r="H350" s="72">
        <v>0.75</v>
      </c>
      <c r="I350" s="55">
        <f t="shared" si="110"/>
        <v>8</v>
      </c>
      <c r="J350" s="71">
        <v>0.5</v>
      </c>
      <c r="K350" s="72">
        <v>0.75</v>
      </c>
      <c r="L350" s="55">
        <f t="shared" si="111"/>
        <v>6</v>
      </c>
      <c r="M350" s="71">
        <v>0.41666666666666669</v>
      </c>
      <c r="N350" s="72">
        <v>0.83333333333333337</v>
      </c>
      <c r="O350" s="55">
        <f t="shared" si="112"/>
        <v>10</v>
      </c>
      <c r="P350" s="49"/>
    </row>
    <row r="351" spans="2:16" ht="19.5" customHeight="1" x14ac:dyDescent="0.2">
      <c r="B351" s="51">
        <f t="shared" si="105"/>
        <v>43086</v>
      </c>
      <c r="C351" s="52">
        <f t="shared" si="106"/>
        <v>43086</v>
      </c>
      <c r="D351" s="35"/>
      <c r="E351" s="48"/>
      <c r="F351" s="47"/>
      <c r="G351" s="71">
        <v>0.41666666666666669</v>
      </c>
      <c r="H351" s="72">
        <v>0.75</v>
      </c>
      <c r="I351" s="55">
        <f t="shared" si="110"/>
        <v>8</v>
      </c>
      <c r="J351" s="71">
        <v>0.5</v>
      </c>
      <c r="K351" s="72">
        <v>0.75</v>
      </c>
      <c r="L351" s="55">
        <f t="shared" si="111"/>
        <v>6</v>
      </c>
      <c r="M351" s="71">
        <v>0.41666666666666669</v>
      </c>
      <c r="N351" s="72">
        <v>0.75</v>
      </c>
      <c r="O351" s="55">
        <f t="shared" si="112"/>
        <v>8</v>
      </c>
      <c r="P351" s="49"/>
    </row>
    <row r="352" spans="2:16" ht="19.5" customHeight="1" x14ac:dyDescent="0.2">
      <c r="B352" s="51">
        <f t="shared" si="105"/>
        <v>43087</v>
      </c>
      <c r="C352" s="52">
        <f t="shared" si="106"/>
        <v>43087</v>
      </c>
      <c r="D352" s="71"/>
      <c r="E352" s="72"/>
      <c r="F352" s="55"/>
      <c r="G352" s="71">
        <v>0.58333333333333337</v>
      </c>
      <c r="H352" s="72">
        <v>0.77083333333333337</v>
      </c>
      <c r="I352" s="55">
        <f t="shared" si="110"/>
        <v>4.5</v>
      </c>
      <c r="J352" s="71">
        <v>0.58333333333333337</v>
      </c>
      <c r="K352" s="72">
        <v>0.75</v>
      </c>
      <c r="L352" s="55">
        <f t="shared" si="111"/>
        <v>3.9999999999999991</v>
      </c>
      <c r="M352" s="71">
        <v>0.41666666666666669</v>
      </c>
      <c r="N352" s="72">
        <v>0.83333333333333337</v>
      </c>
      <c r="O352" s="55">
        <f t="shared" si="112"/>
        <v>10</v>
      </c>
      <c r="P352" s="49"/>
    </row>
    <row r="353" spans="2:17" ht="19.5" customHeight="1" x14ac:dyDescent="0.2">
      <c r="B353" s="51">
        <f t="shared" si="105"/>
        <v>43088</v>
      </c>
      <c r="C353" s="52">
        <f t="shared" si="106"/>
        <v>43088</v>
      </c>
      <c r="D353" s="71"/>
      <c r="E353" s="72"/>
      <c r="F353" s="55"/>
      <c r="G353" s="35"/>
      <c r="H353" s="48" t="s">
        <v>79</v>
      </c>
      <c r="I353" s="47"/>
      <c r="J353" s="35"/>
      <c r="K353" s="48" t="s">
        <v>79</v>
      </c>
      <c r="L353" s="47"/>
      <c r="M353" s="35"/>
      <c r="N353" s="48" t="s">
        <v>79</v>
      </c>
      <c r="O353" s="47"/>
      <c r="P353" s="49"/>
    </row>
    <row r="354" spans="2:17" ht="19.5" customHeight="1" x14ac:dyDescent="0.2">
      <c r="B354" s="51">
        <f t="shared" si="105"/>
        <v>43089</v>
      </c>
      <c r="C354" s="52">
        <f t="shared" si="106"/>
        <v>43089</v>
      </c>
      <c r="D354" s="71"/>
      <c r="E354" s="72"/>
      <c r="F354" s="55"/>
      <c r="G354" s="71">
        <v>0.58333333333333337</v>
      </c>
      <c r="H354" s="72">
        <v>0.77083333333333337</v>
      </c>
      <c r="I354" s="55">
        <f>(H354-G354)*24</f>
        <v>4.5</v>
      </c>
      <c r="J354" s="71">
        <v>0.58333333333333337</v>
      </c>
      <c r="K354" s="72">
        <v>0.75</v>
      </c>
      <c r="L354" s="55">
        <f>(K354-J354)*24</f>
        <v>3.9999999999999991</v>
      </c>
      <c r="M354" s="71">
        <v>0.41666666666666669</v>
      </c>
      <c r="N354" s="72">
        <v>0.83333333333333337</v>
      </c>
      <c r="O354" s="55">
        <f>(N354-M354)*24</f>
        <v>10</v>
      </c>
      <c r="P354" s="49"/>
    </row>
    <row r="355" spans="2:17" ht="19.5" customHeight="1" x14ac:dyDescent="0.2">
      <c r="B355" s="51">
        <f t="shared" si="105"/>
        <v>43090</v>
      </c>
      <c r="C355" s="52">
        <f t="shared" si="106"/>
        <v>43090</v>
      </c>
      <c r="D355" s="71"/>
      <c r="E355" s="72"/>
      <c r="F355" s="55"/>
      <c r="G355" s="71">
        <v>0.58333333333333337</v>
      </c>
      <c r="H355" s="72">
        <v>0.77083333333333337</v>
      </c>
      <c r="I355" s="55">
        <f>(H355-G355)*24</f>
        <v>4.5</v>
      </c>
      <c r="J355" s="71">
        <v>0.58333333333333337</v>
      </c>
      <c r="K355" s="72">
        <v>0.75</v>
      </c>
      <c r="L355" s="55">
        <f>(K355-J355)*24</f>
        <v>3.9999999999999991</v>
      </c>
      <c r="M355" s="71">
        <v>0.41666666666666669</v>
      </c>
      <c r="N355" s="72">
        <v>0.83333333333333337</v>
      </c>
      <c r="O355" s="55">
        <f>(N355-M355)*24</f>
        <v>10</v>
      </c>
      <c r="P355" s="49"/>
    </row>
    <row r="356" spans="2:17" ht="19.5" customHeight="1" x14ac:dyDescent="0.2">
      <c r="B356" s="51">
        <f t="shared" si="105"/>
        <v>43091</v>
      </c>
      <c r="C356" s="52">
        <f t="shared" si="106"/>
        <v>43091</v>
      </c>
      <c r="D356" s="53"/>
      <c r="E356" s="54"/>
      <c r="F356" s="55"/>
      <c r="G356" s="71">
        <v>0.58333333333333337</v>
      </c>
      <c r="H356" s="72">
        <v>0.77083333333333337</v>
      </c>
      <c r="I356" s="55">
        <f>(H356-G356)*24</f>
        <v>4.5</v>
      </c>
      <c r="J356" s="71">
        <v>0.58333333333333337</v>
      </c>
      <c r="K356" s="72">
        <v>0.75</v>
      </c>
      <c r="L356" s="55">
        <f>(K356-J356)*24</f>
        <v>3.9999999999999991</v>
      </c>
      <c r="M356" s="71">
        <v>0.41666666666666669</v>
      </c>
      <c r="N356" s="72">
        <v>0.83333333333333337</v>
      </c>
      <c r="O356" s="55">
        <f>(N356-M356)*24</f>
        <v>10</v>
      </c>
      <c r="P356" s="49"/>
    </row>
    <row r="357" spans="2:17" ht="19.5" customHeight="1" x14ac:dyDescent="0.2">
      <c r="B357" s="51">
        <f t="shared" si="105"/>
        <v>43092</v>
      </c>
      <c r="C357" s="52">
        <f t="shared" si="106"/>
        <v>43092</v>
      </c>
      <c r="D357" s="71"/>
      <c r="E357" s="72"/>
      <c r="F357" s="55"/>
      <c r="G357" s="71">
        <v>0.41666666666666669</v>
      </c>
      <c r="H357" s="72">
        <v>0.75</v>
      </c>
      <c r="I357" s="55">
        <f>(H357-G357)*24</f>
        <v>8</v>
      </c>
      <c r="J357" s="71">
        <v>0.5</v>
      </c>
      <c r="K357" s="72">
        <v>0.75</v>
      </c>
      <c r="L357" s="55">
        <f>(K357-J357)*24</f>
        <v>6</v>
      </c>
      <c r="M357" s="71">
        <v>0.41666666666666669</v>
      </c>
      <c r="N357" s="72">
        <v>0.75</v>
      </c>
      <c r="O357" s="55">
        <f>(N357-M357)*24</f>
        <v>8</v>
      </c>
      <c r="P357" s="106" t="s">
        <v>318</v>
      </c>
    </row>
    <row r="358" spans="2:17" ht="19.5" customHeight="1" x14ac:dyDescent="0.2">
      <c r="B358" s="51">
        <f t="shared" si="105"/>
        <v>43093</v>
      </c>
      <c r="C358" s="52">
        <f t="shared" si="106"/>
        <v>43093</v>
      </c>
      <c r="D358" s="35"/>
      <c r="E358" s="48"/>
      <c r="F358" s="47"/>
      <c r="G358" s="71">
        <v>0.41666666666666669</v>
      </c>
      <c r="H358" s="72">
        <v>0.75</v>
      </c>
      <c r="I358" s="55">
        <f t="shared" ref="I358:I364" si="113">(H358-G358)*24</f>
        <v>8</v>
      </c>
      <c r="J358" s="71">
        <v>0.5</v>
      </c>
      <c r="K358" s="72">
        <v>0.75</v>
      </c>
      <c r="L358" s="55">
        <f t="shared" ref="L358:L364" si="114">(K358-J358)*24</f>
        <v>6</v>
      </c>
      <c r="M358" s="71">
        <v>0.41666666666666669</v>
      </c>
      <c r="N358" s="72">
        <v>0.75</v>
      </c>
      <c r="O358" s="55">
        <f t="shared" ref="O358:O364" si="115">(N358-M358)*24</f>
        <v>8</v>
      </c>
      <c r="P358" s="83"/>
      <c r="Q358" s="1" t="s">
        <v>319</v>
      </c>
    </row>
    <row r="359" spans="2:17" ht="19.5" customHeight="1" x14ac:dyDescent="0.2">
      <c r="B359" s="51">
        <f t="shared" si="105"/>
        <v>43094</v>
      </c>
      <c r="C359" s="52">
        <f t="shared" si="106"/>
        <v>43094</v>
      </c>
      <c r="D359" s="71"/>
      <c r="E359" s="72"/>
      <c r="F359" s="55"/>
      <c r="G359" s="71">
        <v>0.41666666666666669</v>
      </c>
      <c r="H359" s="72">
        <v>0.75</v>
      </c>
      <c r="I359" s="55">
        <f t="shared" si="113"/>
        <v>8</v>
      </c>
      <c r="J359" s="71">
        <v>0.5</v>
      </c>
      <c r="K359" s="72">
        <v>0.75</v>
      </c>
      <c r="L359" s="55">
        <f t="shared" si="114"/>
        <v>6</v>
      </c>
      <c r="M359" s="71">
        <v>0.41666666666666669</v>
      </c>
      <c r="N359" s="72">
        <v>0.83333333333333337</v>
      </c>
      <c r="O359" s="55">
        <f t="shared" si="115"/>
        <v>10</v>
      </c>
      <c r="P359" s="83" t="s">
        <v>105</v>
      </c>
    </row>
    <row r="360" spans="2:17" ht="19.5" customHeight="1" x14ac:dyDescent="0.2">
      <c r="B360" s="51">
        <f t="shared" si="105"/>
        <v>43095</v>
      </c>
      <c r="C360" s="52">
        <f t="shared" si="106"/>
        <v>43095</v>
      </c>
      <c r="D360" s="71"/>
      <c r="E360" s="72"/>
      <c r="F360" s="55"/>
      <c r="G360" s="71">
        <v>0.41666666666666669</v>
      </c>
      <c r="H360" s="72">
        <v>0.75</v>
      </c>
      <c r="I360" s="55">
        <f t="shared" si="113"/>
        <v>8</v>
      </c>
      <c r="J360" s="71">
        <v>0.5</v>
      </c>
      <c r="K360" s="72">
        <v>0.75</v>
      </c>
      <c r="L360" s="55">
        <f t="shared" si="114"/>
        <v>6</v>
      </c>
      <c r="M360" s="71">
        <v>0.41666666666666669</v>
      </c>
      <c r="N360" s="72">
        <v>0.83333333333333337</v>
      </c>
      <c r="O360" s="55">
        <f t="shared" si="115"/>
        <v>10</v>
      </c>
      <c r="P360" s="83" t="s">
        <v>105</v>
      </c>
    </row>
    <row r="361" spans="2:17" ht="19.5" customHeight="1" x14ac:dyDescent="0.2">
      <c r="B361" s="51">
        <f t="shared" si="105"/>
        <v>43096</v>
      </c>
      <c r="C361" s="52">
        <f t="shared" si="106"/>
        <v>43096</v>
      </c>
      <c r="D361" s="71"/>
      <c r="E361" s="72"/>
      <c r="F361" s="55"/>
      <c r="G361" s="71">
        <v>0.41666666666666669</v>
      </c>
      <c r="H361" s="72">
        <v>0.75</v>
      </c>
      <c r="I361" s="55">
        <f t="shared" si="113"/>
        <v>8</v>
      </c>
      <c r="J361" s="71">
        <v>0.5</v>
      </c>
      <c r="K361" s="72">
        <v>0.75</v>
      </c>
      <c r="L361" s="55">
        <f t="shared" si="114"/>
        <v>6</v>
      </c>
      <c r="M361" s="71">
        <v>0.41666666666666669</v>
      </c>
      <c r="N361" s="72">
        <v>0.83333333333333337</v>
      </c>
      <c r="O361" s="55">
        <f t="shared" si="115"/>
        <v>10</v>
      </c>
      <c r="P361" s="83" t="s">
        <v>105</v>
      </c>
    </row>
    <row r="362" spans="2:17" ht="19.5" customHeight="1" x14ac:dyDescent="0.2">
      <c r="B362" s="51">
        <f t="shared" si="105"/>
        <v>43097</v>
      </c>
      <c r="C362" s="52">
        <f t="shared" si="106"/>
        <v>43097</v>
      </c>
      <c r="D362" s="71"/>
      <c r="E362" s="72"/>
      <c r="F362" s="55"/>
      <c r="G362" s="71">
        <v>0.41666666666666669</v>
      </c>
      <c r="H362" s="72">
        <v>0.75</v>
      </c>
      <c r="I362" s="55">
        <f t="shared" si="113"/>
        <v>8</v>
      </c>
      <c r="J362" s="71">
        <v>0.5</v>
      </c>
      <c r="K362" s="72">
        <v>0.75</v>
      </c>
      <c r="L362" s="55">
        <f t="shared" si="114"/>
        <v>6</v>
      </c>
      <c r="M362" s="71">
        <v>0.41666666666666669</v>
      </c>
      <c r="N362" s="72">
        <v>0.83333333333333337</v>
      </c>
      <c r="O362" s="55">
        <f t="shared" si="115"/>
        <v>10</v>
      </c>
      <c r="P362" s="83" t="s">
        <v>105</v>
      </c>
    </row>
    <row r="363" spans="2:17" ht="19.5" customHeight="1" x14ac:dyDescent="0.2">
      <c r="B363" s="51">
        <f>IF(DAY(B362+1)&lt;&gt;29,"",B362+1)</f>
        <v>43098</v>
      </c>
      <c r="C363" s="52">
        <f t="shared" si="106"/>
        <v>43098</v>
      </c>
      <c r="D363" s="53"/>
      <c r="E363" s="54"/>
      <c r="F363" s="55"/>
      <c r="G363" s="71">
        <v>0.41666666666666669</v>
      </c>
      <c r="H363" s="72">
        <v>0.75</v>
      </c>
      <c r="I363" s="55">
        <f t="shared" si="113"/>
        <v>8</v>
      </c>
      <c r="J363" s="71">
        <v>0.5</v>
      </c>
      <c r="K363" s="72">
        <v>0.75</v>
      </c>
      <c r="L363" s="55">
        <f t="shared" si="114"/>
        <v>6</v>
      </c>
      <c r="M363" s="53">
        <v>0.41666666666666669</v>
      </c>
      <c r="N363" s="54">
        <v>0.75</v>
      </c>
      <c r="O363" s="55">
        <f t="shared" si="115"/>
        <v>8</v>
      </c>
      <c r="P363" s="83" t="s">
        <v>105</v>
      </c>
    </row>
    <row r="364" spans="2:17" ht="19.5" customHeight="1" x14ac:dyDescent="0.2">
      <c r="B364" s="51">
        <f>IF(DAY(B363+1)&lt;&gt;30,"",B363+1)</f>
        <v>43099</v>
      </c>
      <c r="C364" s="52">
        <f t="shared" si="106"/>
        <v>43099</v>
      </c>
      <c r="D364" s="53"/>
      <c r="E364" s="54"/>
      <c r="F364" s="55"/>
      <c r="G364" s="71">
        <v>0.41666666666666669</v>
      </c>
      <c r="H364" s="72">
        <v>0.75</v>
      </c>
      <c r="I364" s="55">
        <f t="shared" si="113"/>
        <v>8</v>
      </c>
      <c r="J364" s="71">
        <v>0.5</v>
      </c>
      <c r="K364" s="72">
        <v>0.75</v>
      </c>
      <c r="L364" s="55">
        <f t="shared" si="114"/>
        <v>6</v>
      </c>
      <c r="M364" s="53">
        <v>0.41666666666666669</v>
      </c>
      <c r="N364" s="54">
        <v>0.75</v>
      </c>
      <c r="O364" s="55">
        <f t="shared" si="115"/>
        <v>8</v>
      </c>
      <c r="P364" s="83" t="s">
        <v>105</v>
      </c>
    </row>
    <row r="365" spans="2:17" ht="19.5" customHeight="1" thickBot="1" x14ac:dyDescent="0.25">
      <c r="B365" s="51">
        <f>IF(DAY(B364+1)&lt;&gt;31,"",B364+1)</f>
        <v>43100</v>
      </c>
      <c r="C365" s="52">
        <f t="shared" si="106"/>
        <v>43100</v>
      </c>
      <c r="D365" s="56"/>
      <c r="E365" s="77"/>
      <c r="F365" s="76"/>
      <c r="G365" s="35"/>
      <c r="H365" s="48" t="s">
        <v>79</v>
      </c>
      <c r="I365" s="47"/>
      <c r="J365" s="35"/>
      <c r="K365" s="48" t="s">
        <v>79</v>
      </c>
      <c r="L365" s="47"/>
      <c r="M365" s="35"/>
      <c r="N365" s="48" t="s">
        <v>79</v>
      </c>
      <c r="O365" s="47"/>
      <c r="P365" s="50"/>
    </row>
    <row r="366" spans="2:17" ht="19.5" customHeight="1" thickTop="1" x14ac:dyDescent="0.2">
      <c r="B366" s="57" t="s">
        <v>37</v>
      </c>
      <c r="C366" s="58"/>
      <c r="D366" s="57"/>
      <c r="E366" s="59">
        <f>COUNTIF(D335:D365,"&gt;0")</f>
        <v>0</v>
      </c>
      <c r="F366" s="60"/>
      <c r="G366" s="61"/>
      <c r="H366" s="59">
        <f>COUNTIF(G335:G365,"&gt;0")</f>
        <v>27</v>
      </c>
      <c r="I366" s="60"/>
      <c r="J366" s="61"/>
      <c r="K366" s="59">
        <f>COUNTIF(J335:J365,"&gt;0")</f>
        <v>27</v>
      </c>
      <c r="L366" s="60"/>
      <c r="M366" s="61"/>
      <c r="N366" s="59">
        <f>COUNTIF(M335:M365,"&gt;0")</f>
        <v>27</v>
      </c>
      <c r="O366" s="60"/>
      <c r="P366" s="40"/>
    </row>
    <row r="367" spans="2:17" ht="19.5" customHeight="1" x14ac:dyDescent="0.2">
      <c r="B367" s="62" t="s">
        <v>309</v>
      </c>
      <c r="C367" s="63"/>
      <c r="D367" s="64"/>
      <c r="E367" s="74">
        <f>SUM(F335:F365)</f>
        <v>0</v>
      </c>
      <c r="F367" s="63"/>
      <c r="G367" s="65"/>
      <c r="H367" s="74">
        <f>SUM(I335:I365)</f>
        <v>170.5</v>
      </c>
      <c r="I367" s="63"/>
      <c r="J367" s="65"/>
      <c r="K367" s="74">
        <f>SUM(L335:L365)</f>
        <v>136</v>
      </c>
      <c r="L367" s="63"/>
      <c r="M367" s="65"/>
      <c r="N367" s="74">
        <f>SUM(O335:O364)</f>
        <v>256</v>
      </c>
      <c r="O367" s="63"/>
      <c r="P367" s="40"/>
    </row>
    <row r="368" spans="2:17" ht="19.5" customHeight="1" x14ac:dyDescent="0.2">
      <c r="B368" s="64" t="s">
        <v>42</v>
      </c>
      <c r="C368" s="66"/>
      <c r="D368" s="64"/>
      <c r="E368" s="90">
        <f>COUNTIF($B$335:$B$365,"&gt;0")-E366</f>
        <v>31</v>
      </c>
      <c r="F368" s="47"/>
      <c r="G368" s="35"/>
      <c r="H368" s="90">
        <f>COUNTIF($B$335:$B$365,"&gt;0")-H366</f>
        <v>4</v>
      </c>
      <c r="I368" s="47"/>
      <c r="J368" s="35"/>
      <c r="K368" s="90">
        <f>COUNTIF($B$335:$B$365,"&gt;0")-K366</f>
        <v>4</v>
      </c>
      <c r="L368" s="47"/>
      <c r="M368" s="35"/>
      <c r="N368" s="90">
        <f>COUNTIF($B$335:$B$365,"&gt;0")-N366</f>
        <v>4</v>
      </c>
      <c r="O368" s="47"/>
      <c r="P368" s="40"/>
    </row>
    <row r="369" spans="2:16" ht="19.5" customHeight="1" x14ac:dyDescent="0.2">
      <c r="B369" s="67"/>
      <c r="C369" s="68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2:16" ht="18.75" customHeight="1" x14ac:dyDescent="0.2">
      <c r="B370" s="287" t="s">
        <v>13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</row>
    <row r="371" spans="2:16" ht="18.75" customHeight="1" x14ac:dyDescent="0.2"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</row>
    <row r="372" spans="2:16" ht="18.75" customHeight="1" x14ac:dyDescent="0.2"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2:16" ht="18.75" customHeight="1" x14ac:dyDescent="0.2">
      <c r="B373" s="377">
        <f>EDATE(B332, 1)</f>
        <v>43101</v>
      </c>
      <c r="C373" s="377"/>
      <c r="D373" s="377"/>
      <c r="E373" s="295">
        <f>B373</f>
        <v>43101</v>
      </c>
      <c r="F373" s="295"/>
    </row>
    <row r="374" spans="2:16" ht="19.5" customHeight="1" x14ac:dyDescent="0.2">
      <c r="B374" s="289"/>
      <c r="C374" s="290"/>
      <c r="D374" s="219" t="s">
        <v>313</v>
      </c>
      <c r="E374" s="293"/>
      <c r="F374" s="220"/>
      <c r="G374" s="219" t="s">
        <v>2</v>
      </c>
      <c r="H374" s="293"/>
      <c r="I374" s="220"/>
      <c r="J374" s="219" t="s">
        <v>36</v>
      </c>
      <c r="K374" s="293"/>
      <c r="L374" s="220"/>
      <c r="M374" s="219" t="s">
        <v>237</v>
      </c>
      <c r="N374" s="293"/>
      <c r="O374" s="220"/>
      <c r="P374" s="40" t="s">
        <v>306</v>
      </c>
    </row>
    <row r="375" spans="2:16" ht="19.5" customHeight="1" x14ac:dyDescent="0.2">
      <c r="B375" s="291"/>
      <c r="C375" s="292"/>
      <c r="D375" s="35" t="s">
        <v>246</v>
      </c>
      <c r="E375" s="48" t="s">
        <v>307</v>
      </c>
      <c r="F375" s="47" t="s">
        <v>308</v>
      </c>
      <c r="G375" s="35" t="s">
        <v>246</v>
      </c>
      <c r="H375" s="48" t="s">
        <v>307</v>
      </c>
      <c r="I375" s="47" t="s">
        <v>308</v>
      </c>
      <c r="J375" s="35" t="s">
        <v>246</v>
      </c>
      <c r="K375" s="48" t="s">
        <v>307</v>
      </c>
      <c r="L375" s="47" t="s">
        <v>308</v>
      </c>
      <c r="M375" s="35" t="s">
        <v>246</v>
      </c>
      <c r="N375" s="48" t="s">
        <v>307</v>
      </c>
      <c r="O375" s="47" t="s">
        <v>308</v>
      </c>
      <c r="P375" s="40"/>
    </row>
    <row r="376" spans="2:16" ht="19.5" customHeight="1" x14ac:dyDescent="0.2">
      <c r="B376" s="51">
        <f>B373</f>
        <v>43101</v>
      </c>
      <c r="C376" s="52">
        <f>B376</f>
        <v>43101</v>
      </c>
      <c r="D376" s="53"/>
      <c r="E376" s="54"/>
      <c r="F376" s="55"/>
      <c r="G376" s="35"/>
      <c r="H376" s="48" t="s">
        <v>79</v>
      </c>
      <c r="I376" s="47"/>
      <c r="J376" s="35"/>
      <c r="K376" s="48" t="s">
        <v>79</v>
      </c>
      <c r="L376" s="47"/>
      <c r="M376" s="35"/>
      <c r="N376" s="48" t="s">
        <v>79</v>
      </c>
      <c r="O376" s="47"/>
      <c r="P376" s="83" t="s">
        <v>105</v>
      </c>
    </row>
    <row r="377" spans="2:16" ht="19.5" customHeight="1" x14ac:dyDescent="0.2">
      <c r="B377" s="51">
        <f t="shared" ref="B377:B403" si="116">B376+1</f>
        <v>43102</v>
      </c>
      <c r="C377" s="52">
        <f>B377</f>
        <v>43102</v>
      </c>
      <c r="D377" s="53"/>
      <c r="E377" s="54"/>
      <c r="F377" s="55"/>
      <c r="G377" s="71">
        <v>0.41666666666666669</v>
      </c>
      <c r="H377" s="72">
        <v>0.75</v>
      </c>
      <c r="I377" s="55">
        <f>(H377-G377)*24</f>
        <v>8</v>
      </c>
      <c r="J377" s="71">
        <v>0.5</v>
      </c>
      <c r="K377" s="72">
        <v>0.75</v>
      </c>
      <c r="L377" s="55">
        <f>(K377-J377)*24</f>
        <v>6</v>
      </c>
      <c r="M377" s="71">
        <v>0.41666666666666669</v>
      </c>
      <c r="N377" s="72">
        <v>0.75</v>
      </c>
      <c r="O377" s="55">
        <f>(N377-M377)*24</f>
        <v>8</v>
      </c>
      <c r="P377" s="83" t="s">
        <v>105</v>
      </c>
    </row>
    <row r="378" spans="2:16" ht="19.5" customHeight="1" x14ac:dyDescent="0.2">
      <c r="B378" s="51">
        <f t="shared" si="116"/>
        <v>43103</v>
      </c>
      <c r="C378" s="52">
        <f t="shared" ref="C378:C406" si="117">B378</f>
        <v>43103</v>
      </c>
      <c r="D378" s="53"/>
      <c r="E378" s="54"/>
      <c r="F378" s="55"/>
      <c r="G378" s="71">
        <v>0.41666666666666669</v>
      </c>
      <c r="H378" s="72">
        <v>0.75</v>
      </c>
      <c r="I378" s="55">
        <f t="shared" ref="I378:I383" si="118">(H378-G378)*24</f>
        <v>8</v>
      </c>
      <c r="J378" s="71">
        <v>0.5</v>
      </c>
      <c r="K378" s="72">
        <v>0.75</v>
      </c>
      <c r="L378" s="55">
        <f t="shared" ref="L378:L383" si="119">(K378-J378)*24</f>
        <v>6</v>
      </c>
      <c r="M378" s="71">
        <v>0.41666666666666669</v>
      </c>
      <c r="N378" s="72">
        <v>0.75</v>
      </c>
      <c r="O378" s="55">
        <f t="shared" ref="O378:O383" si="120">(N378-M378)*24</f>
        <v>8</v>
      </c>
      <c r="P378" s="83" t="s">
        <v>105</v>
      </c>
    </row>
    <row r="379" spans="2:16" ht="19.5" customHeight="1" x14ac:dyDescent="0.2">
      <c r="B379" s="51">
        <f t="shared" si="116"/>
        <v>43104</v>
      </c>
      <c r="C379" s="52">
        <f t="shared" si="117"/>
        <v>43104</v>
      </c>
      <c r="D379" s="53"/>
      <c r="E379" s="54"/>
      <c r="F379" s="55"/>
      <c r="G379" s="71">
        <v>0.41666666666666669</v>
      </c>
      <c r="H379" s="72">
        <v>0.75</v>
      </c>
      <c r="I379" s="55">
        <f t="shared" si="118"/>
        <v>8</v>
      </c>
      <c r="J379" s="71">
        <v>0.5</v>
      </c>
      <c r="K379" s="72">
        <v>0.75</v>
      </c>
      <c r="L379" s="55">
        <f t="shared" si="119"/>
        <v>6</v>
      </c>
      <c r="M379" s="71">
        <v>0.41666666666666669</v>
      </c>
      <c r="N379" s="72">
        <v>0.83333333333333337</v>
      </c>
      <c r="O379" s="55">
        <f t="shared" si="120"/>
        <v>10</v>
      </c>
      <c r="P379" s="83" t="s">
        <v>105</v>
      </c>
    </row>
    <row r="380" spans="2:16" ht="19.5" customHeight="1" x14ac:dyDescent="0.2">
      <c r="B380" s="51">
        <f t="shared" si="116"/>
        <v>43105</v>
      </c>
      <c r="C380" s="52">
        <f t="shared" si="117"/>
        <v>43105</v>
      </c>
      <c r="D380" s="53"/>
      <c r="E380" s="54"/>
      <c r="F380" s="55"/>
      <c r="G380" s="71">
        <v>0.41666666666666669</v>
      </c>
      <c r="H380" s="72">
        <v>0.75</v>
      </c>
      <c r="I380" s="55">
        <f t="shared" si="118"/>
        <v>8</v>
      </c>
      <c r="J380" s="71">
        <v>0.5</v>
      </c>
      <c r="K380" s="72">
        <v>0.75</v>
      </c>
      <c r="L380" s="55">
        <f t="shared" si="119"/>
        <v>6</v>
      </c>
      <c r="M380" s="71">
        <v>0.41666666666666669</v>
      </c>
      <c r="N380" s="72">
        <v>0.83333333333333337</v>
      </c>
      <c r="O380" s="55">
        <f t="shared" si="120"/>
        <v>10</v>
      </c>
      <c r="P380" s="83" t="s">
        <v>105</v>
      </c>
    </row>
    <row r="381" spans="2:16" ht="19.5" customHeight="1" x14ac:dyDescent="0.2">
      <c r="B381" s="51">
        <f t="shared" si="116"/>
        <v>43106</v>
      </c>
      <c r="C381" s="52">
        <f t="shared" si="117"/>
        <v>43106</v>
      </c>
      <c r="D381" s="53"/>
      <c r="E381" s="54"/>
      <c r="F381" s="55"/>
      <c r="G381" s="71">
        <v>0.41666666666666669</v>
      </c>
      <c r="H381" s="72">
        <v>0.75</v>
      </c>
      <c r="I381" s="55">
        <f t="shared" si="118"/>
        <v>8</v>
      </c>
      <c r="J381" s="71">
        <v>0.5</v>
      </c>
      <c r="K381" s="72">
        <v>0.75</v>
      </c>
      <c r="L381" s="55">
        <f t="shared" si="119"/>
        <v>6</v>
      </c>
      <c r="M381" s="71">
        <v>0.41666666666666669</v>
      </c>
      <c r="N381" s="72">
        <v>0.83333333333333337</v>
      </c>
      <c r="O381" s="55">
        <f t="shared" si="120"/>
        <v>10</v>
      </c>
      <c r="P381" s="83" t="s">
        <v>105</v>
      </c>
    </row>
    <row r="382" spans="2:16" ht="19.5" customHeight="1" x14ac:dyDescent="0.2">
      <c r="B382" s="51">
        <f t="shared" si="116"/>
        <v>43107</v>
      </c>
      <c r="C382" s="52">
        <f t="shared" si="117"/>
        <v>43107</v>
      </c>
      <c r="D382" s="53"/>
      <c r="E382" s="54"/>
      <c r="F382" s="55"/>
      <c r="G382" s="71">
        <v>0.41666666666666669</v>
      </c>
      <c r="H382" s="72">
        <v>0.75</v>
      </c>
      <c r="I382" s="55">
        <f t="shared" si="118"/>
        <v>8</v>
      </c>
      <c r="J382" s="71">
        <v>0.5</v>
      </c>
      <c r="K382" s="72">
        <v>0.75</v>
      </c>
      <c r="L382" s="55">
        <f t="shared" si="119"/>
        <v>6</v>
      </c>
      <c r="M382" s="71">
        <v>0.41666666666666669</v>
      </c>
      <c r="N382" s="72">
        <v>0.75</v>
      </c>
      <c r="O382" s="55">
        <f t="shared" si="120"/>
        <v>8</v>
      </c>
      <c r="P382" s="83" t="s">
        <v>105</v>
      </c>
    </row>
    <row r="383" spans="2:16" ht="19.5" customHeight="1" x14ac:dyDescent="0.2">
      <c r="B383" s="51">
        <f t="shared" si="116"/>
        <v>43108</v>
      </c>
      <c r="C383" s="52">
        <f t="shared" si="117"/>
        <v>43108</v>
      </c>
      <c r="D383" s="71"/>
      <c r="E383" s="72"/>
      <c r="F383" s="55"/>
      <c r="G383" s="71">
        <v>0.41666666666666669</v>
      </c>
      <c r="H383" s="72">
        <v>0.75</v>
      </c>
      <c r="I383" s="55">
        <f t="shared" si="118"/>
        <v>8</v>
      </c>
      <c r="J383" s="71">
        <v>0.5</v>
      </c>
      <c r="K383" s="72">
        <v>0.75</v>
      </c>
      <c r="L383" s="55">
        <f t="shared" si="119"/>
        <v>6</v>
      </c>
      <c r="M383" s="71">
        <v>0.41666666666666669</v>
      </c>
      <c r="N383" s="72">
        <v>0.75</v>
      </c>
      <c r="O383" s="55">
        <f t="shared" si="120"/>
        <v>8</v>
      </c>
      <c r="P383" s="106" t="s">
        <v>351</v>
      </c>
    </row>
    <row r="384" spans="2:16" ht="19.5" customHeight="1" x14ac:dyDescent="0.2">
      <c r="B384" s="51">
        <f t="shared" si="116"/>
        <v>43109</v>
      </c>
      <c r="C384" s="52">
        <f t="shared" si="117"/>
        <v>43109</v>
      </c>
      <c r="D384" s="35"/>
      <c r="E384" s="48"/>
      <c r="F384" s="47"/>
      <c r="G384" s="35"/>
      <c r="H384" s="48" t="s">
        <v>79</v>
      </c>
      <c r="I384" s="47"/>
      <c r="J384" s="35"/>
      <c r="K384" s="48" t="s">
        <v>106</v>
      </c>
      <c r="L384" s="47"/>
      <c r="M384" s="35"/>
      <c r="N384" s="48" t="s">
        <v>79</v>
      </c>
      <c r="O384" s="47"/>
      <c r="P384" s="70"/>
    </row>
    <row r="385" spans="2:17" ht="19.5" customHeight="1" x14ac:dyDescent="0.2">
      <c r="B385" s="51">
        <f t="shared" si="116"/>
        <v>43110</v>
      </c>
      <c r="C385" s="52">
        <f t="shared" si="117"/>
        <v>43110</v>
      </c>
      <c r="D385" s="71"/>
      <c r="E385" s="72"/>
      <c r="F385" s="55"/>
      <c r="G385" s="71">
        <v>0.58333333333333337</v>
      </c>
      <c r="H385" s="72">
        <v>0.77083333333333337</v>
      </c>
      <c r="I385" s="55">
        <f t="shared" ref="I385:I390" si="121">(H385-G385)*24</f>
        <v>4.5</v>
      </c>
      <c r="J385" s="71"/>
      <c r="K385" s="72"/>
      <c r="L385" s="55"/>
      <c r="M385" s="71">
        <v>0.41666666666666669</v>
      </c>
      <c r="N385" s="72">
        <v>0.83333333333333337</v>
      </c>
      <c r="O385" s="55">
        <f t="shared" ref="O385:O390" si="122">(N385-M385)*24</f>
        <v>10</v>
      </c>
      <c r="P385" s="70"/>
    </row>
    <row r="386" spans="2:17" ht="19.5" customHeight="1" x14ac:dyDescent="0.2">
      <c r="B386" s="51">
        <f t="shared" si="116"/>
        <v>43111</v>
      </c>
      <c r="C386" s="52">
        <f t="shared" si="117"/>
        <v>43111</v>
      </c>
      <c r="D386" s="35"/>
      <c r="E386" s="48"/>
      <c r="F386" s="47"/>
      <c r="G386" s="71">
        <v>0.58333333333333337</v>
      </c>
      <c r="H386" s="72">
        <v>0.77083333333333337</v>
      </c>
      <c r="I386" s="55">
        <f t="shared" si="121"/>
        <v>4.5</v>
      </c>
      <c r="J386" s="35"/>
      <c r="K386" s="48"/>
      <c r="L386" s="47"/>
      <c r="M386" s="71">
        <v>0.41666666666666669</v>
      </c>
      <c r="N386" s="72">
        <v>0.83333333333333337</v>
      </c>
      <c r="O386" s="55">
        <f t="shared" si="122"/>
        <v>10</v>
      </c>
      <c r="P386" s="49"/>
    </row>
    <row r="387" spans="2:17" ht="19.5" customHeight="1" x14ac:dyDescent="0.2">
      <c r="B387" s="51">
        <f t="shared" si="116"/>
        <v>43112</v>
      </c>
      <c r="C387" s="52">
        <f t="shared" si="117"/>
        <v>43112</v>
      </c>
      <c r="D387" s="71"/>
      <c r="E387" s="72"/>
      <c r="F387" s="55"/>
      <c r="G387" s="71">
        <v>0.58333333333333337</v>
      </c>
      <c r="H387" s="72">
        <v>0.77083333333333337</v>
      </c>
      <c r="I387" s="55">
        <f t="shared" si="121"/>
        <v>4.5</v>
      </c>
      <c r="J387" s="71"/>
      <c r="K387" s="72"/>
      <c r="L387" s="55"/>
      <c r="M387" s="71">
        <v>0.41666666666666669</v>
      </c>
      <c r="N387" s="72">
        <v>0.83333333333333337</v>
      </c>
      <c r="O387" s="55">
        <f t="shared" si="122"/>
        <v>10</v>
      </c>
      <c r="P387" s="49"/>
    </row>
    <row r="388" spans="2:17" ht="19.5" customHeight="1" x14ac:dyDescent="0.2">
      <c r="B388" s="51">
        <f t="shared" si="116"/>
        <v>43113</v>
      </c>
      <c r="C388" s="52">
        <f t="shared" si="117"/>
        <v>43113</v>
      </c>
      <c r="D388" s="71"/>
      <c r="E388" s="72"/>
      <c r="F388" s="55"/>
      <c r="G388" s="71">
        <v>0.41666666666666669</v>
      </c>
      <c r="H388" s="72">
        <v>0.75</v>
      </c>
      <c r="I388" s="55">
        <f t="shared" si="121"/>
        <v>8</v>
      </c>
      <c r="J388" s="71"/>
      <c r="K388" s="72"/>
      <c r="L388" s="55"/>
      <c r="M388" s="71">
        <v>0.41666666666666669</v>
      </c>
      <c r="N388" s="72">
        <v>0.83333333333333337</v>
      </c>
      <c r="O388" s="55">
        <f t="shared" si="122"/>
        <v>10</v>
      </c>
      <c r="P388" s="49"/>
    </row>
    <row r="389" spans="2:17" ht="19.5" customHeight="1" x14ac:dyDescent="0.2">
      <c r="B389" s="51">
        <f t="shared" si="116"/>
        <v>43114</v>
      </c>
      <c r="C389" s="52">
        <f t="shared" si="117"/>
        <v>43114</v>
      </c>
      <c r="D389" s="71"/>
      <c r="E389" s="72"/>
      <c r="F389" s="55"/>
      <c r="G389" s="71">
        <v>0.41666666666666669</v>
      </c>
      <c r="H389" s="72">
        <v>0.75</v>
      </c>
      <c r="I389" s="55">
        <f t="shared" si="121"/>
        <v>8</v>
      </c>
      <c r="J389" s="71"/>
      <c r="K389" s="72"/>
      <c r="L389" s="55"/>
      <c r="M389" s="71">
        <v>0.41666666666666669</v>
      </c>
      <c r="N389" s="72">
        <v>0.75</v>
      </c>
      <c r="O389" s="55">
        <f t="shared" si="122"/>
        <v>8</v>
      </c>
      <c r="P389" s="70"/>
    </row>
    <row r="390" spans="2:17" ht="19.5" customHeight="1" x14ac:dyDescent="0.2">
      <c r="B390" s="51">
        <f t="shared" si="116"/>
        <v>43115</v>
      </c>
      <c r="C390" s="52">
        <f t="shared" si="117"/>
        <v>43115</v>
      </c>
      <c r="D390" s="71"/>
      <c r="E390" s="72"/>
      <c r="F390" s="55"/>
      <c r="G390" s="71">
        <v>0.58333333333333337</v>
      </c>
      <c r="H390" s="72">
        <v>0.77083333333333337</v>
      </c>
      <c r="I390" s="55">
        <f t="shared" si="121"/>
        <v>4.5</v>
      </c>
      <c r="J390" s="71"/>
      <c r="K390" s="72"/>
      <c r="L390" s="55"/>
      <c r="M390" s="71">
        <v>0.41666666666666669</v>
      </c>
      <c r="N390" s="72">
        <v>0.83333333333333337</v>
      </c>
      <c r="O390" s="55">
        <f t="shared" si="122"/>
        <v>10</v>
      </c>
      <c r="P390" s="49"/>
    </row>
    <row r="391" spans="2:17" ht="19.5" customHeight="1" x14ac:dyDescent="0.2">
      <c r="B391" s="51">
        <f t="shared" si="116"/>
        <v>43116</v>
      </c>
      <c r="C391" s="52">
        <f t="shared" si="117"/>
        <v>43116</v>
      </c>
      <c r="D391" s="53"/>
      <c r="E391" s="54"/>
      <c r="F391" s="55"/>
      <c r="G391" s="35"/>
      <c r="H391" s="48" t="s">
        <v>79</v>
      </c>
      <c r="I391" s="47"/>
      <c r="J391" s="53"/>
      <c r="K391" s="54"/>
      <c r="L391" s="55"/>
      <c r="M391" s="35"/>
      <c r="N391" s="48" t="s">
        <v>79</v>
      </c>
      <c r="O391" s="47"/>
      <c r="P391" s="49"/>
    </row>
    <row r="392" spans="2:17" ht="19.5" customHeight="1" x14ac:dyDescent="0.2">
      <c r="B392" s="51">
        <f t="shared" si="116"/>
        <v>43117</v>
      </c>
      <c r="C392" s="52">
        <f t="shared" si="117"/>
        <v>43117</v>
      </c>
      <c r="D392" s="71"/>
      <c r="E392" s="72"/>
      <c r="F392" s="55"/>
      <c r="G392" s="71">
        <v>0.58333333333333337</v>
      </c>
      <c r="H392" s="72">
        <v>0.77083333333333337</v>
      </c>
      <c r="I392" s="55">
        <f t="shared" ref="I392:I397" si="123">(H392-G392)*24</f>
        <v>4.5</v>
      </c>
      <c r="J392" s="71"/>
      <c r="K392" s="72"/>
      <c r="L392" s="55"/>
      <c r="M392" s="71">
        <v>0.41666666666666669</v>
      </c>
      <c r="N392" s="72">
        <v>0.83333333333333337</v>
      </c>
      <c r="O392" s="55">
        <f t="shared" ref="O392:O397" si="124">(N392-M392)*24</f>
        <v>10</v>
      </c>
      <c r="P392" s="49"/>
    </row>
    <row r="393" spans="2:17" ht="19.5" customHeight="1" x14ac:dyDescent="0.2">
      <c r="B393" s="51">
        <f t="shared" si="116"/>
        <v>43118</v>
      </c>
      <c r="C393" s="52">
        <f t="shared" si="117"/>
        <v>43118</v>
      </c>
      <c r="D393" s="35"/>
      <c r="E393" s="48"/>
      <c r="F393" s="47"/>
      <c r="G393" s="71">
        <v>0.58333333333333337</v>
      </c>
      <c r="H393" s="72">
        <v>0.77083333333333337</v>
      </c>
      <c r="I393" s="55">
        <f t="shared" si="123"/>
        <v>4.5</v>
      </c>
      <c r="J393" s="35"/>
      <c r="K393" s="48"/>
      <c r="L393" s="47"/>
      <c r="M393" s="71">
        <v>0.41666666666666669</v>
      </c>
      <c r="N393" s="72">
        <v>0.83333333333333337</v>
      </c>
      <c r="O393" s="55">
        <f t="shared" si="124"/>
        <v>10</v>
      </c>
      <c r="P393" s="49"/>
    </row>
    <row r="394" spans="2:17" ht="19.5" customHeight="1" x14ac:dyDescent="0.2">
      <c r="B394" s="51">
        <f t="shared" si="116"/>
        <v>43119</v>
      </c>
      <c r="C394" s="52">
        <f t="shared" si="117"/>
        <v>43119</v>
      </c>
      <c r="D394" s="71"/>
      <c r="E394" s="72"/>
      <c r="F394" s="55"/>
      <c r="G394" s="71">
        <v>0.58333333333333337</v>
      </c>
      <c r="H394" s="72">
        <v>0.77083333333333337</v>
      </c>
      <c r="I394" s="55">
        <f t="shared" si="123"/>
        <v>4.5</v>
      </c>
      <c r="J394" s="71"/>
      <c r="K394" s="72"/>
      <c r="L394" s="55"/>
      <c r="M394" s="71">
        <v>0.41666666666666669</v>
      </c>
      <c r="N394" s="72">
        <v>0.83333333333333337</v>
      </c>
      <c r="O394" s="55">
        <f t="shared" si="124"/>
        <v>10</v>
      </c>
      <c r="P394" s="49"/>
    </row>
    <row r="395" spans="2:17" ht="19.5" customHeight="1" x14ac:dyDescent="0.2">
      <c r="B395" s="51">
        <f t="shared" si="116"/>
        <v>43120</v>
      </c>
      <c r="C395" s="52">
        <f t="shared" si="117"/>
        <v>43120</v>
      </c>
      <c r="D395" s="71"/>
      <c r="E395" s="72"/>
      <c r="F395" s="55"/>
      <c r="G395" s="71">
        <v>0.41666666666666669</v>
      </c>
      <c r="H395" s="72">
        <v>0.75</v>
      </c>
      <c r="I395" s="55">
        <f t="shared" si="123"/>
        <v>8</v>
      </c>
      <c r="J395" s="71"/>
      <c r="K395" s="72"/>
      <c r="L395" s="55"/>
      <c r="M395" s="71">
        <v>0.41666666666666669</v>
      </c>
      <c r="N395" s="72">
        <v>0.83333333333333337</v>
      </c>
      <c r="O395" s="55">
        <f t="shared" si="124"/>
        <v>10</v>
      </c>
      <c r="P395" s="49"/>
    </row>
    <row r="396" spans="2:17" ht="19.5" customHeight="1" x14ac:dyDescent="0.2">
      <c r="B396" s="51">
        <f t="shared" si="116"/>
        <v>43121</v>
      </c>
      <c r="C396" s="52">
        <f t="shared" si="117"/>
        <v>43121</v>
      </c>
      <c r="D396" s="71"/>
      <c r="E396" s="72"/>
      <c r="F396" s="55"/>
      <c r="G396" s="71">
        <v>0.41666666666666669</v>
      </c>
      <c r="H396" s="72">
        <v>0.75</v>
      </c>
      <c r="I396" s="55">
        <f t="shared" si="123"/>
        <v>8</v>
      </c>
      <c r="J396" s="71"/>
      <c r="K396" s="72"/>
      <c r="L396" s="55"/>
      <c r="M396" s="71">
        <v>0.41666666666666669</v>
      </c>
      <c r="N396" s="72">
        <v>0.75</v>
      </c>
      <c r="O396" s="55">
        <f t="shared" si="124"/>
        <v>8</v>
      </c>
      <c r="P396" s="108" t="s">
        <v>299</v>
      </c>
      <c r="Q396" s="109"/>
    </row>
    <row r="397" spans="2:17" ht="19.5" customHeight="1" x14ac:dyDescent="0.2">
      <c r="B397" s="51">
        <f t="shared" si="116"/>
        <v>43122</v>
      </c>
      <c r="C397" s="52">
        <f t="shared" si="117"/>
        <v>43122</v>
      </c>
      <c r="D397" s="71"/>
      <c r="E397" s="72"/>
      <c r="F397" s="55"/>
      <c r="G397" s="71">
        <v>0.58333333333333337</v>
      </c>
      <c r="H397" s="72">
        <v>0.77083333333333337</v>
      </c>
      <c r="I397" s="55">
        <f t="shared" si="123"/>
        <v>4.5</v>
      </c>
      <c r="J397" s="71"/>
      <c r="K397" s="72"/>
      <c r="L397" s="55"/>
      <c r="M397" s="71">
        <v>0.41666666666666669</v>
      </c>
      <c r="N397" s="72">
        <v>0.83333333333333337</v>
      </c>
      <c r="O397" s="55">
        <f t="shared" si="124"/>
        <v>10</v>
      </c>
      <c r="P397" s="49"/>
    </row>
    <row r="398" spans="2:17" ht="19.5" customHeight="1" x14ac:dyDescent="0.2">
      <c r="B398" s="51">
        <f t="shared" si="116"/>
        <v>43123</v>
      </c>
      <c r="C398" s="52">
        <f t="shared" si="117"/>
        <v>43123</v>
      </c>
      <c r="D398" s="53"/>
      <c r="E398" s="54"/>
      <c r="F398" s="55"/>
      <c r="G398" s="35"/>
      <c r="H398" s="48" t="s">
        <v>79</v>
      </c>
      <c r="I398" s="47"/>
      <c r="J398" s="53"/>
      <c r="K398" s="54"/>
      <c r="L398" s="55"/>
      <c r="M398" s="35"/>
      <c r="N398" s="48" t="s">
        <v>79</v>
      </c>
      <c r="O398" s="47"/>
      <c r="P398" s="49"/>
    </row>
    <row r="399" spans="2:17" ht="19.5" customHeight="1" x14ac:dyDescent="0.2">
      <c r="B399" s="51">
        <f t="shared" si="116"/>
        <v>43124</v>
      </c>
      <c r="C399" s="52">
        <f t="shared" si="117"/>
        <v>43124</v>
      </c>
      <c r="D399" s="71"/>
      <c r="E399" s="72"/>
      <c r="F399" s="55"/>
      <c r="G399" s="71">
        <v>0.58333333333333337</v>
      </c>
      <c r="H399" s="72">
        <v>0.77083333333333337</v>
      </c>
      <c r="I399" s="55">
        <f t="shared" ref="I399:I404" si="125">(H399-G399)*24</f>
        <v>4.5</v>
      </c>
      <c r="J399" s="71"/>
      <c r="K399" s="72"/>
      <c r="L399" s="55"/>
      <c r="M399" s="71">
        <v>0.41666666666666669</v>
      </c>
      <c r="N399" s="72">
        <v>0.83333333333333337</v>
      </c>
      <c r="O399" s="55">
        <f t="shared" ref="O399:O404" si="126">(N399-M399)*24</f>
        <v>10</v>
      </c>
      <c r="P399" s="49"/>
    </row>
    <row r="400" spans="2:17" ht="19.5" customHeight="1" x14ac:dyDescent="0.2">
      <c r="B400" s="51">
        <f t="shared" si="116"/>
        <v>43125</v>
      </c>
      <c r="C400" s="52">
        <f t="shared" si="117"/>
        <v>43125</v>
      </c>
      <c r="D400" s="35"/>
      <c r="E400" s="48"/>
      <c r="F400" s="47"/>
      <c r="G400" s="71">
        <v>0.58333333333333337</v>
      </c>
      <c r="H400" s="72">
        <v>0.77083333333333337</v>
      </c>
      <c r="I400" s="55">
        <f t="shared" si="125"/>
        <v>4.5</v>
      </c>
      <c r="J400" s="35"/>
      <c r="K400" s="48"/>
      <c r="L400" s="47"/>
      <c r="M400" s="71">
        <v>0.41666666666666669</v>
      </c>
      <c r="N400" s="72">
        <v>0.83333333333333337</v>
      </c>
      <c r="O400" s="55">
        <f t="shared" si="126"/>
        <v>10</v>
      </c>
      <c r="P400" s="49"/>
    </row>
    <row r="401" spans="2:16" ht="19.5" customHeight="1" x14ac:dyDescent="0.2">
      <c r="B401" s="51">
        <f t="shared" si="116"/>
        <v>43126</v>
      </c>
      <c r="C401" s="52">
        <f t="shared" si="117"/>
        <v>43126</v>
      </c>
      <c r="D401" s="71"/>
      <c r="E401" s="72"/>
      <c r="F401" s="55"/>
      <c r="G401" s="71">
        <v>0.58333333333333337</v>
      </c>
      <c r="H401" s="72">
        <v>0.77083333333333337</v>
      </c>
      <c r="I401" s="55">
        <f t="shared" si="125"/>
        <v>4.5</v>
      </c>
      <c r="J401" s="71"/>
      <c r="K401" s="72"/>
      <c r="L401" s="55"/>
      <c r="M401" s="71">
        <v>0.41666666666666669</v>
      </c>
      <c r="N401" s="72">
        <v>0.83333333333333337</v>
      </c>
      <c r="O401" s="55">
        <f t="shared" si="126"/>
        <v>10</v>
      </c>
      <c r="P401" s="49"/>
    </row>
    <row r="402" spans="2:16" ht="19.5" customHeight="1" x14ac:dyDescent="0.2">
      <c r="B402" s="51">
        <f t="shared" si="116"/>
        <v>43127</v>
      </c>
      <c r="C402" s="52">
        <f t="shared" si="117"/>
        <v>43127</v>
      </c>
      <c r="D402" s="71"/>
      <c r="E402" s="72"/>
      <c r="F402" s="55"/>
      <c r="G402" s="71">
        <v>0.41666666666666669</v>
      </c>
      <c r="H402" s="72">
        <v>0.75</v>
      </c>
      <c r="I402" s="55">
        <f t="shared" si="125"/>
        <v>8</v>
      </c>
      <c r="J402" s="71"/>
      <c r="K402" s="72"/>
      <c r="L402" s="55"/>
      <c r="M402" s="71">
        <v>0.41666666666666669</v>
      </c>
      <c r="N402" s="72">
        <v>0.83333333333333337</v>
      </c>
      <c r="O402" s="55">
        <f t="shared" si="126"/>
        <v>10</v>
      </c>
      <c r="P402" s="49"/>
    </row>
    <row r="403" spans="2:16" ht="19.5" customHeight="1" x14ac:dyDescent="0.2">
      <c r="B403" s="51">
        <f t="shared" si="116"/>
        <v>43128</v>
      </c>
      <c r="C403" s="52">
        <f t="shared" si="117"/>
        <v>43128</v>
      </c>
      <c r="D403" s="71"/>
      <c r="E403" s="72"/>
      <c r="F403" s="55"/>
      <c r="G403" s="71">
        <v>0.41666666666666669</v>
      </c>
      <c r="H403" s="72">
        <v>0.75</v>
      </c>
      <c r="I403" s="55">
        <f t="shared" si="125"/>
        <v>8</v>
      </c>
      <c r="J403" s="71"/>
      <c r="K403" s="72"/>
      <c r="L403" s="55"/>
      <c r="M403" s="71">
        <v>0.41666666666666669</v>
      </c>
      <c r="N403" s="72">
        <v>0.75</v>
      </c>
      <c r="O403" s="55">
        <f t="shared" si="126"/>
        <v>8</v>
      </c>
      <c r="P403" s="49"/>
    </row>
    <row r="404" spans="2:16" ht="19.5" customHeight="1" x14ac:dyDescent="0.2">
      <c r="B404" s="51">
        <f>IF(DAY(B403+1)&lt;&gt;29,"",B403+1)</f>
        <v>43129</v>
      </c>
      <c r="C404" s="52">
        <f t="shared" si="117"/>
        <v>43129</v>
      </c>
      <c r="D404" s="71"/>
      <c r="E404" s="72"/>
      <c r="F404" s="55"/>
      <c r="G404" s="71">
        <v>0.58333333333333337</v>
      </c>
      <c r="H404" s="72">
        <v>0.77083333333333337</v>
      </c>
      <c r="I404" s="55">
        <f t="shared" si="125"/>
        <v>4.5</v>
      </c>
      <c r="J404" s="71"/>
      <c r="K404" s="72"/>
      <c r="L404" s="55"/>
      <c r="M404" s="71">
        <v>0.41666666666666669</v>
      </c>
      <c r="N404" s="72">
        <v>0.83333333333333337</v>
      </c>
      <c r="O404" s="55">
        <f t="shared" si="126"/>
        <v>10</v>
      </c>
      <c r="P404" s="49"/>
    </row>
    <row r="405" spans="2:16" ht="19.5" customHeight="1" x14ac:dyDescent="0.2">
      <c r="B405" s="51">
        <f>IF(DAY(B404+1)&lt;&gt;30,"",B404+1)</f>
        <v>43130</v>
      </c>
      <c r="C405" s="52">
        <f t="shared" si="117"/>
        <v>43130</v>
      </c>
      <c r="D405" s="53"/>
      <c r="E405" s="54"/>
      <c r="F405" s="55"/>
      <c r="G405" s="35"/>
      <c r="H405" s="48" t="s">
        <v>79</v>
      </c>
      <c r="I405" s="47"/>
      <c r="J405" s="53"/>
      <c r="K405" s="54"/>
      <c r="L405" s="55"/>
      <c r="M405" s="35"/>
      <c r="N405" s="48" t="s">
        <v>79</v>
      </c>
      <c r="O405" s="47"/>
      <c r="P405" s="49"/>
    </row>
    <row r="406" spans="2:16" ht="19.5" customHeight="1" thickBot="1" x14ac:dyDescent="0.25">
      <c r="B406" s="51">
        <f>IF(DAY(B405+1)&lt;&gt;31,"",B405+1)</f>
        <v>43131</v>
      </c>
      <c r="C406" s="52">
        <f t="shared" si="117"/>
        <v>43131</v>
      </c>
      <c r="D406" s="53"/>
      <c r="E406" s="54"/>
      <c r="F406" s="55"/>
      <c r="G406" s="71">
        <v>0.58333333333333337</v>
      </c>
      <c r="H406" s="72">
        <v>0.77083333333333337</v>
      </c>
      <c r="I406" s="55">
        <f>(H406-G406)*24</f>
        <v>4.5</v>
      </c>
      <c r="J406" s="53"/>
      <c r="K406" s="54"/>
      <c r="L406" s="55"/>
      <c r="M406" s="71">
        <v>0.41666666666666669</v>
      </c>
      <c r="N406" s="72">
        <v>0.83333333333333337</v>
      </c>
      <c r="O406" s="55">
        <f>(N406-M406)*24</f>
        <v>10</v>
      </c>
      <c r="P406" s="50"/>
    </row>
    <row r="407" spans="2:16" ht="19.5" customHeight="1" thickTop="1" x14ac:dyDescent="0.2">
      <c r="B407" s="57" t="s">
        <v>37</v>
      </c>
      <c r="C407" s="58"/>
      <c r="D407" s="57"/>
      <c r="E407" s="59">
        <f>COUNTIF(D376:D406,"&gt;0")</f>
        <v>0</v>
      </c>
      <c r="F407" s="60"/>
      <c r="G407" s="61"/>
      <c r="H407" s="59">
        <f>COUNTIF(G376:G406,"&gt;0")</f>
        <v>26</v>
      </c>
      <c r="I407" s="60"/>
      <c r="J407" s="61"/>
      <c r="K407" s="59">
        <f>COUNTIF(J376:J406,"&gt;0")</f>
        <v>7</v>
      </c>
      <c r="L407" s="60"/>
      <c r="M407" s="61"/>
      <c r="N407" s="59">
        <f>COUNTIF(M376:M406,"&gt;0")</f>
        <v>26</v>
      </c>
      <c r="O407" s="60"/>
      <c r="P407" s="40"/>
    </row>
    <row r="408" spans="2:16" ht="19.5" customHeight="1" x14ac:dyDescent="0.2">
      <c r="B408" s="62" t="s">
        <v>309</v>
      </c>
      <c r="C408" s="63"/>
      <c r="D408" s="64"/>
      <c r="E408" s="74">
        <f>SUM(F376:F406)</f>
        <v>0</v>
      </c>
      <c r="F408" s="63"/>
      <c r="G408" s="65"/>
      <c r="H408" s="74">
        <f>SUM(I376:I406)</f>
        <v>162.5</v>
      </c>
      <c r="I408" s="63"/>
      <c r="J408" s="65"/>
      <c r="K408" s="74">
        <f>SUM(L376:L406)</f>
        <v>42</v>
      </c>
      <c r="L408" s="63"/>
      <c r="M408" s="65"/>
      <c r="N408" s="74">
        <f>SUM(O376:O406)</f>
        <v>246</v>
      </c>
      <c r="O408" s="63"/>
      <c r="P408" s="40"/>
    </row>
    <row r="409" spans="2:16" ht="19.5" customHeight="1" x14ac:dyDescent="0.2">
      <c r="B409" s="64" t="s">
        <v>42</v>
      </c>
      <c r="C409" s="66"/>
      <c r="D409" s="64"/>
      <c r="E409" s="90">
        <f>COUNTIF($B$376:$B$406,"&gt;0")-E407</f>
        <v>31</v>
      </c>
      <c r="F409" s="47"/>
      <c r="G409" s="35"/>
      <c r="H409" s="90">
        <f>COUNTIF($B$376:$B$406,"&gt;0")-H407</f>
        <v>5</v>
      </c>
      <c r="I409" s="47"/>
      <c r="J409" s="35"/>
      <c r="K409" s="90">
        <f>COUNTIF($B$376:$B$406,"&gt;0")-K407</f>
        <v>24</v>
      </c>
      <c r="L409" s="47"/>
      <c r="M409" s="35"/>
      <c r="N409" s="90">
        <f>COUNTIF($B$376:$B$406,"&gt;0")-N407</f>
        <v>5</v>
      </c>
      <c r="O409" s="47"/>
      <c r="P409" s="40"/>
    </row>
    <row r="410" spans="2:16" ht="19.5" customHeight="1" x14ac:dyDescent="0.2">
      <c r="B410" s="67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2:16" ht="18.75" customHeight="1" x14ac:dyDescent="0.2">
      <c r="B411" s="287" t="s">
        <v>13</v>
      </c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100"/>
    </row>
    <row r="412" spans="2:16" ht="18.75" customHeight="1" x14ac:dyDescent="0.2"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100"/>
    </row>
    <row r="413" spans="2:16" ht="18.75" customHeight="1" x14ac:dyDescent="0.2"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2:16" ht="18.75" customHeight="1" x14ac:dyDescent="0.2">
      <c r="B414" s="377">
        <f>EDATE(B373, 1)</f>
        <v>43132</v>
      </c>
      <c r="C414" s="377"/>
      <c r="D414" s="377"/>
      <c r="E414" s="295">
        <f>B414</f>
        <v>43132</v>
      </c>
      <c r="F414" s="295"/>
    </row>
    <row r="415" spans="2:16" ht="19.5" customHeight="1" x14ac:dyDescent="0.2">
      <c r="B415" s="289"/>
      <c r="C415" s="290"/>
      <c r="D415" s="219" t="s">
        <v>313</v>
      </c>
      <c r="E415" s="293"/>
      <c r="F415" s="220"/>
      <c r="G415" s="219" t="s">
        <v>2</v>
      </c>
      <c r="H415" s="293"/>
      <c r="I415" s="220"/>
      <c r="J415" s="219" t="s">
        <v>36</v>
      </c>
      <c r="K415" s="293"/>
      <c r="L415" s="220"/>
      <c r="M415" s="219" t="s">
        <v>237</v>
      </c>
      <c r="N415" s="293"/>
      <c r="O415" s="220"/>
      <c r="P415" s="40" t="s">
        <v>306</v>
      </c>
    </row>
    <row r="416" spans="2:16" ht="19.5" customHeight="1" x14ac:dyDescent="0.2">
      <c r="B416" s="291"/>
      <c r="C416" s="292"/>
      <c r="D416" s="35" t="s">
        <v>246</v>
      </c>
      <c r="E416" s="48" t="s">
        <v>307</v>
      </c>
      <c r="F416" s="47" t="s">
        <v>308</v>
      </c>
      <c r="G416" s="35" t="s">
        <v>246</v>
      </c>
      <c r="H416" s="48" t="s">
        <v>307</v>
      </c>
      <c r="I416" s="47" t="s">
        <v>308</v>
      </c>
      <c r="J416" s="35" t="s">
        <v>246</v>
      </c>
      <c r="K416" s="48" t="s">
        <v>307</v>
      </c>
      <c r="L416" s="47" t="s">
        <v>308</v>
      </c>
      <c r="M416" s="35" t="s">
        <v>246</v>
      </c>
      <c r="N416" s="48" t="s">
        <v>307</v>
      </c>
      <c r="O416" s="47" t="s">
        <v>308</v>
      </c>
      <c r="P416" s="40"/>
    </row>
    <row r="417" spans="2:16" ht="19.5" customHeight="1" x14ac:dyDescent="0.2">
      <c r="B417" s="51">
        <f>B414</f>
        <v>43132</v>
      </c>
      <c r="C417" s="52">
        <f>B417</f>
        <v>43132</v>
      </c>
      <c r="D417" s="53"/>
      <c r="E417" s="54"/>
      <c r="F417" s="55"/>
      <c r="G417" s="71">
        <v>0.58333333333333337</v>
      </c>
      <c r="H417" s="72">
        <v>0.77083333333333337</v>
      </c>
      <c r="I417" s="55">
        <f>(H417-G417)*24</f>
        <v>4.5</v>
      </c>
      <c r="J417" s="53"/>
      <c r="K417" s="48" t="s">
        <v>106</v>
      </c>
      <c r="L417" s="55"/>
      <c r="M417" s="53">
        <v>0.41666666666666669</v>
      </c>
      <c r="N417" s="72">
        <v>0.83333333333333337</v>
      </c>
      <c r="O417" s="55">
        <f>(N417-M417)*24</f>
        <v>10</v>
      </c>
      <c r="P417" s="83"/>
    </row>
    <row r="418" spans="2:16" ht="19.5" customHeight="1" x14ac:dyDescent="0.2">
      <c r="B418" s="51">
        <f t="shared" ref="B418:B444" si="127">B417+1</f>
        <v>43133</v>
      </c>
      <c r="C418" s="52">
        <f>B418</f>
        <v>43133</v>
      </c>
      <c r="D418" s="53"/>
      <c r="E418" s="54"/>
      <c r="F418" s="55"/>
      <c r="G418" s="71">
        <v>0.58333333333333337</v>
      </c>
      <c r="H418" s="72">
        <v>0.77083333333333337</v>
      </c>
      <c r="I418" s="55">
        <f>(H418-G418)*24</f>
        <v>4.5</v>
      </c>
      <c r="J418" s="53"/>
      <c r="K418" s="48"/>
      <c r="L418" s="55"/>
      <c r="M418" s="53">
        <v>0.41666666666666669</v>
      </c>
      <c r="N418" s="72">
        <v>0.83333333333333337</v>
      </c>
      <c r="O418" s="55">
        <f>(N418-M418)*24</f>
        <v>10</v>
      </c>
      <c r="P418" s="83"/>
    </row>
    <row r="419" spans="2:16" ht="19.5" customHeight="1" x14ac:dyDescent="0.2">
      <c r="B419" s="51">
        <f t="shared" si="127"/>
        <v>43134</v>
      </c>
      <c r="C419" s="52">
        <f t="shared" ref="C419:C447" si="128">B419</f>
        <v>43134</v>
      </c>
      <c r="D419" s="53"/>
      <c r="E419" s="54"/>
      <c r="F419" s="55"/>
      <c r="G419" s="71">
        <v>0.41666666666666669</v>
      </c>
      <c r="H419" s="72">
        <v>0.75</v>
      </c>
      <c r="I419" s="55">
        <f>(H419-G419)*24</f>
        <v>8</v>
      </c>
      <c r="J419" s="71"/>
      <c r="K419" s="72"/>
      <c r="L419" s="55"/>
      <c r="M419" s="71">
        <v>0.41666666666666669</v>
      </c>
      <c r="N419" s="72">
        <v>0.83333333333333337</v>
      </c>
      <c r="O419" s="55">
        <f>(N419-M419)*24</f>
        <v>10</v>
      </c>
      <c r="P419" s="83"/>
    </row>
    <row r="420" spans="2:16" ht="19.5" customHeight="1" x14ac:dyDescent="0.2">
      <c r="B420" s="51">
        <f t="shared" si="127"/>
        <v>43135</v>
      </c>
      <c r="C420" s="52">
        <f t="shared" si="128"/>
        <v>43135</v>
      </c>
      <c r="D420" s="53"/>
      <c r="E420" s="54"/>
      <c r="F420" s="55"/>
      <c r="G420" s="71">
        <v>0.41666666666666669</v>
      </c>
      <c r="H420" s="72">
        <v>0.75</v>
      </c>
      <c r="I420" s="55">
        <f>(H420-G420)*24</f>
        <v>8</v>
      </c>
      <c r="J420" s="71"/>
      <c r="K420" s="72"/>
      <c r="L420" s="55"/>
      <c r="M420" s="71">
        <v>0.41666666666666669</v>
      </c>
      <c r="N420" s="72">
        <v>0.75</v>
      </c>
      <c r="O420" s="55">
        <f>(N420-M420)*24</f>
        <v>8</v>
      </c>
      <c r="P420" s="83"/>
    </row>
    <row r="421" spans="2:16" ht="19.5" customHeight="1" x14ac:dyDescent="0.2">
      <c r="B421" s="51">
        <f t="shared" si="127"/>
        <v>43136</v>
      </c>
      <c r="C421" s="52">
        <f t="shared" si="128"/>
        <v>43136</v>
      </c>
      <c r="D421" s="53"/>
      <c r="E421" s="54"/>
      <c r="F421" s="55"/>
      <c r="G421" s="71">
        <v>0.58333333333333337</v>
      </c>
      <c r="H421" s="72">
        <v>0.77083333333333337</v>
      </c>
      <c r="I421" s="55">
        <f>(H421-G421)*24</f>
        <v>4.5</v>
      </c>
      <c r="J421" s="71"/>
      <c r="K421" s="72"/>
      <c r="L421" s="55"/>
      <c r="M421" s="71">
        <v>0.41666666666666669</v>
      </c>
      <c r="N421" s="72">
        <v>0.83333333333333337</v>
      </c>
      <c r="O421" s="55">
        <f>(N421-M421)*24</f>
        <v>10</v>
      </c>
      <c r="P421" s="83"/>
    </row>
    <row r="422" spans="2:16" ht="19.5" customHeight="1" x14ac:dyDescent="0.2">
      <c r="B422" s="51">
        <f t="shared" si="127"/>
        <v>43137</v>
      </c>
      <c r="C422" s="52">
        <f t="shared" si="128"/>
        <v>43137</v>
      </c>
      <c r="D422" s="53"/>
      <c r="E422" s="54"/>
      <c r="F422" s="55"/>
      <c r="G422" s="35"/>
      <c r="H422" s="48" t="s">
        <v>79</v>
      </c>
      <c r="I422" s="47"/>
      <c r="J422" s="71"/>
      <c r="K422" s="72"/>
      <c r="L422" s="55"/>
      <c r="M422" s="35"/>
      <c r="N422" s="48" t="s">
        <v>79</v>
      </c>
      <c r="O422" s="47"/>
      <c r="P422" s="83"/>
    </row>
    <row r="423" spans="2:16" ht="19.5" customHeight="1" x14ac:dyDescent="0.2">
      <c r="B423" s="51">
        <f t="shared" si="127"/>
        <v>43138</v>
      </c>
      <c r="C423" s="52">
        <f t="shared" si="128"/>
        <v>43138</v>
      </c>
      <c r="D423" s="53"/>
      <c r="E423" s="54"/>
      <c r="F423" s="55"/>
      <c r="G423" s="71">
        <v>0.58333333333333337</v>
      </c>
      <c r="H423" s="72">
        <v>0.77083333333333337</v>
      </c>
      <c r="I423" s="55">
        <f t="shared" ref="I423:I428" si="129">(H423-G423)*24</f>
        <v>4.5</v>
      </c>
      <c r="J423" s="71"/>
      <c r="K423" s="72"/>
      <c r="L423" s="55"/>
      <c r="M423" s="71">
        <v>0.41666666666666669</v>
      </c>
      <c r="N423" s="72">
        <v>0.83333333333333337</v>
      </c>
      <c r="O423" s="55">
        <f t="shared" ref="O423:O428" si="130">(N423-M423)*24</f>
        <v>10</v>
      </c>
      <c r="P423" s="83"/>
    </row>
    <row r="424" spans="2:16" ht="19.5" customHeight="1" x14ac:dyDescent="0.2">
      <c r="B424" s="51">
        <f t="shared" si="127"/>
        <v>43139</v>
      </c>
      <c r="C424" s="52">
        <f t="shared" si="128"/>
        <v>43139</v>
      </c>
      <c r="D424" s="71"/>
      <c r="E424" s="72"/>
      <c r="F424" s="55"/>
      <c r="G424" s="71">
        <v>0.58333333333333337</v>
      </c>
      <c r="H424" s="72">
        <v>0.77083333333333337</v>
      </c>
      <c r="I424" s="55">
        <f t="shared" si="129"/>
        <v>4.5</v>
      </c>
      <c r="J424" s="71"/>
      <c r="K424" s="72"/>
      <c r="L424" s="55"/>
      <c r="M424" s="71">
        <v>0.41666666666666669</v>
      </c>
      <c r="N424" s="72">
        <v>0.83333333333333337</v>
      </c>
      <c r="O424" s="55">
        <f t="shared" si="130"/>
        <v>10</v>
      </c>
      <c r="P424" s="91"/>
    </row>
    <row r="425" spans="2:16" ht="19.5" customHeight="1" x14ac:dyDescent="0.2">
      <c r="B425" s="51">
        <f t="shared" si="127"/>
        <v>43140</v>
      </c>
      <c r="C425" s="52">
        <f t="shared" si="128"/>
        <v>43140</v>
      </c>
      <c r="D425" s="35"/>
      <c r="E425" s="48"/>
      <c r="F425" s="47"/>
      <c r="G425" s="71">
        <v>0.58333333333333337</v>
      </c>
      <c r="H425" s="72">
        <v>0.77083333333333337</v>
      </c>
      <c r="I425" s="55">
        <f t="shared" si="129"/>
        <v>4.5</v>
      </c>
      <c r="J425" s="71"/>
      <c r="K425" s="72"/>
      <c r="L425" s="55"/>
      <c r="M425" s="71">
        <v>0.41666666666666669</v>
      </c>
      <c r="N425" s="72">
        <v>0.83333333333333337</v>
      </c>
      <c r="O425" s="55">
        <f t="shared" si="130"/>
        <v>10</v>
      </c>
      <c r="P425" s="83"/>
    </row>
    <row r="426" spans="2:16" ht="19.5" customHeight="1" x14ac:dyDescent="0.2">
      <c r="B426" s="51">
        <f t="shared" si="127"/>
        <v>43141</v>
      </c>
      <c r="C426" s="52">
        <f t="shared" si="128"/>
        <v>43141</v>
      </c>
      <c r="D426" s="71"/>
      <c r="E426" s="72"/>
      <c r="F426" s="55"/>
      <c r="G426" s="71">
        <v>0.41666666666666669</v>
      </c>
      <c r="H426" s="72">
        <v>0.75</v>
      </c>
      <c r="I426" s="55">
        <f t="shared" si="129"/>
        <v>8</v>
      </c>
      <c r="J426" s="71">
        <v>0.5</v>
      </c>
      <c r="K426" s="72">
        <v>0.75</v>
      </c>
      <c r="L426" s="55">
        <f>(K426-J426)*24</f>
        <v>6</v>
      </c>
      <c r="M426" s="71">
        <v>0.41666666666666669</v>
      </c>
      <c r="N426" s="72">
        <v>0.83333333333333337</v>
      </c>
      <c r="O426" s="55">
        <f t="shared" si="130"/>
        <v>10</v>
      </c>
      <c r="P426" s="83"/>
    </row>
    <row r="427" spans="2:16" ht="19.5" customHeight="1" x14ac:dyDescent="0.2">
      <c r="B427" s="51">
        <f t="shared" si="127"/>
        <v>43142</v>
      </c>
      <c r="C427" s="52">
        <f t="shared" si="128"/>
        <v>43142</v>
      </c>
      <c r="D427" s="35"/>
      <c r="E427" s="48"/>
      <c r="F427" s="47"/>
      <c r="G427" s="71">
        <v>0.41666666666666669</v>
      </c>
      <c r="H427" s="72">
        <v>0.75</v>
      </c>
      <c r="I427" s="55">
        <f t="shared" si="129"/>
        <v>8</v>
      </c>
      <c r="J427" s="71">
        <v>0.5</v>
      </c>
      <c r="K427" s="72">
        <v>0.75</v>
      </c>
      <c r="L427" s="55">
        <f>(K427-J427)*24</f>
        <v>6</v>
      </c>
      <c r="M427" s="71">
        <v>0.41666666666666669</v>
      </c>
      <c r="N427" s="72">
        <v>0.75</v>
      </c>
      <c r="O427" s="55">
        <f t="shared" si="130"/>
        <v>8</v>
      </c>
      <c r="P427" s="83" t="s">
        <v>281</v>
      </c>
    </row>
    <row r="428" spans="2:16" ht="19.5" customHeight="1" x14ac:dyDescent="0.2">
      <c r="B428" s="51">
        <f t="shared" si="127"/>
        <v>43143</v>
      </c>
      <c r="C428" s="52">
        <f t="shared" si="128"/>
        <v>43143</v>
      </c>
      <c r="D428" s="71"/>
      <c r="E428" s="72"/>
      <c r="F428" s="55"/>
      <c r="G428" s="71">
        <v>0.41666666666666669</v>
      </c>
      <c r="H428" s="72">
        <v>0.75</v>
      </c>
      <c r="I428" s="55">
        <f t="shared" si="129"/>
        <v>8</v>
      </c>
      <c r="J428" s="71">
        <v>0.5</v>
      </c>
      <c r="K428" s="72">
        <v>0.75</v>
      </c>
      <c r="L428" s="55">
        <f>(K428-J428)*24</f>
        <v>6</v>
      </c>
      <c r="M428" s="71">
        <v>0.41666666666666669</v>
      </c>
      <c r="N428" s="72">
        <v>0.75</v>
      </c>
      <c r="O428" s="55">
        <f t="shared" si="130"/>
        <v>8</v>
      </c>
      <c r="P428" s="107" t="s">
        <v>352</v>
      </c>
    </row>
    <row r="429" spans="2:16" ht="19.5" customHeight="1" x14ac:dyDescent="0.2">
      <c r="B429" s="51">
        <f t="shared" si="127"/>
        <v>43144</v>
      </c>
      <c r="C429" s="52">
        <f t="shared" si="128"/>
        <v>43144</v>
      </c>
      <c r="D429" s="71"/>
      <c r="E429" s="72"/>
      <c r="F429" s="55"/>
      <c r="G429" s="35"/>
      <c r="H429" s="48" t="s">
        <v>79</v>
      </c>
      <c r="I429" s="47"/>
      <c r="J429" s="35"/>
      <c r="K429" s="48" t="s">
        <v>79</v>
      </c>
      <c r="L429" s="47"/>
      <c r="M429" s="35"/>
      <c r="N429" s="48" t="s">
        <v>79</v>
      </c>
      <c r="O429" s="47"/>
      <c r="P429" s="92"/>
    </row>
    <row r="430" spans="2:16" ht="19.5" customHeight="1" x14ac:dyDescent="0.2">
      <c r="B430" s="51">
        <f t="shared" si="127"/>
        <v>43145</v>
      </c>
      <c r="C430" s="52">
        <f t="shared" si="128"/>
        <v>43145</v>
      </c>
      <c r="D430" s="71"/>
      <c r="E430" s="72"/>
      <c r="F430" s="55"/>
      <c r="G430" s="71">
        <v>0.58333333333333337</v>
      </c>
      <c r="H430" s="72">
        <v>0.77083333333333337</v>
      </c>
      <c r="I430" s="55">
        <f t="shared" ref="I430:I435" si="131">(H430-G430)*24</f>
        <v>4.5</v>
      </c>
      <c r="J430" s="71">
        <v>0.58333333333333337</v>
      </c>
      <c r="K430" s="72">
        <v>0.75</v>
      </c>
      <c r="L430" s="55">
        <f t="shared" ref="L430:L435" si="132">(K430-J430)*24</f>
        <v>3.9999999999999991</v>
      </c>
      <c r="M430" s="71">
        <v>0.41666666666666669</v>
      </c>
      <c r="N430" s="72">
        <v>0.83333333333333337</v>
      </c>
      <c r="O430" s="55">
        <f t="shared" ref="O430:O435" si="133">(N430-M430)*24</f>
        <v>10</v>
      </c>
      <c r="P430" s="92"/>
    </row>
    <row r="431" spans="2:16" ht="19.5" customHeight="1" x14ac:dyDescent="0.2">
      <c r="B431" s="51">
        <f t="shared" si="127"/>
        <v>43146</v>
      </c>
      <c r="C431" s="52">
        <f t="shared" si="128"/>
        <v>43146</v>
      </c>
      <c r="D431" s="71"/>
      <c r="E431" s="72"/>
      <c r="F431" s="55"/>
      <c r="G431" s="71">
        <v>0.58333333333333337</v>
      </c>
      <c r="H431" s="72">
        <v>0.77083333333333337</v>
      </c>
      <c r="I431" s="55">
        <f t="shared" si="131"/>
        <v>4.5</v>
      </c>
      <c r="J431" s="71">
        <v>0.58333333333333337</v>
      </c>
      <c r="K431" s="72">
        <v>0.75</v>
      </c>
      <c r="L431" s="55">
        <f t="shared" si="132"/>
        <v>3.9999999999999991</v>
      </c>
      <c r="M431" s="71">
        <v>0.41666666666666669</v>
      </c>
      <c r="N431" s="72">
        <v>0.83333333333333337</v>
      </c>
      <c r="O431" s="55">
        <f t="shared" si="133"/>
        <v>10</v>
      </c>
      <c r="P431" s="92"/>
    </row>
    <row r="432" spans="2:16" ht="19.5" customHeight="1" x14ac:dyDescent="0.2">
      <c r="B432" s="51">
        <f t="shared" si="127"/>
        <v>43147</v>
      </c>
      <c r="C432" s="52">
        <f t="shared" si="128"/>
        <v>43147</v>
      </c>
      <c r="D432" s="53"/>
      <c r="E432" s="54"/>
      <c r="F432" s="55"/>
      <c r="G432" s="71">
        <v>0.58333333333333337</v>
      </c>
      <c r="H432" s="72">
        <v>0.77083333333333337</v>
      </c>
      <c r="I432" s="55">
        <f t="shared" si="131"/>
        <v>4.5</v>
      </c>
      <c r="J432" s="71">
        <v>0.58333333333333337</v>
      </c>
      <c r="K432" s="54">
        <v>0.75</v>
      </c>
      <c r="L432" s="55">
        <f t="shared" si="132"/>
        <v>3.9999999999999991</v>
      </c>
      <c r="M432" s="53">
        <v>0.41666666666666669</v>
      </c>
      <c r="N432" s="72">
        <v>0.83333333333333337</v>
      </c>
      <c r="O432" s="55">
        <f t="shared" si="133"/>
        <v>10</v>
      </c>
      <c r="P432" s="97"/>
    </row>
    <row r="433" spans="2:16" ht="19.5" customHeight="1" x14ac:dyDescent="0.2">
      <c r="B433" s="51">
        <f t="shared" si="127"/>
        <v>43148</v>
      </c>
      <c r="C433" s="52">
        <f t="shared" si="128"/>
        <v>43148</v>
      </c>
      <c r="D433" s="71"/>
      <c r="E433" s="72"/>
      <c r="F433" s="55"/>
      <c r="G433" s="71">
        <v>0.41666666666666669</v>
      </c>
      <c r="H433" s="72">
        <v>0.75</v>
      </c>
      <c r="I433" s="55">
        <f t="shared" si="131"/>
        <v>8</v>
      </c>
      <c r="J433" s="71">
        <v>0.5</v>
      </c>
      <c r="K433" s="72">
        <v>0.75</v>
      </c>
      <c r="L433" s="55">
        <f t="shared" si="132"/>
        <v>6</v>
      </c>
      <c r="M433" s="71">
        <v>0.41666666666666669</v>
      </c>
      <c r="N433" s="72">
        <v>0.83333333333333337</v>
      </c>
      <c r="O433" s="55">
        <f t="shared" si="133"/>
        <v>10</v>
      </c>
      <c r="P433" s="97" t="s">
        <v>350</v>
      </c>
    </row>
    <row r="434" spans="2:16" ht="19.5" customHeight="1" x14ac:dyDescent="0.2">
      <c r="B434" s="51">
        <f t="shared" si="127"/>
        <v>43149</v>
      </c>
      <c r="C434" s="52">
        <f t="shared" si="128"/>
        <v>43149</v>
      </c>
      <c r="D434" s="35"/>
      <c r="E434" s="48"/>
      <c r="F434" s="47"/>
      <c r="G434" s="71">
        <v>0.41666666666666669</v>
      </c>
      <c r="H434" s="72">
        <v>0.75</v>
      </c>
      <c r="I434" s="55">
        <f t="shared" si="131"/>
        <v>8</v>
      </c>
      <c r="J434" s="71">
        <v>0.5</v>
      </c>
      <c r="K434" s="72">
        <v>0.75</v>
      </c>
      <c r="L434" s="55">
        <f t="shared" si="132"/>
        <v>6</v>
      </c>
      <c r="M434" s="71">
        <v>0.41666666666666669</v>
      </c>
      <c r="N434" s="72">
        <v>0.75</v>
      </c>
      <c r="O434" s="55">
        <f t="shared" si="133"/>
        <v>8</v>
      </c>
      <c r="P434" s="97" t="s">
        <v>350</v>
      </c>
    </row>
    <row r="435" spans="2:16" ht="19.5" customHeight="1" x14ac:dyDescent="0.2">
      <c r="B435" s="51">
        <f t="shared" si="127"/>
        <v>43150</v>
      </c>
      <c r="C435" s="52">
        <f t="shared" si="128"/>
        <v>43150</v>
      </c>
      <c r="D435" s="71"/>
      <c r="E435" s="72"/>
      <c r="F435" s="55"/>
      <c r="G435" s="71">
        <v>0.58333333333333337</v>
      </c>
      <c r="H435" s="72">
        <v>0.77083333333333337</v>
      </c>
      <c r="I435" s="55">
        <f t="shared" si="131"/>
        <v>4.5</v>
      </c>
      <c r="J435" s="71">
        <v>0.58333333333333337</v>
      </c>
      <c r="K435" s="72">
        <v>0.75</v>
      </c>
      <c r="L435" s="55">
        <f t="shared" si="132"/>
        <v>3.9999999999999991</v>
      </c>
      <c r="M435" s="71">
        <v>0.41666666666666669</v>
      </c>
      <c r="N435" s="72">
        <v>0.83333333333333337</v>
      </c>
      <c r="O435" s="55">
        <f t="shared" si="133"/>
        <v>10</v>
      </c>
      <c r="P435" s="92"/>
    </row>
    <row r="436" spans="2:16" ht="19.5" customHeight="1" x14ac:dyDescent="0.2">
      <c r="B436" s="51">
        <f t="shared" si="127"/>
        <v>43151</v>
      </c>
      <c r="C436" s="52">
        <f t="shared" si="128"/>
        <v>43151</v>
      </c>
      <c r="D436" s="71"/>
      <c r="E436" s="72"/>
      <c r="F436" s="55"/>
      <c r="G436" s="71"/>
      <c r="H436" s="48" t="s">
        <v>79</v>
      </c>
      <c r="I436" s="55"/>
      <c r="J436" s="71"/>
      <c r="K436" s="48" t="s">
        <v>79</v>
      </c>
      <c r="L436" s="55"/>
      <c r="M436" s="71"/>
      <c r="N436" s="48" t="s">
        <v>79</v>
      </c>
      <c r="O436" s="55"/>
      <c r="P436" s="92"/>
    </row>
    <row r="437" spans="2:16" ht="19.5" customHeight="1" x14ac:dyDescent="0.2">
      <c r="B437" s="51">
        <f t="shared" si="127"/>
        <v>43152</v>
      </c>
      <c r="C437" s="52">
        <f t="shared" si="128"/>
        <v>43152</v>
      </c>
      <c r="D437" s="71"/>
      <c r="E437" s="72"/>
      <c r="F437" s="55"/>
      <c r="G437" s="71">
        <v>0.58333333333333337</v>
      </c>
      <c r="H437" s="72">
        <v>0.77083333333333337</v>
      </c>
      <c r="I437" s="55">
        <f>(H437-G437)*24</f>
        <v>4.5</v>
      </c>
      <c r="J437" s="71">
        <v>0.58333333333333337</v>
      </c>
      <c r="K437" s="72">
        <v>0.75</v>
      </c>
      <c r="L437" s="55">
        <f t="shared" ref="L437:L442" si="134">(K437-J437)*24</f>
        <v>3.9999999999999991</v>
      </c>
      <c r="M437" s="71">
        <v>0.41666666666666669</v>
      </c>
      <c r="N437" s="72">
        <v>0.83333333333333337</v>
      </c>
      <c r="O437" s="55">
        <f t="shared" ref="O437:O442" si="135">(N437-M437)*24</f>
        <v>10</v>
      </c>
      <c r="P437" s="92"/>
    </row>
    <row r="438" spans="2:16" ht="19.5" customHeight="1" x14ac:dyDescent="0.2">
      <c r="B438" s="51">
        <f t="shared" si="127"/>
        <v>43153</v>
      </c>
      <c r="C438" s="52">
        <f t="shared" si="128"/>
        <v>43153</v>
      </c>
      <c r="D438" s="71"/>
      <c r="E438" s="72"/>
      <c r="F438" s="55"/>
      <c r="G438" s="71">
        <v>0.58333333333333337</v>
      </c>
      <c r="H438" s="72">
        <v>0.77083333333333337</v>
      </c>
      <c r="I438" s="55">
        <f>(H438-G438)*24</f>
        <v>4.5</v>
      </c>
      <c r="J438" s="71">
        <v>0.58333333333333337</v>
      </c>
      <c r="K438" s="72">
        <v>0.75</v>
      </c>
      <c r="L438" s="55">
        <f t="shared" si="134"/>
        <v>3.9999999999999991</v>
      </c>
      <c r="M438" s="71">
        <v>0.41666666666666669</v>
      </c>
      <c r="N438" s="72">
        <v>0.83333333333333337</v>
      </c>
      <c r="O438" s="55">
        <f t="shared" si="135"/>
        <v>10</v>
      </c>
      <c r="P438" s="92"/>
    </row>
    <row r="439" spans="2:16" ht="19.5" customHeight="1" x14ac:dyDescent="0.2">
      <c r="B439" s="51">
        <f t="shared" si="127"/>
        <v>43154</v>
      </c>
      <c r="C439" s="52">
        <f t="shared" si="128"/>
        <v>43154</v>
      </c>
      <c r="D439" s="53"/>
      <c r="E439" s="54"/>
      <c r="F439" s="55"/>
      <c r="G439" s="71">
        <v>0.58333333333333337</v>
      </c>
      <c r="H439" s="72">
        <v>0.77083333333333337</v>
      </c>
      <c r="I439" s="55">
        <f>(H439-G439)*24</f>
        <v>4.5</v>
      </c>
      <c r="J439" s="71">
        <v>0.58333333333333337</v>
      </c>
      <c r="K439" s="54">
        <v>0.75</v>
      </c>
      <c r="L439" s="55">
        <f t="shared" si="134"/>
        <v>3.9999999999999991</v>
      </c>
      <c r="M439" s="53">
        <v>0.41666666666666669</v>
      </c>
      <c r="N439" s="72">
        <v>0.83333333333333337</v>
      </c>
      <c r="O439" s="55">
        <f t="shared" si="135"/>
        <v>10</v>
      </c>
      <c r="P439" s="92"/>
    </row>
    <row r="440" spans="2:16" ht="19.5" customHeight="1" x14ac:dyDescent="0.2">
      <c r="B440" s="51">
        <f t="shared" si="127"/>
        <v>43155</v>
      </c>
      <c r="C440" s="52">
        <f t="shared" si="128"/>
        <v>43155</v>
      </c>
      <c r="D440" s="71"/>
      <c r="E440" s="72"/>
      <c r="F440" s="55"/>
      <c r="G440" s="71">
        <v>0.41666666666666669</v>
      </c>
      <c r="H440" s="72">
        <v>0.75</v>
      </c>
      <c r="I440" s="55">
        <f>(H440-G440)*24</f>
        <v>8</v>
      </c>
      <c r="J440" s="71">
        <v>0.5</v>
      </c>
      <c r="K440" s="72">
        <v>0.75</v>
      </c>
      <c r="L440" s="55">
        <f t="shared" si="134"/>
        <v>6</v>
      </c>
      <c r="M440" s="71">
        <v>0.41666666666666669</v>
      </c>
      <c r="N440" s="72">
        <v>0.83333333333333337</v>
      </c>
      <c r="O440" s="55">
        <f t="shared" si="135"/>
        <v>10</v>
      </c>
      <c r="P440" s="92"/>
    </row>
    <row r="441" spans="2:16" ht="19.5" customHeight="1" x14ac:dyDescent="0.2">
      <c r="B441" s="51">
        <f t="shared" si="127"/>
        <v>43156</v>
      </c>
      <c r="C441" s="52">
        <f t="shared" si="128"/>
        <v>43156</v>
      </c>
      <c r="D441" s="35"/>
      <c r="E441" s="48"/>
      <c r="F441" s="47"/>
      <c r="G441" s="71">
        <v>0.41666666666666669</v>
      </c>
      <c r="H441" s="72">
        <v>0.75</v>
      </c>
      <c r="I441" s="55">
        <f>(H441-G441)*24</f>
        <v>8</v>
      </c>
      <c r="J441" s="71">
        <v>0.5</v>
      </c>
      <c r="K441" s="72">
        <v>0.75</v>
      </c>
      <c r="L441" s="55">
        <f t="shared" si="134"/>
        <v>6</v>
      </c>
      <c r="M441" s="71">
        <v>0.41666666666666669</v>
      </c>
      <c r="N441" s="72">
        <v>0.75</v>
      </c>
      <c r="O441" s="55">
        <f t="shared" si="135"/>
        <v>8</v>
      </c>
      <c r="P441" s="92"/>
    </row>
    <row r="442" spans="2:16" ht="19.5" customHeight="1" x14ac:dyDescent="0.2">
      <c r="B442" s="51">
        <f t="shared" si="127"/>
        <v>43157</v>
      </c>
      <c r="C442" s="52">
        <f t="shared" si="128"/>
        <v>43157</v>
      </c>
      <c r="D442" s="71"/>
      <c r="E442" s="72"/>
      <c r="F442" s="55"/>
      <c r="G442" s="110" t="s">
        <v>230</v>
      </c>
      <c r="H442" s="111"/>
      <c r="I442" s="55"/>
      <c r="J442" s="71">
        <v>0.58333333333333337</v>
      </c>
      <c r="K442" s="72">
        <v>0.75</v>
      </c>
      <c r="L442" s="55">
        <f t="shared" si="134"/>
        <v>3.9999999999999991</v>
      </c>
      <c r="M442" s="71">
        <v>0.41666666666666669</v>
      </c>
      <c r="N442" s="72">
        <v>0.83333333333333337</v>
      </c>
      <c r="O442" s="55">
        <f t="shared" si="135"/>
        <v>10</v>
      </c>
      <c r="P442" s="92"/>
    </row>
    <row r="443" spans="2:16" ht="19.5" customHeight="1" x14ac:dyDescent="0.2">
      <c r="B443" s="51">
        <f t="shared" si="127"/>
        <v>43158</v>
      </c>
      <c r="C443" s="52">
        <f t="shared" si="128"/>
        <v>43158</v>
      </c>
      <c r="D443" s="71"/>
      <c r="E443" s="72"/>
      <c r="F443" s="55"/>
      <c r="G443" s="35"/>
      <c r="H443" s="98">
        <v>2</v>
      </c>
      <c r="I443" s="55"/>
      <c r="J443" s="35"/>
      <c r="K443" s="48" t="s">
        <v>79</v>
      </c>
      <c r="L443" s="47"/>
      <c r="M443" s="35"/>
      <c r="N443" s="48" t="s">
        <v>79</v>
      </c>
      <c r="O443" s="47"/>
      <c r="P443" s="92"/>
    </row>
    <row r="444" spans="2:16" ht="19.5" customHeight="1" x14ac:dyDescent="0.2">
      <c r="B444" s="51">
        <f t="shared" si="127"/>
        <v>43159</v>
      </c>
      <c r="C444" s="52">
        <f t="shared" si="128"/>
        <v>43159</v>
      </c>
      <c r="D444" s="71"/>
      <c r="E444" s="72"/>
      <c r="F444" s="55"/>
      <c r="G444" s="35"/>
      <c r="H444" s="98">
        <v>3</v>
      </c>
      <c r="I444" s="55"/>
      <c r="J444" s="71">
        <v>0.58333333333333337</v>
      </c>
      <c r="K444" s="72">
        <v>0.75</v>
      </c>
      <c r="L444" s="55">
        <f>(K444-J444)*24</f>
        <v>3.9999999999999991</v>
      </c>
      <c r="M444" s="71">
        <v>0.41666666666666669</v>
      </c>
      <c r="N444" s="72">
        <v>0.83333333333333337</v>
      </c>
      <c r="O444" s="55">
        <f>(N444-M444)*24</f>
        <v>10</v>
      </c>
      <c r="P444" s="92"/>
    </row>
    <row r="445" spans="2:16" ht="19.5" customHeight="1" x14ac:dyDescent="0.2">
      <c r="B445" s="51" t="str">
        <f>IF(DAY(B444+1)&lt;&gt;29,"",B444+1)</f>
        <v/>
      </c>
      <c r="C445" s="52" t="str">
        <f t="shared" si="128"/>
        <v/>
      </c>
      <c r="D445" s="71"/>
      <c r="E445" s="72"/>
      <c r="F445" s="55"/>
      <c r="G445" s="35"/>
      <c r="H445" s="98"/>
      <c r="I445" s="55"/>
      <c r="J445" s="71"/>
      <c r="K445" s="72"/>
      <c r="L445" s="55"/>
      <c r="M445" s="71"/>
      <c r="N445" s="72"/>
      <c r="O445" s="55"/>
      <c r="P445" s="92"/>
    </row>
    <row r="446" spans="2:16" ht="19.5" customHeight="1" x14ac:dyDescent="0.2">
      <c r="B446" s="51" t="str">
        <f>IF(DAY(B444+2)&lt;&gt;30,"",B445+1)</f>
        <v/>
      </c>
      <c r="C446" s="52" t="str">
        <f t="shared" si="128"/>
        <v/>
      </c>
      <c r="D446" s="53"/>
      <c r="E446" s="54"/>
      <c r="F446" s="55"/>
      <c r="G446" s="35"/>
      <c r="H446" s="98"/>
      <c r="I446" s="55"/>
      <c r="J446" s="53"/>
      <c r="K446" s="54"/>
      <c r="L446" s="55"/>
      <c r="M446" s="53"/>
      <c r="N446" s="54"/>
      <c r="O446" s="55"/>
      <c r="P446" s="92"/>
    </row>
    <row r="447" spans="2:16" ht="19.5" customHeight="1" thickBot="1" x14ac:dyDescent="0.25">
      <c r="B447" s="51" t="str">
        <f>IF(DAY(B444+2)&lt;&gt;31,"",B446+1)</f>
        <v/>
      </c>
      <c r="C447" s="52" t="str">
        <f t="shared" si="128"/>
        <v/>
      </c>
      <c r="D447" s="56"/>
      <c r="E447" s="77"/>
      <c r="F447" s="76"/>
      <c r="G447" s="75"/>
      <c r="H447" s="98"/>
      <c r="I447" s="76"/>
      <c r="J447" s="75"/>
      <c r="K447" s="77"/>
      <c r="L447" s="76"/>
      <c r="M447" s="75"/>
      <c r="N447" s="77"/>
      <c r="O447" s="76"/>
      <c r="P447" s="94"/>
    </row>
    <row r="448" spans="2:16" ht="19.5" customHeight="1" thickTop="1" x14ac:dyDescent="0.2">
      <c r="B448" s="57" t="s">
        <v>37</v>
      </c>
      <c r="C448" s="58"/>
      <c r="D448" s="57"/>
      <c r="E448" s="59">
        <f>COUNTIF(D417:D447,"&gt;0")</f>
        <v>0</v>
      </c>
      <c r="F448" s="60"/>
      <c r="G448" s="61"/>
      <c r="H448" s="59">
        <f>COUNTIF(G417:G447,"&gt;0")</f>
        <v>22</v>
      </c>
      <c r="I448" s="60"/>
      <c r="J448" s="61"/>
      <c r="K448" s="59">
        <f>COUNTIF(J417:J447,"&gt;0")</f>
        <v>16</v>
      </c>
      <c r="L448" s="60"/>
      <c r="M448" s="61"/>
      <c r="N448" s="59">
        <f>COUNTIF(M417:M447,"&gt;0")</f>
        <v>24</v>
      </c>
      <c r="O448" s="60"/>
      <c r="P448" s="40"/>
    </row>
    <row r="449" spans="2:16" ht="19.5" customHeight="1" x14ac:dyDescent="0.2">
      <c r="B449" s="62" t="s">
        <v>309</v>
      </c>
      <c r="C449" s="63"/>
      <c r="D449" s="64"/>
      <c r="E449" s="74">
        <f>SUM(F417:F447)</f>
        <v>0</v>
      </c>
      <c r="F449" s="63"/>
      <c r="G449" s="65"/>
      <c r="H449" s="74">
        <f>SUM(I417:I447)</f>
        <v>130.5</v>
      </c>
      <c r="I449" s="63"/>
      <c r="J449" s="65"/>
      <c r="K449" s="74">
        <f>SUM(L417:L447)</f>
        <v>78</v>
      </c>
      <c r="L449" s="63"/>
      <c r="M449" s="65"/>
      <c r="N449" s="74">
        <f>SUM(O417:O447)</f>
        <v>230</v>
      </c>
      <c r="O449" s="63"/>
      <c r="P449" s="40"/>
    </row>
    <row r="450" spans="2:16" ht="19.5" customHeight="1" x14ac:dyDescent="0.2">
      <c r="B450" s="64" t="s">
        <v>42</v>
      </c>
      <c r="C450" s="66"/>
      <c r="D450" s="64"/>
      <c r="E450" s="90">
        <f>COUNTIF($B$417:$B$447,"&gt;0")-E448</f>
        <v>28</v>
      </c>
      <c r="F450" s="47"/>
      <c r="G450" s="35"/>
      <c r="H450" s="90">
        <f>COUNTIF($B$417:$B$447,"&gt;0")-H448</f>
        <v>6</v>
      </c>
      <c r="I450" s="47"/>
      <c r="J450" s="35"/>
      <c r="K450" s="90">
        <f>COUNTIF($B$417:$B$447,"&gt;0")-K448</f>
        <v>12</v>
      </c>
      <c r="L450" s="47"/>
      <c r="M450" s="35"/>
      <c r="N450" s="90">
        <f>COUNTIF($B$417:$B$447,"&gt;0")-N448</f>
        <v>4</v>
      </c>
      <c r="O450" s="47"/>
      <c r="P450" s="40"/>
    </row>
    <row r="451" spans="2:16" ht="19.5" customHeight="1" x14ac:dyDescent="0.2">
      <c r="B451" s="67"/>
      <c r="C451" s="6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</row>
    <row r="452" spans="2:16" ht="18.75" customHeight="1" x14ac:dyDescent="0.2">
      <c r="B452" s="287" t="s">
        <v>13</v>
      </c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</row>
    <row r="453" spans="2:16" ht="18.75" customHeight="1" x14ac:dyDescent="0.2"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</row>
    <row r="454" spans="2:16" ht="18.75" customHeight="1" x14ac:dyDescent="0.2"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2:16" ht="18.75" customHeight="1" x14ac:dyDescent="0.2">
      <c r="B455" s="377">
        <f>EDATE(B414, 1)</f>
        <v>43160</v>
      </c>
      <c r="C455" s="377"/>
      <c r="D455" s="377"/>
      <c r="E455" s="295">
        <f>B455</f>
        <v>43160</v>
      </c>
      <c r="F455" s="295"/>
    </row>
    <row r="456" spans="2:16" ht="19.5" customHeight="1" x14ac:dyDescent="0.2">
      <c r="B456" s="289"/>
      <c r="C456" s="290"/>
      <c r="D456" s="219" t="s">
        <v>313</v>
      </c>
      <c r="E456" s="293"/>
      <c r="F456" s="220"/>
      <c r="G456" s="219" t="s">
        <v>2</v>
      </c>
      <c r="H456" s="293"/>
      <c r="I456" s="220"/>
      <c r="J456" s="219" t="s">
        <v>36</v>
      </c>
      <c r="K456" s="293"/>
      <c r="L456" s="220"/>
      <c r="M456" s="219" t="s">
        <v>237</v>
      </c>
      <c r="N456" s="293"/>
      <c r="O456" s="220"/>
      <c r="P456" s="40" t="s">
        <v>306</v>
      </c>
    </row>
    <row r="457" spans="2:16" ht="19.5" customHeight="1" x14ac:dyDescent="0.2">
      <c r="B457" s="291"/>
      <c r="C457" s="292"/>
      <c r="D457" s="35" t="s">
        <v>246</v>
      </c>
      <c r="E457" s="48" t="s">
        <v>307</v>
      </c>
      <c r="F457" s="47" t="s">
        <v>308</v>
      </c>
      <c r="G457" s="35" t="s">
        <v>246</v>
      </c>
      <c r="H457" s="48" t="s">
        <v>307</v>
      </c>
      <c r="I457" s="47" t="s">
        <v>308</v>
      </c>
      <c r="J457" s="35" t="s">
        <v>246</v>
      </c>
      <c r="K457" s="48" t="s">
        <v>307</v>
      </c>
      <c r="L457" s="47" t="s">
        <v>308</v>
      </c>
      <c r="M457" s="35" t="s">
        <v>246</v>
      </c>
      <c r="N457" s="48" t="s">
        <v>307</v>
      </c>
      <c r="O457" s="47" t="s">
        <v>308</v>
      </c>
      <c r="P457" s="3"/>
    </row>
    <row r="458" spans="2:16" ht="19.5" customHeight="1" x14ac:dyDescent="0.2">
      <c r="B458" s="51">
        <f>B455</f>
        <v>43160</v>
      </c>
      <c r="C458" s="52">
        <f>B458</f>
        <v>43160</v>
      </c>
      <c r="D458" s="53"/>
      <c r="E458" s="54"/>
      <c r="F458" s="55"/>
      <c r="G458" s="53"/>
      <c r="H458" s="98">
        <v>4</v>
      </c>
      <c r="I458" s="55"/>
      <c r="J458" s="53">
        <v>0.58333333333333337</v>
      </c>
      <c r="K458" s="54">
        <v>0.75</v>
      </c>
      <c r="L458" s="55">
        <f>(K458-J458)*24</f>
        <v>3.9999999999999991</v>
      </c>
      <c r="M458" s="53">
        <v>0.41666666666666669</v>
      </c>
      <c r="N458" s="72">
        <v>0.83333333333333337</v>
      </c>
      <c r="O458" s="55">
        <f>(N458-M458)*24</f>
        <v>10</v>
      </c>
      <c r="P458" s="83"/>
    </row>
    <row r="459" spans="2:16" ht="19.5" customHeight="1" x14ac:dyDescent="0.2">
      <c r="B459" s="51">
        <f t="shared" ref="B459:B485" si="136">B458+1</f>
        <v>43161</v>
      </c>
      <c r="C459" s="52">
        <f>B459</f>
        <v>43161</v>
      </c>
      <c r="D459" s="53"/>
      <c r="E459" s="54"/>
      <c r="F459" s="55"/>
      <c r="G459" s="53"/>
      <c r="H459" s="98">
        <v>5</v>
      </c>
      <c r="I459" s="55"/>
      <c r="J459" s="53">
        <v>0.58333333333333337</v>
      </c>
      <c r="K459" s="54">
        <v>0.75</v>
      </c>
      <c r="L459" s="55">
        <f>(K459-J459)*24</f>
        <v>3.9999999999999991</v>
      </c>
      <c r="M459" s="53">
        <v>0.41666666666666669</v>
      </c>
      <c r="N459" s="72">
        <v>0.83333333333333337</v>
      </c>
      <c r="O459" s="55">
        <f>(N459-M459)*24</f>
        <v>10</v>
      </c>
      <c r="P459" s="83"/>
    </row>
    <row r="460" spans="2:16" ht="19.5" customHeight="1" x14ac:dyDescent="0.2">
      <c r="B460" s="51">
        <f t="shared" si="136"/>
        <v>43162</v>
      </c>
      <c r="C460" s="52">
        <f t="shared" ref="C460:C488" si="137">B460</f>
        <v>43162</v>
      </c>
      <c r="D460" s="53"/>
      <c r="E460" s="54"/>
      <c r="F460" s="55"/>
      <c r="G460" s="35"/>
      <c r="H460" s="98">
        <v>6</v>
      </c>
      <c r="I460" s="55"/>
      <c r="J460" s="71">
        <v>0.5</v>
      </c>
      <c r="K460" s="72">
        <v>0.75</v>
      </c>
      <c r="L460" s="55">
        <f>(K460-J460)*24</f>
        <v>6</v>
      </c>
      <c r="M460" s="71">
        <v>0.41666666666666669</v>
      </c>
      <c r="N460" s="72">
        <v>0.83333333333333337</v>
      </c>
      <c r="O460" s="55">
        <f>(N460-M460)*24</f>
        <v>10</v>
      </c>
      <c r="P460" s="83"/>
    </row>
    <row r="461" spans="2:16" ht="19.5" customHeight="1" x14ac:dyDescent="0.2">
      <c r="B461" s="51">
        <f t="shared" si="136"/>
        <v>43163</v>
      </c>
      <c r="C461" s="52">
        <f t="shared" si="137"/>
        <v>43163</v>
      </c>
      <c r="D461" s="53"/>
      <c r="E461" s="54"/>
      <c r="F461" s="55"/>
      <c r="G461" s="35"/>
      <c r="H461" s="98">
        <v>7</v>
      </c>
      <c r="I461" s="55"/>
      <c r="J461" s="71">
        <v>0.5</v>
      </c>
      <c r="K461" s="72">
        <v>0.75</v>
      </c>
      <c r="L461" s="55">
        <f>(K461-J461)*24</f>
        <v>6</v>
      </c>
      <c r="M461" s="71">
        <v>0.41666666666666669</v>
      </c>
      <c r="N461" s="72">
        <v>0.75</v>
      </c>
      <c r="O461" s="55">
        <f>(N461-M461)*24</f>
        <v>8</v>
      </c>
      <c r="P461" s="83"/>
    </row>
    <row r="462" spans="2:16" ht="19.5" customHeight="1" x14ac:dyDescent="0.2">
      <c r="B462" s="51">
        <f t="shared" si="136"/>
        <v>43164</v>
      </c>
      <c r="C462" s="52">
        <f t="shared" si="137"/>
        <v>43164</v>
      </c>
      <c r="D462" s="53"/>
      <c r="E462" s="54"/>
      <c r="F462" s="55"/>
      <c r="G462" s="35"/>
      <c r="H462" s="98">
        <v>8</v>
      </c>
      <c r="I462" s="55"/>
      <c r="J462" s="71">
        <v>0.58333333333333337</v>
      </c>
      <c r="K462" s="72">
        <v>0.75</v>
      </c>
      <c r="L462" s="55">
        <f>(K462-J462)*24</f>
        <v>3.9999999999999991</v>
      </c>
      <c r="M462" s="71">
        <v>0.41666666666666669</v>
      </c>
      <c r="N462" s="72">
        <v>0.83333333333333337</v>
      </c>
      <c r="O462" s="55">
        <f>(N462-M462)*24</f>
        <v>10</v>
      </c>
      <c r="P462" s="83"/>
    </row>
    <row r="463" spans="2:16" ht="19.5" customHeight="1" x14ac:dyDescent="0.2">
      <c r="B463" s="51">
        <f t="shared" si="136"/>
        <v>43165</v>
      </c>
      <c r="C463" s="52">
        <f t="shared" si="137"/>
        <v>43165</v>
      </c>
      <c r="D463" s="53"/>
      <c r="E463" s="54"/>
      <c r="F463" s="55"/>
      <c r="G463" s="35"/>
      <c r="H463" s="98">
        <v>9</v>
      </c>
      <c r="I463" s="55"/>
      <c r="J463" s="35"/>
      <c r="K463" s="48" t="s">
        <v>79</v>
      </c>
      <c r="L463" s="47"/>
      <c r="M463" s="35"/>
      <c r="N463" s="48" t="s">
        <v>79</v>
      </c>
      <c r="O463" s="47"/>
      <c r="P463" s="83"/>
    </row>
    <row r="464" spans="2:16" ht="19.5" customHeight="1" x14ac:dyDescent="0.2">
      <c r="B464" s="51">
        <f t="shared" si="136"/>
        <v>43166</v>
      </c>
      <c r="C464" s="52">
        <f t="shared" si="137"/>
        <v>43166</v>
      </c>
      <c r="D464" s="53"/>
      <c r="E464" s="54"/>
      <c r="F464" s="55"/>
      <c r="G464" s="35"/>
      <c r="H464" s="98">
        <v>10</v>
      </c>
      <c r="I464" s="55"/>
      <c r="J464" s="71">
        <v>0.58333333333333337</v>
      </c>
      <c r="K464" s="72">
        <v>0.75</v>
      </c>
      <c r="L464" s="55">
        <f t="shared" ref="L464:L469" si="138">(K464-J464)*24</f>
        <v>3.9999999999999991</v>
      </c>
      <c r="M464" s="71">
        <v>0.41666666666666669</v>
      </c>
      <c r="N464" s="72">
        <v>0.83333333333333337</v>
      </c>
      <c r="O464" s="55">
        <f t="shared" ref="O464:O469" si="139">(N464-M464)*24</f>
        <v>10</v>
      </c>
      <c r="P464" s="83"/>
    </row>
    <row r="465" spans="2:16" ht="19.5" customHeight="1" x14ac:dyDescent="0.2">
      <c r="B465" s="51">
        <f t="shared" si="136"/>
        <v>43167</v>
      </c>
      <c r="C465" s="52">
        <f t="shared" si="137"/>
        <v>43167</v>
      </c>
      <c r="D465" s="71"/>
      <c r="E465" s="72"/>
      <c r="F465" s="55"/>
      <c r="G465" s="35"/>
      <c r="H465" s="98">
        <v>11</v>
      </c>
      <c r="I465" s="55"/>
      <c r="J465" s="71">
        <v>0.58333333333333337</v>
      </c>
      <c r="K465" s="72">
        <v>0.75</v>
      </c>
      <c r="L465" s="55">
        <f t="shared" si="138"/>
        <v>3.9999999999999991</v>
      </c>
      <c r="M465" s="71">
        <v>0.41666666666666669</v>
      </c>
      <c r="N465" s="72">
        <v>0.83333333333333337</v>
      </c>
      <c r="O465" s="55">
        <f t="shared" si="139"/>
        <v>10</v>
      </c>
      <c r="P465" s="83"/>
    </row>
    <row r="466" spans="2:16" ht="19.5" customHeight="1" x14ac:dyDescent="0.2">
      <c r="B466" s="51">
        <f t="shared" si="136"/>
        <v>43168</v>
      </c>
      <c r="C466" s="52">
        <f t="shared" si="137"/>
        <v>43168</v>
      </c>
      <c r="D466" s="35"/>
      <c r="E466" s="48"/>
      <c r="F466" s="47"/>
      <c r="G466" s="35"/>
      <c r="H466" s="98">
        <v>12</v>
      </c>
      <c r="I466" s="55"/>
      <c r="J466" s="71">
        <v>0.58333333333333337</v>
      </c>
      <c r="K466" s="72">
        <v>0.75</v>
      </c>
      <c r="L466" s="55">
        <f t="shared" si="138"/>
        <v>3.9999999999999991</v>
      </c>
      <c r="M466" s="71">
        <v>0.41666666666666669</v>
      </c>
      <c r="N466" s="72">
        <v>0.83333333333333337</v>
      </c>
      <c r="O466" s="55">
        <f t="shared" si="139"/>
        <v>10</v>
      </c>
      <c r="P466" s="91"/>
    </row>
    <row r="467" spans="2:16" ht="19.5" customHeight="1" x14ac:dyDescent="0.2">
      <c r="B467" s="51">
        <f t="shared" si="136"/>
        <v>43169</v>
      </c>
      <c r="C467" s="52">
        <f t="shared" si="137"/>
        <v>43169</v>
      </c>
      <c r="D467" s="71"/>
      <c r="E467" s="72"/>
      <c r="F467" s="55"/>
      <c r="G467" s="35"/>
      <c r="H467" s="98">
        <v>13</v>
      </c>
      <c r="I467" s="55"/>
      <c r="J467" s="71">
        <v>0.5</v>
      </c>
      <c r="K467" s="72">
        <v>0.75</v>
      </c>
      <c r="L467" s="55">
        <f t="shared" si="138"/>
        <v>6</v>
      </c>
      <c r="M467" s="71">
        <v>0.41666666666666669</v>
      </c>
      <c r="N467" s="72">
        <v>0.83333333333333337</v>
      </c>
      <c r="O467" s="55">
        <f t="shared" si="139"/>
        <v>10</v>
      </c>
      <c r="P467" s="83"/>
    </row>
    <row r="468" spans="2:16" ht="19.5" customHeight="1" x14ac:dyDescent="0.2">
      <c r="B468" s="51">
        <f t="shared" si="136"/>
        <v>43170</v>
      </c>
      <c r="C468" s="52">
        <f t="shared" si="137"/>
        <v>43170</v>
      </c>
      <c r="D468" s="35"/>
      <c r="E468" s="48"/>
      <c r="F468" s="47"/>
      <c r="G468" s="35"/>
      <c r="H468" s="98">
        <v>14</v>
      </c>
      <c r="I468" s="55"/>
      <c r="J468" s="71">
        <v>0.5</v>
      </c>
      <c r="K468" s="72">
        <v>0.75</v>
      </c>
      <c r="L468" s="55">
        <f t="shared" si="138"/>
        <v>6</v>
      </c>
      <c r="M468" s="71">
        <v>0.41666666666666669</v>
      </c>
      <c r="N468" s="72">
        <v>0.75</v>
      </c>
      <c r="O468" s="55">
        <f t="shared" si="139"/>
        <v>8</v>
      </c>
      <c r="P468" s="83"/>
    </row>
    <row r="469" spans="2:16" ht="19.5" customHeight="1" x14ac:dyDescent="0.2">
      <c r="B469" s="51">
        <f t="shared" si="136"/>
        <v>43171</v>
      </c>
      <c r="C469" s="52">
        <f t="shared" si="137"/>
        <v>43171</v>
      </c>
      <c r="D469" s="71"/>
      <c r="E469" s="72"/>
      <c r="F469" s="55"/>
      <c r="G469" s="35"/>
      <c r="H469" s="98">
        <v>15</v>
      </c>
      <c r="I469" s="55"/>
      <c r="J469" s="71">
        <v>0.58333333333333337</v>
      </c>
      <c r="K469" s="72">
        <v>0.75</v>
      </c>
      <c r="L469" s="55">
        <f t="shared" si="138"/>
        <v>3.9999999999999991</v>
      </c>
      <c r="M469" s="71">
        <v>0.41666666666666669</v>
      </c>
      <c r="N469" s="72">
        <v>0.83333333333333337</v>
      </c>
      <c r="O469" s="55">
        <f t="shared" si="139"/>
        <v>10</v>
      </c>
      <c r="P469" s="92"/>
    </row>
    <row r="470" spans="2:16" ht="19.5" customHeight="1" x14ac:dyDescent="0.2">
      <c r="B470" s="51">
        <f t="shared" si="136"/>
        <v>43172</v>
      </c>
      <c r="C470" s="52">
        <f t="shared" si="137"/>
        <v>43172</v>
      </c>
      <c r="D470" s="71"/>
      <c r="E470" s="72"/>
      <c r="F470" s="55"/>
      <c r="G470" s="35"/>
      <c r="H470" s="98">
        <v>16</v>
      </c>
      <c r="I470" s="55"/>
      <c r="J470" s="35"/>
      <c r="K470" s="48" t="s">
        <v>79</v>
      </c>
      <c r="L470" s="47"/>
      <c r="M470" s="35"/>
      <c r="N470" s="48" t="s">
        <v>79</v>
      </c>
      <c r="O470" s="47"/>
      <c r="P470" s="92"/>
    </row>
    <row r="471" spans="2:16" ht="19.5" customHeight="1" x14ac:dyDescent="0.2">
      <c r="B471" s="51">
        <f t="shared" si="136"/>
        <v>43173</v>
      </c>
      <c r="C471" s="52">
        <f t="shared" si="137"/>
        <v>43173</v>
      </c>
      <c r="D471" s="71"/>
      <c r="E471" s="72"/>
      <c r="F471" s="55"/>
      <c r="G471" s="35"/>
      <c r="H471" s="98">
        <v>17</v>
      </c>
      <c r="I471" s="55"/>
      <c r="J471" s="71">
        <v>0.58333333333333337</v>
      </c>
      <c r="K471" s="72">
        <v>0.75</v>
      </c>
      <c r="L471" s="55">
        <f t="shared" ref="L471:L476" si="140">(K471-J471)*24</f>
        <v>3.9999999999999991</v>
      </c>
      <c r="M471" s="71">
        <v>0.41666666666666669</v>
      </c>
      <c r="N471" s="72">
        <v>0.83333333333333337</v>
      </c>
      <c r="O471" s="55">
        <f t="shared" ref="O471:O476" si="141">(N471-M471)*24</f>
        <v>10</v>
      </c>
      <c r="P471" s="92"/>
    </row>
    <row r="472" spans="2:16" ht="19.5" customHeight="1" x14ac:dyDescent="0.2">
      <c r="B472" s="51">
        <f t="shared" si="136"/>
        <v>43174</v>
      </c>
      <c r="C472" s="52">
        <f t="shared" si="137"/>
        <v>43174</v>
      </c>
      <c r="D472" s="71"/>
      <c r="E472" s="72"/>
      <c r="F472" s="55"/>
      <c r="G472" s="35"/>
      <c r="H472" s="98">
        <v>18</v>
      </c>
      <c r="I472" s="55"/>
      <c r="J472" s="71">
        <v>0.58333333333333337</v>
      </c>
      <c r="K472" s="72">
        <v>0.75</v>
      </c>
      <c r="L472" s="55">
        <f t="shared" si="140"/>
        <v>3.9999999999999991</v>
      </c>
      <c r="M472" s="71">
        <v>0.41666666666666669</v>
      </c>
      <c r="N472" s="72">
        <v>0.83333333333333337</v>
      </c>
      <c r="O472" s="55">
        <f t="shared" si="141"/>
        <v>10</v>
      </c>
      <c r="P472" s="92"/>
    </row>
    <row r="473" spans="2:16" ht="19.5" customHeight="1" x14ac:dyDescent="0.2">
      <c r="B473" s="51">
        <f t="shared" si="136"/>
        <v>43175</v>
      </c>
      <c r="C473" s="52">
        <f t="shared" si="137"/>
        <v>43175</v>
      </c>
      <c r="D473" s="53"/>
      <c r="E473" s="54"/>
      <c r="F473" s="55"/>
      <c r="G473" s="35"/>
      <c r="H473" s="98">
        <v>19</v>
      </c>
      <c r="I473" s="55"/>
      <c r="J473" s="71">
        <v>0.58333333333333337</v>
      </c>
      <c r="K473" s="72">
        <v>0.75</v>
      </c>
      <c r="L473" s="55">
        <f t="shared" si="140"/>
        <v>3.9999999999999991</v>
      </c>
      <c r="M473" s="71">
        <v>0.41666666666666669</v>
      </c>
      <c r="N473" s="72">
        <v>0.83333333333333337</v>
      </c>
      <c r="O473" s="55">
        <f t="shared" si="141"/>
        <v>10</v>
      </c>
      <c r="P473" s="92"/>
    </row>
    <row r="474" spans="2:16" ht="19.5" customHeight="1" x14ac:dyDescent="0.2">
      <c r="B474" s="51">
        <f t="shared" si="136"/>
        <v>43176</v>
      </c>
      <c r="C474" s="52">
        <f t="shared" si="137"/>
        <v>43176</v>
      </c>
      <c r="D474" s="35"/>
      <c r="E474" s="48" t="s">
        <v>321</v>
      </c>
      <c r="F474" s="47"/>
      <c r="G474" s="35"/>
      <c r="H474" s="98"/>
      <c r="I474" s="55"/>
      <c r="J474" s="71">
        <v>0.5</v>
      </c>
      <c r="K474" s="72">
        <v>0.75</v>
      </c>
      <c r="L474" s="55">
        <f t="shared" si="140"/>
        <v>6</v>
      </c>
      <c r="M474" s="71">
        <v>0.41666666666666669</v>
      </c>
      <c r="N474" s="72">
        <v>0.83333333333333337</v>
      </c>
      <c r="O474" s="55">
        <f t="shared" si="141"/>
        <v>10</v>
      </c>
      <c r="P474" s="92"/>
    </row>
    <row r="475" spans="2:16" ht="19.5" customHeight="1" x14ac:dyDescent="0.2">
      <c r="B475" s="51">
        <f t="shared" si="136"/>
        <v>43177</v>
      </c>
      <c r="C475" s="52">
        <f t="shared" si="137"/>
        <v>43177</v>
      </c>
      <c r="D475" s="71"/>
      <c r="E475" s="72" t="s">
        <v>322</v>
      </c>
      <c r="F475" s="55"/>
      <c r="G475" s="35"/>
      <c r="H475" s="48"/>
      <c r="I475" s="55"/>
      <c r="J475" s="71">
        <v>0.5</v>
      </c>
      <c r="K475" s="72">
        <v>0.75</v>
      </c>
      <c r="L475" s="55">
        <f t="shared" si="140"/>
        <v>6</v>
      </c>
      <c r="M475" s="71">
        <v>0.41666666666666669</v>
      </c>
      <c r="N475" s="72">
        <v>0.75</v>
      </c>
      <c r="O475" s="55">
        <f t="shared" si="141"/>
        <v>8</v>
      </c>
      <c r="P475" s="92"/>
    </row>
    <row r="476" spans="2:16" ht="19.5" customHeight="1" x14ac:dyDescent="0.2">
      <c r="B476" s="51">
        <f t="shared" si="136"/>
        <v>43178</v>
      </c>
      <c r="C476" s="52">
        <f t="shared" si="137"/>
        <v>43178</v>
      </c>
      <c r="D476" s="71"/>
      <c r="E476" s="72" t="s">
        <v>322</v>
      </c>
      <c r="F476" s="55"/>
      <c r="G476" s="35"/>
      <c r="H476" s="48"/>
      <c r="I476" s="55"/>
      <c r="J476" s="71">
        <v>0.58333333333333337</v>
      </c>
      <c r="K476" s="72">
        <v>0.75</v>
      </c>
      <c r="L476" s="55">
        <f t="shared" si="140"/>
        <v>3.9999999999999991</v>
      </c>
      <c r="M476" s="71">
        <v>0.41666666666666669</v>
      </c>
      <c r="N476" s="72">
        <v>0.83333333333333337</v>
      </c>
      <c r="O476" s="55">
        <f t="shared" si="141"/>
        <v>10</v>
      </c>
      <c r="P476" s="92"/>
    </row>
    <row r="477" spans="2:16" ht="19.5" customHeight="1" x14ac:dyDescent="0.2">
      <c r="B477" s="51">
        <f t="shared" si="136"/>
        <v>43179</v>
      </c>
      <c r="C477" s="52">
        <f t="shared" si="137"/>
        <v>43179</v>
      </c>
      <c r="D477" s="71"/>
      <c r="E477" s="72" t="s">
        <v>322</v>
      </c>
      <c r="F477" s="55"/>
      <c r="G477" s="35"/>
      <c r="H477" s="48"/>
      <c r="I477" s="55"/>
      <c r="J477" s="35"/>
      <c r="K477" s="48" t="s">
        <v>79</v>
      </c>
      <c r="L477" s="47"/>
      <c r="M477" s="35"/>
      <c r="N477" s="48" t="s">
        <v>79</v>
      </c>
      <c r="O477" s="47"/>
      <c r="P477" s="92"/>
    </row>
    <row r="478" spans="2:16" ht="19.5" customHeight="1" x14ac:dyDescent="0.2">
      <c r="B478" s="51">
        <f t="shared" si="136"/>
        <v>43180</v>
      </c>
      <c r="C478" s="52">
        <f t="shared" si="137"/>
        <v>43180</v>
      </c>
      <c r="D478" s="71"/>
      <c r="E478" s="72" t="s">
        <v>322</v>
      </c>
      <c r="F478" s="55"/>
      <c r="G478" s="35"/>
      <c r="H478" s="48"/>
      <c r="I478" s="55"/>
      <c r="J478" s="71">
        <v>0.5</v>
      </c>
      <c r="K478" s="72">
        <v>0.75</v>
      </c>
      <c r="L478" s="55">
        <f t="shared" ref="L478:L483" si="142">(K478-J478)*24</f>
        <v>6</v>
      </c>
      <c r="M478" s="71">
        <v>0.41666666666666669</v>
      </c>
      <c r="N478" s="72">
        <v>0.75</v>
      </c>
      <c r="O478" s="55">
        <f t="shared" ref="O478:O483" si="143">(N478-M478)*24</f>
        <v>8</v>
      </c>
      <c r="P478" s="83" t="s">
        <v>228</v>
      </c>
    </row>
    <row r="479" spans="2:16" ht="19.5" customHeight="1" x14ac:dyDescent="0.2">
      <c r="B479" s="51">
        <f t="shared" si="136"/>
        <v>43181</v>
      </c>
      <c r="C479" s="52">
        <f t="shared" si="137"/>
        <v>43181</v>
      </c>
      <c r="D479" s="71"/>
      <c r="E479" s="72"/>
      <c r="F479" s="55"/>
      <c r="G479" s="35"/>
      <c r="H479" s="48"/>
      <c r="I479" s="55"/>
      <c r="J479" s="71">
        <v>0.58333333333333337</v>
      </c>
      <c r="K479" s="72">
        <v>0.75</v>
      </c>
      <c r="L479" s="55">
        <f t="shared" si="142"/>
        <v>3.9999999999999991</v>
      </c>
      <c r="M479" s="71">
        <v>0.41666666666666669</v>
      </c>
      <c r="N479" s="72">
        <v>0.83333333333333337</v>
      </c>
      <c r="O479" s="55">
        <f t="shared" si="143"/>
        <v>10</v>
      </c>
      <c r="P479" s="83"/>
    </row>
    <row r="480" spans="2:16" ht="19.5" customHeight="1" x14ac:dyDescent="0.2">
      <c r="B480" s="51">
        <f t="shared" si="136"/>
        <v>43182</v>
      </c>
      <c r="C480" s="52">
        <f t="shared" si="137"/>
        <v>43182</v>
      </c>
      <c r="D480" s="53"/>
      <c r="E480" s="54"/>
      <c r="F480" s="55"/>
      <c r="G480" s="35"/>
      <c r="H480" s="48"/>
      <c r="I480" s="55"/>
      <c r="J480" s="71">
        <v>0.58333333333333337</v>
      </c>
      <c r="K480" s="72">
        <v>0.75</v>
      </c>
      <c r="L480" s="55">
        <f t="shared" si="142"/>
        <v>3.9999999999999991</v>
      </c>
      <c r="M480" s="71">
        <v>0.41666666666666669</v>
      </c>
      <c r="N480" s="72">
        <v>0.83333333333333337</v>
      </c>
      <c r="O480" s="55">
        <f t="shared" si="143"/>
        <v>10</v>
      </c>
      <c r="P480" s="92"/>
    </row>
    <row r="481" spans="2:16" ht="19.5" customHeight="1" x14ac:dyDescent="0.2">
      <c r="B481" s="51">
        <f t="shared" si="136"/>
        <v>43183</v>
      </c>
      <c r="C481" s="52">
        <f t="shared" si="137"/>
        <v>43183</v>
      </c>
      <c r="D481" s="71"/>
      <c r="E481" s="72"/>
      <c r="F481" s="55"/>
      <c r="G481" s="35"/>
      <c r="H481" s="48"/>
      <c r="I481" s="55"/>
      <c r="J481" s="71">
        <v>0.5</v>
      </c>
      <c r="K481" s="72">
        <v>0.75</v>
      </c>
      <c r="L481" s="55">
        <f t="shared" si="142"/>
        <v>6</v>
      </c>
      <c r="M481" s="71">
        <v>0.41666666666666669</v>
      </c>
      <c r="N481" s="72">
        <v>0.83333333333333337</v>
      </c>
      <c r="O481" s="55">
        <f t="shared" si="143"/>
        <v>10</v>
      </c>
      <c r="P481" s="92"/>
    </row>
    <row r="482" spans="2:16" ht="19.5" customHeight="1" x14ac:dyDescent="0.2">
      <c r="B482" s="51">
        <f t="shared" si="136"/>
        <v>43184</v>
      </c>
      <c r="C482" s="52">
        <f t="shared" si="137"/>
        <v>43184</v>
      </c>
      <c r="D482" s="35"/>
      <c r="E482" s="48"/>
      <c r="F482" s="47"/>
      <c r="G482" s="35"/>
      <c r="H482" s="48"/>
      <c r="I482" s="55"/>
      <c r="J482" s="71">
        <v>0.5</v>
      </c>
      <c r="K482" s="72">
        <v>0.75</v>
      </c>
      <c r="L482" s="55">
        <f t="shared" si="142"/>
        <v>6</v>
      </c>
      <c r="M482" s="71">
        <v>0.41666666666666669</v>
      </c>
      <c r="N482" s="72">
        <v>0.75</v>
      </c>
      <c r="O482" s="55">
        <f t="shared" si="143"/>
        <v>8</v>
      </c>
      <c r="P482" s="92"/>
    </row>
    <row r="483" spans="2:16" ht="19.5" customHeight="1" x14ac:dyDescent="0.2">
      <c r="B483" s="51">
        <f t="shared" si="136"/>
        <v>43185</v>
      </c>
      <c r="C483" s="52">
        <f t="shared" si="137"/>
        <v>43185</v>
      </c>
      <c r="D483" s="71">
        <v>0.58333333333333337</v>
      </c>
      <c r="E483" s="72">
        <v>0.83333333333333337</v>
      </c>
      <c r="F483" s="55">
        <f>(E483-D483)*24</f>
        <v>6</v>
      </c>
      <c r="G483" s="35"/>
      <c r="H483" s="48"/>
      <c r="I483" s="55"/>
      <c r="J483" s="71">
        <v>0.5</v>
      </c>
      <c r="K483" s="72">
        <v>0.75</v>
      </c>
      <c r="L483" s="55">
        <f t="shared" si="142"/>
        <v>6</v>
      </c>
      <c r="M483" s="71">
        <v>0.41666666666666669</v>
      </c>
      <c r="N483" s="72">
        <v>0.83333333333333337</v>
      </c>
      <c r="O483" s="55">
        <f t="shared" si="143"/>
        <v>10</v>
      </c>
      <c r="P483" s="83" t="s">
        <v>84</v>
      </c>
    </row>
    <row r="484" spans="2:16" ht="19.5" customHeight="1" x14ac:dyDescent="0.2">
      <c r="B484" s="51">
        <f t="shared" si="136"/>
        <v>43186</v>
      </c>
      <c r="C484" s="52">
        <f t="shared" si="137"/>
        <v>43186</v>
      </c>
      <c r="D484" s="85"/>
      <c r="E484" s="112" t="s">
        <v>79</v>
      </c>
      <c r="F484" s="113"/>
      <c r="G484" s="114"/>
      <c r="H484" s="112"/>
      <c r="I484" s="115"/>
      <c r="J484" s="114"/>
      <c r="K484" s="112" t="s">
        <v>79</v>
      </c>
      <c r="L484" s="113"/>
      <c r="M484" s="114"/>
      <c r="N484" s="112" t="s">
        <v>79</v>
      </c>
      <c r="O484" s="87"/>
      <c r="P484" s="83"/>
    </row>
    <row r="485" spans="2:16" ht="19.5" customHeight="1" x14ac:dyDescent="0.2">
      <c r="B485" s="51">
        <f t="shared" si="136"/>
        <v>43187</v>
      </c>
      <c r="C485" s="52">
        <f t="shared" si="137"/>
        <v>43187</v>
      </c>
      <c r="D485" s="71">
        <v>0.58333333333333337</v>
      </c>
      <c r="E485" s="72">
        <v>0.83333333333333337</v>
      </c>
      <c r="F485" s="55">
        <f>(E485-D485)*24</f>
        <v>6</v>
      </c>
      <c r="G485" s="35"/>
      <c r="H485" s="48"/>
      <c r="I485" s="55"/>
      <c r="J485" s="71">
        <v>0.5</v>
      </c>
      <c r="K485" s="72">
        <v>0.75</v>
      </c>
      <c r="L485" s="55">
        <f>(K485-J485)*24</f>
        <v>6</v>
      </c>
      <c r="M485" s="71">
        <v>0.41666666666666669</v>
      </c>
      <c r="N485" s="72">
        <v>0.83333333333333337</v>
      </c>
      <c r="O485" s="55">
        <f>(N485-M485)*24</f>
        <v>10</v>
      </c>
      <c r="P485" s="83" t="s">
        <v>84</v>
      </c>
    </row>
    <row r="486" spans="2:16" ht="19.5" customHeight="1" x14ac:dyDescent="0.2">
      <c r="B486" s="51">
        <f>IF(DAY(B485+1)&lt;&gt;29,"",B485+1)</f>
        <v>43188</v>
      </c>
      <c r="C486" s="52">
        <f t="shared" si="137"/>
        <v>43188</v>
      </c>
      <c r="D486" s="71">
        <v>0.58333333333333337</v>
      </c>
      <c r="E486" s="72">
        <v>0.83333333333333337</v>
      </c>
      <c r="F486" s="55">
        <f>(E486-D486)*24</f>
        <v>6</v>
      </c>
      <c r="G486" s="35"/>
      <c r="H486" s="48"/>
      <c r="I486" s="55"/>
      <c r="J486" s="71">
        <v>0.5</v>
      </c>
      <c r="K486" s="72">
        <v>0.75</v>
      </c>
      <c r="L486" s="55">
        <f>(K486-J486)*24</f>
        <v>6</v>
      </c>
      <c r="M486" s="71">
        <v>0.41666666666666669</v>
      </c>
      <c r="N486" s="72">
        <v>0.83333333333333337</v>
      </c>
      <c r="O486" s="55">
        <f>(N486-M486)*24</f>
        <v>10</v>
      </c>
      <c r="P486" s="83" t="s">
        <v>84</v>
      </c>
    </row>
    <row r="487" spans="2:16" ht="19.5" customHeight="1" x14ac:dyDescent="0.2">
      <c r="B487" s="51">
        <f>IF(DAY(B486+1)&lt;&gt;30,"",B486+1)</f>
        <v>43189</v>
      </c>
      <c r="C487" s="52">
        <f t="shared" si="137"/>
        <v>43189</v>
      </c>
      <c r="D487" s="71">
        <v>0.58333333333333337</v>
      </c>
      <c r="E487" s="72">
        <v>0.83333333333333337</v>
      </c>
      <c r="F487" s="55">
        <f>(E487-D487)*24</f>
        <v>6</v>
      </c>
      <c r="G487" s="35"/>
      <c r="H487" s="48"/>
      <c r="I487" s="55"/>
      <c r="J487" s="71">
        <v>0.5</v>
      </c>
      <c r="K487" s="72">
        <v>0.75</v>
      </c>
      <c r="L487" s="55">
        <f>(K487-J487)*24</f>
        <v>6</v>
      </c>
      <c r="M487" s="71">
        <v>0.41666666666666669</v>
      </c>
      <c r="N487" s="72">
        <v>0.83333333333333337</v>
      </c>
      <c r="O487" s="55">
        <f>(N487-M487)*24</f>
        <v>10</v>
      </c>
      <c r="P487" s="83" t="s">
        <v>84</v>
      </c>
    </row>
    <row r="488" spans="2:16" ht="19.5" customHeight="1" thickBot="1" x14ac:dyDescent="0.25">
      <c r="B488" s="51">
        <f>IF(DAY(B487+1)&lt;&gt;31,"",B487+1)</f>
        <v>43190</v>
      </c>
      <c r="C488" s="52">
        <f t="shared" si="137"/>
        <v>43190</v>
      </c>
      <c r="D488" s="71">
        <v>0.41666666666666669</v>
      </c>
      <c r="E488" s="72">
        <v>0.83333333333333337</v>
      </c>
      <c r="F488" s="55">
        <f>(E488-D488)*24</f>
        <v>10</v>
      </c>
      <c r="G488" s="35"/>
      <c r="H488" s="48"/>
      <c r="I488" s="55"/>
      <c r="J488" s="71">
        <v>0.5</v>
      </c>
      <c r="K488" s="72">
        <v>0.75</v>
      </c>
      <c r="L488" s="55">
        <f>(K488-J488)*24</f>
        <v>6</v>
      </c>
      <c r="M488" s="71">
        <v>0.41666666666666669</v>
      </c>
      <c r="N488" s="72">
        <v>0.83333333333333337</v>
      </c>
      <c r="O488" s="55">
        <f>(N488-M488)*24</f>
        <v>10</v>
      </c>
      <c r="P488" s="83" t="s">
        <v>84</v>
      </c>
    </row>
    <row r="489" spans="2:16" ht="19.5" customHeight="1" thickTop="1" x14ac:dyDescent="0.2">
      <c r="B489" s="57" t="s">
        <v>37</v>
      </c>
      <c r="C489" s="58"/>
      <c r="D489" s="57"/>
      <c r="E489" s="59">
        <f>COUNTIF(D458:D488,"&gt;0")</f>
        <v>5</v>
      </c>
      <c r="F489" s="60"/>
      <c r="G489" s="61"/>
      <c r="H489" s="59">
        <f>COUNTIF(G458:G488,"&gt;0")</f>
        <v>0</v>
      </c>
      <c r="I489" s="60"/>
      <c r="J489" s="61"/>
      <c r="K489" s="59">
        <f>COUNTIF(J458:J488,"&gt;0")</f>
        <v>27</v>
      </c>
      <c r="L489" s="60"/>
      <c r="M489" s="61"/>
      <c r="N489" s="59">
        <f>COUNTIF(M458:M488,"&gt;0")</f>
        <v>27</v>
      </c>
      <c r="O489" s="60"/>
      <c r="P489" s="80"/>
    </row>
    <row r="490" spans="2:16" ht="19.5" customHeight="1" x14ac:dyDescent="0.2">
      <c r="B490" s="62" t="s">
        <v>309</v>
      </c>
      <c r="C490" s="63"/>
      <c r="D490" s="64"/>
      <c r="E490" s="74">
        <f>SUM(F458:F488)</f>
        <v>34</v>
      </c>
      <c r="F490" s="63"/>
      <c r="G490" s="65"/>
      <c r="H490" s="74">
        <f>SUM(I458:I488)</f>
        <v>0</v>
      </c>
      <c r="I490" s="63"/>
      <c r="J490" s="65"/>
      <c r="K490" s="74">
        <f>SUM(L458:L488)</f>
        <v>136</v>
      </c>
      <c r="L490" s="63"/>
      <c r="M490" s="65"/>
      <c r="N490" s="74">
        <f>SUM(O458:O488)</f>
        <v>260</v>
      </c>
      <c r="O490" s="63"/>
      <c r="P490" s="40"/>
    </row>
    <row r="491" spans="2:16" ht="19.5" customHeight="1" x14ac:dyDescent="0.2">
      <c r="B491" s="64" t="s">
        <v>42</v>
      </c>
      <c r="C491" s="66"/>
      <c r="D491" s="64"/>
      <c r="E491" s="90">
        <f>COUNTIF($B$458:$B$488,"&gt;0")-E489</f>
        <v>26</v>
      </c>
      <c r="F491" s="47"/>
      <c r="G491" s="35"/>
      <c r="H491" s="90">
        <f>COUNTIF($B$458:$B$488,"&gt;0")-H489</f>
        <v>31</v>
      </c>
      <c r="I491" s="47"/>
      <c r="J491" s="35"/>
      <c r="K491" s="90">
        <f>COUNTIF($B$458:$B$488,"&gt;0")-K489</f>
        <v>4</v>
      </c>
      <c r="L491" s="47"/>
      <c r="M491" s="35"/>
      <c r="N491" s="90">
        <f>COUNTIF($B$458:$B$488,"&gt;0")-N489</f>
        <v>4</v>
      </c>
      <c r="O491" s="47"/>
      <c r="P491" s="40"/>
    </row>
    <row r="492" spans="2:16" ht="19.5" customHeight="1" x14ac:dyDescent="0.2">
      <c r="B492" s="67"/>
      <c r="C492" s="68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</row>
    <row r="494" spans="2:16" ht="21" x14ac:dyDescent="0.2">
      <c r="B494" s="1"/>
      <c r="C494" s="95" t="s">
        <v>339</v>
      </c>
      <c r="D494" s="16"/>
      <c r="N494" s="116" t="s">
        <v>358</v>
      </c>
    </row>
    <row r="495" spans="2:16" x14ac:dyDescent="0.2">
      <c r="B495" s="1"/>
      <c r="C495" s="15"/>
      <c r="D495" s="16"/>
    </row>
    <row r="496" spans="2:16" ht="16.5" customHeight="1" x14ac:dyDescent="0.2">
      <c r="B496" s="1"/>
      <c r="C496" s="88"/>
      <c r="D496" s="48"/>
      <c r="E496" s="48"/>
      <c r="F496" s="66"/>
      <c r="G496" s="219" t="s">
        <v>313</v>
      </c>
      <c r="H496" s="220"/>
      <c r="I496" s="219" t="s">
        <v>324</v>
      </c>
      <c r="J496" s="220"/>
      <c r="K496" s="219" t="s">
        <v>325</v>
      </c>
      <c r="L496" s="220"/>
      <c r="M496" s="219" t="s">
        <v>326</v>
      </c>
      <c r="N496" s="220"/>
    </row>
    <row r="497" spans="2:14" ht="16.5" customHeight="1" x14ac:dyDescent="0.2">
      <c r="B497" s="1"/>
      <c r="C497" s="101" t="s">
        <v>55</v>
      </c>
      <c r="D497" s="102"/>
      <c r="E497" s="298" t="s">
        <v>37</v>
      </c>
      <c r="F497" s="299"/>
      <c r="G497" s="298">
        <f>E38</f>
        <v>28</v>
      </c>
      <c r="H497" s="299"/>
      <c r="I497" s="298">
        <f>H38</f>
        <v>0</v>
      </c>
      <c r="J497" s="299"/>
      <c r="K497" s="298">
        <f>K38</f>
        <v>27</v>
      </c>
      <c r="L497" s="299"/>
      <c r="M497" s="298">
        <f>N38</f>
        <v>27</v>
      </c>
      <c r="N497" s="299"/>
    </row>
    <row r="498" spans="2:14" ht="16.5" customHeight="1" x14ac:dyDescent="0.2">
      <c r="B498" s="1"/>
      <c r="C498" s="104"/>
      <c r="D498" s="105"/>
      <c r="E498" s="300" t="s">
        <v>309</v>
      </c>
      <c r="F498" s="301"/>
      <c r="G498" s="302">
        <f>E39</f>
        <v>190</v>
      </c>
      <c r="H498" s="303"/>
      <c r="I498" s="302">
        <f>H39</f>
        <v>0</v>
      </c>
      <c r="J498" s="303"/>
      <c r="K498" s="302">
        <f>K39</f>
        <v>152</v>
      </c>
      <c r="L498" s="303"/>
      <c r="M498" s="302">
        <f>N39</f>
        <v>258</v>
      </c>
      <c r="N498" s="303"/>
    </row>
    <row r="499" spans="2:14" ht="16.5" customHeight="1" x14ac:dyDescent="0.2">
      <c r="B499" s="1"/>
      <c r="C499" s="103"/>
      <c r="D499" s="99"/>
      <c r="E499" s="304" t="s">
        <v>42</v>
      </c>
      <c r="F499" s="305"/>
      <c r="G499" s="304">
        <f>E40</f>
        <v>2</v>
      </c>
      <c r="H499" s="305"/>
      <c r="I499" s="304">
        <f>H40</f>
        <v>30</v>
      </c>
      <c r="J499" s="305"/>
      <c r="K499" s="304">
        <f>K40</f>
        <v>3</v>
      </c>
      <c r="L499" s="305"/>
      <c r="M499" s="304">
        <f>N40</f>
        <v>3</v>
      </c>
      <c r="N499" s="305"/>
    </row>
    <row r="500" spans="2:14" ht="16.5" customHeight="1" x14ac:dyDescent="0.2">
      <c r="B500" s="1"/>
      <c r="C500" s="101" t="s">
        <v>327</v>
      </c>
      <c r="D500" s="102"/>
      <c r="E500" s="298" t="s">
        <v>37</v>
      </c>
      <c r="F500" s="299"/>
      <c r="G500" s="298">
        <f>E79</f>
        <v>26</v>
      </c>
      <c r="H500" s="299"/>
      <c r="I500" s="298">
        <f>H79</f>
        <v>0</v>
      </c>
      <c r="J500" s="299"/>
      <c r="K500" s="298">
        <f>K79</f>
        <v>26</v>
      </c>
      <c r="L500" s="299"/>
      <c r="M500" s="298">
        <f>N79</f>
        <v>26</v>
      </c>
      <c r="N500" s="299"/>
    </row>
    <row r="501" spans="2:14" ht="16.5" customHeight="1" x14ac:dyDescent="0.2">
      <c r="B501" s="1"/>
      <c r="C501" s="104"/>
      <c r="D501" s="105"/>
      <c r="E501" s="300" t="s">
        <v>309</v>
      </c>
      <c r="F501" s="301"/>
      <c r="G501" s="302">
        <f>E80</f>
        <v>186</v>
      </c>
      <c r="H501" s="303"/>
      <c r="I501" s="302">
        <f>H80</f>
        <v>0</v>
      </c>
      <c r="J501" s="303"/>
      <c r="K501" s="302">
        <f>K80</f>
        <v>148</v>
      </c>
      <c r="L501" s="303"/>
      <c r="M501" s="302">
        <f>N80</f>
        <v>246</v>
      </c>
      <c r="N501" s="303"/>
    </row>
    <row r="502" spans="2:14" ht="16.5" customHeight="1" x14ac:dyDescent="0.2">
      <c r="B502" s="1"/>
      <c r="C502" s="103"/>
      <c r="D502" s="99"/>
      <c r="E502" s="304" t="s">
        <v>42</v>
      </c>
      <c r="F502" s="305"/>
      <c r="G502" s="304">
        <f>E81</f>
        <v>5</v>
      </c>
      <c r="H502" s="305"/>
      <c r="I502" s="304">
        <f>H81</f>
        <v>31</v>
      </c>
      <c r="J502" s="305"/>
      <c r="K502" s="304">
        <f>K81</f>
        <v>5</v>
      </c>
      <c r="L502" s="305"/>
      <c r="M502" s="304">
        <f>N81</f>
        <v>5</v>
      </c>
      <c r="N502" s="305"/>
    </row>
    <row r="503" spans="2:14" ht="16.5" customHeight="1" x14ac:dyDescent="0.2">
      <c r="B503" s="1"/>
      <c r="C503" s="101" t="s">
        <v>328</v>
      </c>
      <c r="D503" s="102"/>
      <c r="E503" s="298" t="s">
        <v>37</v>
      </c>
      <c r="F503" s="299"/>
      <c r="G503" s="298">
        <f>E120</f>
        <v>26</v>
      </c>
      <c r="H503" s="299"/>
      <c r="I503" s="298">
        <f>H120</f>
        <v>0</v>
      </c>
      <c r="J503" s="299"/>
      <c r="K503" s="298">
        <f>K120</f>
        <v>26</v>
      </c>
      <c r="L503" s="299"/>
      <c r="M503" s="298">
        <f>N120</f>
        <v>26</v>
      </c>
      <c r="N503" s="299"/>
    </row>
    <row r="504" spans="2:14" ht="16.5" customHeight="1" x14ac:dyDescent="0.2">
      <c r="B504" s="1"/>
      <c r="C504" s="104"/>
      <c r="D504" s="105"/>
      <c r="E504" s="300" t="s">
        <v>309</v>
      </c>
      <c r="F504" s="301"/>
      <c r="G504" s="302">
        <f>E121</f>
        <v>174</v>
      </c>
      <c r="H504" s="303"/>
      <c r="I504" s="302">
        <f>H121</f>
        <v>0</v>
      </c>
      <c r="J504" s="303"/>
      <c r="K504" s="302">
        <f>K121</f>
        <v>136</v>
      </c>
      <c r="L504" s="303"/>
      <c r="M504" s="302">
        <f>N121</f>
        <v>246</v>
      </c>
      <c r="N504" s="303"/>
    </row>
    <row r="505" spans="2:14" ht="16.5" customHeight="1" x14ac:dyDescent="0.2">
      <c r="B505" s="1"/>
      <c r="C505" s="103"/>
      <c r="D505" s="99"/>
      <c r="E505" s="304" t="s">
        <v>42</v>
      </c>
      <c r="F505" s="305"/>
      <c r="G505" s="304">
        <f>E122</f>
        <v>4</v>
      </c>
      <c r="H505" s="305"/>
      <c r="I505" s="304">
        <f>H122</f>
        <v>30</v>
      </c>
      <c r="J505" s="305"/>
      <c r="K505" s="304">
        <f>K122</f>
        <v>4</v>
      </c>
      <c r="L505" s="305"/>
      <c r="M505" s="304">
        <f>N122</f>
        <v>4</v>
      </c>
      <c r="N505" s="305"/>
    </row>
    <row r="506" spans="2:14" ht="16.5" customHeight="1" x14ac:dyDescent="0.2">
      <c r="B506" s="1"/>
      <c r="C506" s="101" t="s">
        <v>329</v>
      </c>
      <c r="D506" s="102"/>
      <c r="E506" s="306" t="s">
        <v>37</v>
      </c>
      <c r="F506" s="307"/>
      <c r="G506" s="306">
        <f>E161</f>
        <v>28</v>
      </c>
      <c r="H506" s="307"/>
      <c r="I506" s="306">
        <f>H161</f>
        <v>0</v>
      </c>
      <c r="J506" s="307"/>
      <c r="K506" s="306">
        <f>K161</f>
        <v>28</v>
      </c>
      <c r="L506" s="307"/>
      <c r="M506" s="306">
        <f>N161</f>
        <v>28</v>
      </c>
      <c r="N506" s="307"/>
    </row>
    <row r="507" spans="2:14" ht="16.5" customHeight="1" x14ac:dyDescent="0.2">
      <c r="B507" s="1"/>
      <c r="C507" s="104"/>
      <c r="D507" s="105"/>
      <c r="E507" s="308" t="s">
        <v>309</v>
      </c>
      <c r="F507" s="309"/>
      <c r="G507" s="308">
        <f>E162</f>
        <v>217</v>
      </c>
      <c r="H507" s="309"/>
      <c r="I507" s="308">
        <f>H162</f>
        <v>0</v>
      </c>
      <c r="J507" s="309"/>
      <c r="K507" s="308">
        <f>K162</f>
        <v>187</v>
      </c>
      <c r="L507" s="309"/>
      <c r="M507" s="308">
        <f>N162</f>
        <v>261</v>
      </c>
      <c r="N507" s="309"/>
    </row>
    <row r="508" spans="2:14" ht="16.5" customHeight="1" x14ac:dyDescent="0.2">
      <c r="B508" s="1"/>
      <c r="C508" s="103"/>
      <c r="D508" s="99"/>
      <c r="E508" s="310" t="s">
        <v>42</v>
      </c>
      <c r="F508" s="311"/>
      <c r="G508" s="310">
        <f>E163</f>
        <v>3</v>
      </c>
      <c r="H508" s="311"/>
      <c r="I508" s="310">
        <f>H163</f>
        <v>31</v>
      </c>
      <c r="J508" s="311"/>
      <c r="K508" s="310">
        <f>K163</f>
        <v>3</v>
      </c>
      <c r="L508" s="311"/>
      <c r="M508" s="310">
        <f>N163</f>
        <v>3</v>
      </c>
      <c r="N508" s="311"/>
    </row>
    <row r="509" spans="2:14" ht="16.5" customHeight="1" x14ac:dyDescent="0.2">
      <c r="B509" s="1"/>
      <c r="C509" s="101" t="s">
        <v>330</v>
      </c>
      <c r="D509" s="102"/>
      <c r="E509" s="306" t="s">
        <v>37</v>
      </c>
      <c r="F509" s="307"/>
      <c r="G509" s="306">
        <f>E202</f>
        <v>30</v>
      </c>
      <c r="H509" s="307"/>
      <c r="I509" s="306">
        <f>H202</f>
        <v>0</v>
      </c>
      <c r="J509" s="307"/>
      <c r="K509" s="306">
        <f>K202</f>
        <v>30</v>
      </c>
      <c r="L509" s="307"/>
      <c r="M509" s="306">
        <f>N202</f>
        <v>30</v>
      </c>
      <c r="N509" s="307"/>
    </row>
    <row r="510" spans="2:14" ht="16.5" customHeight="1" x14ac:dyDescent="0.2">
      <c r="B510" s="1"/>
      <c r="C510" s="104"/>
      <c r="D510" s="105"/>
      <c r="E510" s="308" t="s">
        <v>309</v>
      </c>
      <c r="F510" s="309"/>
      <c r="G510" s="308">
        <f>E203</f>
        <v>278</v>
      </c>
      <c r="H510" s="309"/>
      <c r="I510" s="308">
        <f>H203</f>
        <v>0</v>
      </c>
      <c r="J510" s="309"/>
      <c r="K510" s="308">
        <f>K203</f>
        <v>270</v>
      </c>
      <c r="L510" s="309"/>
      <c r="M510" s="308">
        <f>N203</f>
        <v>290</v>
      </c>
      <c r="N510" s="309"/>
    </row>
    <row r="511" spans="2:14" ht="16.5" customHeight="1" x14ac:dyDescent="0.2">
      <c r="B511" s="1"/>
      <c r="C511" s="103"/>
      <c r="D511" s="99"/>
      <c r="E511" s="310" t="s">
        <v>42</v>
      </c>
      <c r="F511" s="311"/>
      <c r="G511" s="310">
        <f>E204</f>
        <v>1</v>
      </c>
      <c r="H511" s="311"/>
      <c r="I511" s="310">
        <f>H204</f>
        <v>31</v>
      </c>
      <c r="J511" s="311"/>
      <c r="K511" s="310">
        <f>K204</f>
        <v>1</v>
      </c>
      <c r="L511" s="311"/>
      <c r="M511" s="310">
        <f>N204</f>
        <v>1</v>
      </c>
      <c r="N511" s="311"/>
    </row>
    <row r="512" spans="2:14" ht="16.5" customHeight="1" x14ac:dyDescent="0.2">
      <c r="B512" s="1"/>
      <c r="C512" s="101" t="s">
        <v>331</v>
      </c>
      <c r="D512" s="102"/>
      <c r="E512" s="306" t="s">
        <v>37</v>
      </c>
      <c r="F512" s="307"/>
      <c r="G512" s="306">
        <f>E243</f>
        <v>26</v>
      </c>
      <c r="H512" s="307"/>
      <c r="I512" s="306">
        <f>H243</f>
        <v>0</v>
      </c>
      <c r="J512" s="307"/>
      <c r="K512" s="306">
        <f>K243</f>
        <v>26</v>
      </c>
      <c r="L512" s="307"/>
      <c r="M512" s="306">
        <f>N243</f>
        <v>26</v>
      </c>
      <c r="N512" s="307"/>
    </row>
    <row r="513" spans="2:14" ht="16.5" customHeight="1" x14ac:dyDescent="0.2">
      <c r="B513" s="1"/>
      <c r="C513" s="104"/>
      <c r="D513" s="105"/>
      <c r="E513" s="308" t="s">
        <v>309</v>
      </c>
      <c r="F513" s="309"/>
      <c r="G513" s="308">
        <f>E244</f>
        <v>182</v>
      </c>
      <c r="H513" s="309"/>
      <c r="I513" s="308">
        <f>H244</f>
        <v>0</v>
      </c>
      <c r="J513" s="309"/>
      <c r="K513" s="308">
        <f>K244</f>
        <v>144</v>
      </c>
      <c r="L513" s="309"/>
      <c r="M513" s="308">
        <f>N244</f>
        <v>248</v>
      </c>
      <c r="N513" s="309"/>
    </row>
    <row r="514" spans="2:14" ht="16.5" customHeight="1" x14ac:dyDescent="0.2">
      <c r="B514" s="1"/>
      <c r="C514" s="103"/>
      <c r="D514" s="99"/>
      <c r="E514" s="310" t="s">
        <v>42</v>
      </c>
      <c r="F514" s="311"/>
      <c r="G514" s="310">
        <f>E245</f>
        <v>4</v>
      </c>
      <c r="H514" s="311"/>
      <c r="I514" s="310">
        <f>H245</f>
        <v>30</v>
      </c>
      <c r="J514" s="311"/>
      <c r="K514" s="310">
        <f>K245</f>
        <v>144</v>
      </c>
      <c r="L514" s="311"/>
      <c r="M514" s="310">
        <f>N245</f>
        <v>4</v>
      </c>
      <c r="N514" s="311"/>
    </row>
    <row r="515" spans="2:14" ht="16.5" customHeight="1" x14ac:dyDescent="0.2">
      <c r="B515" s="1"/>
      <c r="C515" s="101" t="s">
        <v>332</v>
      </c>
      <c r="D515" s="102"/>
      <c r="E515" s="306" t="s">
        <v>37</v>
      </c>
      <c r="F515" s="307"/>
      <c r="G515" s="306">
        <f>E284</f>
        <v>2</v>
      </c>
      <c r="H515" s="307"/>
      <c r="I515" s="306">
        <f>H284</f>
        <v>0</v>
      </c>
      <c r="J515" s="307"/>
      <c r="K515" s="306">
        <f>K284</f>
        <v>26</v>
      </c>
      <c r="L515" s="307"/>
      <c r="M515" s="306">
        <f>N284</f>
        <v>26</v>
      </c>
      <c r="N515" s="307"/>
    </row>
    <row r="516" spans="2:14" ht="16.5" customHeight="1" x14ac:dyDescent="0.2">
      <c r="B516" s="1"/>
      <c r="C516" s="104"/>
      <c r="D516" s="105"/>
      <c r="E516" s="308" t="s">
        <v>309</v>
      </c>
      <c r="F516" s="309"/>
      <c r="G516" s="308">
        <f>E285</f>
        <v>14</v>
      </c>
      <c r="H516" s="309"/>
      <c r="I516" s="308">
        <f>H285</f>
        <v>0</v>
      </c>
      <c r="J516" s="309"/>
      <c r="K516" s="308">
        <f>K285</f>
        <v>144</v>
      </c>
      <c r="L516" s="309"/>
      <c r="M516" s="308">
        <f>N285</f>
        <v>248</v>
      </c>
      <c r="N516" s="309"/>
    </row>
    <row r="517" spans="2:14" ht="16.5" customHeight="1" x14ac:dyDescent="0.2">
      <c r="B517" s="1"/>
      <c r="C517" s="103"/>
      <c r="D517" s="99"/>
      <c r="E517" s="310" t="s">
        <v>42</v>
      </c>
      <c r="F517" s="311"/>
      <c r="G517" s="310">
        <f>E286</f>
        <v>29</v>
      </c>
      <c r="H517" s="311"/>
      <c r="I517" s="310">
        <f>H286</f>
        <v>31</v>
      </c>
      <c r="J517" s="311"/>
      <c r="K517" s="310">
        <f>K286</f>
        <v>5</v>
      </c>
      <c r="L517" s="311"/>
      <c r="M517" s="310">
        <f>N286</f>
        <v>5</v>
      </c>
      <c r="N517" s="311"/>
    </row>
    <row r="518" spans="2:14" ht="16.5" customHeight="1" x14ac:dyDescent="0.2">
      <c r="B518" s="1"/>
      <c r="C518" s="101" t="s">
        <v>333</v>
      </c>
      <c r="D518" s="102"/>
      <c r="E518" s="306" t="s">
        <v>37</v>
      </c>
      <c r="F518" s="307"/>
      <c r="G518" s="306">
        <f>E325</f>
        <v>0</v>
      </c>
      <c r="H518" s="307"/>
      <c r="I518" s="306">
        <f>H325</f>
        <v>17</v>
      </c>
      <c r="J518" s="307"/>
      <c r="K518" s="306">
        <f>K325</f>
        <v>26</v>
      </c>
      <c r="L518" s="307"/>
      <c r="M518" s="306">
        <f>N325</f>
        <v>26</v>
      </c>
      <c r="N518" s="307"/>
    </row>
    <row r="519" spans="2:14" ht="16.5" customHeight="1" x14ac:dyDescent="0.2">
      <c r="B519" s="1"/>
      <c r="C519" s="104"/>
      <c r="D519" s="105"/>
      <c r="E519" s="308" t="s">
        <v>309</v>
      </c>
      <c r="F519" s="309"/>
      <c r="G519" s="308">
        <f>E326</f>
        <v>0</v>
      </c>
      <c r="H519" s="309"/>
      <c r="I519" s="308">
        <f>H326</f>
        <v>101</v>
      </c>
      <c r="J519" s="309"/>
      <c r="K519" s="308">
        <f>K326</f>
        <v>124</v>
      </c>
      <c r="L519" s="309"/>
      <c r="M519" s="308">
        <f>N326</f>
        <v>248</v>
      </c>
      <c r="N519" s="309"/>
    </row>
    <row r="520" spans="2:14" ht="16.5" customHeight="1" x14ac:dyDescent="0.2">
      <c r="B520" s="1"/>
      <c r="C520" s="103"/>
      <c r="D520" s="99"/>
      <c r="E520" s="310" t="s">
        <v>42</v>
      </c>
      <c r="F520" s="311"/>
      <c r="G520" s="310">
        <f>E327</f>
        <v>30</v>
      </c>
      <c r="H520" s="311"/>
      <c r="I520" s="310">
        <f>H327</f>
        <v>13</v>
      </c>
      <c r="J520" s="311"/>
      <c r="K520" s="310">
        <f>K327</f>
        <v>4</v>
      </c>
      <c r="L520" s="311"/>
      <c r="M520" s="310">
        <f>N327</f>
        <v>4</v>
      </c>
      <c r="N520" s="311"/>
    </row>
    <row r="521" spans="2:14" ht="16.5" customHeight="1" x14ac:dyDescent="0.2">
      <c r="B521" s="1"/>
      <c r="C521" s="101" t="s">
        <v>334</v>
      </c>
      <c r="D521" s="102"/>
      <c r="E521" s="306" t="s">
        <v>37</v>
      </c>
      <c r="F521" s="307"/>
      <c r="G521" s="306">
        <f>E366</f>
        <v>0</v>
      </c>
      <c r="H521" s="307"/>
      <c r="I521" s="306">
        <f>H366</f>
        <v>27</v>
      </c>
      <c r="J521" s="307"/>
      <c r="K521" s="306">
        <f>K366</f>
        <v>27</v>
      </c>
      <c r="L521" s="307"/>
      <c r="M521" s="306">
        <f>N366</f>
        <v>27</v>
      </c>
      <c r="N521" s="307"/>
    </row>
    <row r="522" spans="2:14" ht="16.5" customHeight="1" x14ac:dyDescent="0.2">
      <c r="B522" s="1"/>
      <c r="C522" s="104"/>
      <c r="D522" s="105"/>
      <c r="E522" s="308" t="s">
        <v>309</v>
      </c>
      <c r="F522" s="309"/>
      <c r="G522" s="308">
        <f>E367</f>
        <v>0</v>
      </c>
      <c r="H522" s="309"/>
      <c r="I522" s="308">
        <f>H367</f>
        <v>170.5</v>
      </c>
      <c r="J522" s="309"/>
      <c r="K522" s="308">
        <f>K367</f>
        <v>136</v>
      </c>
      <c r="L522" s="309"/>
      <c r="M522" s="308">
        <f>N367</f>
        <v>256</v>
      </c>
      <c r="N522" s="309"/>
    </row>
    <row r="523" spans="2:14" ht="16.5" customHeight="1" x14ac:dyDescent="0.2">
      <c r="B523" s="1"/>
      <c r="C523" s="103"/>
      <c r="D523" s="99"/>
      <c r="E523" s="310" t="s">
        <v>42</v>
      </c>
      <c r="F523" s="311"/>
      <c r="G523" s="310">
        <f>E368</f>
        <v>31</v>
      </c>
      <c r="H523" s="311"/>
      <c r="I523" s="310">
        <f>H368</f>
        <v>4</v>
      </c>
      <c r="J523" s="311"/>
      <c r="K523" s="310">
        <f>K368</f>
        <v>4</v>
      </c>
      <c r="L523" s="311"/>
      <c r="M523" s="310">
        <f>N368</f>
        <v>4</v>
      </c>
      <c r="N523" s="311"/>
    </row>
    <row r="524" spans="2:14" ht="16.5" customHeight="1" x14ac:dyDescent="0.2">
      <c r="B524" s="1"/>
      <c r="C524" s="101" t="s">
        <v>335</v>
      </c>
      <c r="D524" s="102"/>
      <c r="E524" s="306" t="s">
        <v>37</v>
      </c>
      <c r="F524" s="307"/>
      <c r="G524" s="306">
        <f>E407</f>
        <v>0</v>
      </c>
      <c r="H524" s="307"/>
      <c r="I524" s="306">
        <f>H407</f>
        <v>26</v>
      </c>
      <c r="J524" s="307"/>
      <c r="K524" s="306">
        <f>K407</f>
        <v>7</v>
      </c>
      <c r="L524" s="307"/>
      <c r="M524" s="306">
        <f>N407</f>
        <v>26</v>
      </c>
      <c r="N524" s="307"/>
    </row>
    <row r="525" spans="2:14" ht="16.5" customHeight="1" x14ac:dyDescent="0.2">
      <c r="B525" s="1"/>
      <c r="C525" s="104"/>
      <c r="D525" s="105"/>
      <c r="E525" s="308" t="s">
        <v>309</v>
      </c>
      <c r="F525" s="309"/>
      <c r="G525" s="308">
        <f>E408</f>
        <v>0</v>
      </c>
      <c r="H525" s="309"/>
      <c r="I525" s="308">
        <f>H408</f>
        <v>162.5</v>
      </c>
      <c r="J525" s="309"/>
      <c r="K525" s="308">
        <f>K408</f>
        <v>42</v>
      </c>
      <c r="L525" s="309"/>
      <c r="M525" s="308">
        <f>N408</f>
        <v>246</v>
      </c>
      <c r="N525" s="309"/>
    </row>
    <row r="526" spans="2:14" ht="16.5" customHeight="1" x14ac:dyDescent="0.2">
      <c r="B526" s="1"/>
      <c r="C526" s="103"/>
      <c r="D526" s="99"/>
      <c r="E526" s="310" t="s">
        <v>42</v>
      </c>
      <c r="F526" s="311"/>
      <c r="G526" s="310">
        <f>E409</f>
        <v>31</v>
      </c>
      <c r="H526" s="311"/>
      <c r="I526" s="310">
        <f>H409</f>
        <v>5</v>
      </c>
      <c r="J526" s="311"/>
      <c r="K526" s="310">
        <f>K409</f>
        <v>24</v>
      </c>
      <c r="L526" s="311"/>
      <c r="M526" s="310">
        <f>N409</f>
        <v>5</v>
      </c>
      <c r="N526" s="311"/>
    </row>
    <row r="527" spans="2:14" ht="16.5" customHeight="1" x14ac:dyDescent="0.2">
      <c r="B527" s="1"/>
      <c r="C527" s="101" t="s">
        <v>336</v>
      </c>
      <c r="D527" s="102"/>
      <c r="E527" s="306" t="s">
        <v>37</v>
      </c>
      <c r="F527" s="307"/>
      <c r="G527" s="306">
        <f>E448</f>
        <v>0</v>
      </c>
      <c r="H527" s="307"/>
      <c r="I527" s="306">
        <f>H448</f>
        <v>22</v>
      </c>
      <c r="J527" s="307"/>
      <c r="K527" s="306">
        <f>K448</f>
        <v>16</v>
      </c>
      <c r="L527" s="307"/>
      <c r="M527" s="306">
        <f>N448</f>
        <v>24</v>
      </c>
      <c r="N527" s="307"/>
    </row>
    <row r="528" spans="2:14" ht="16.5" customHeight="1" x14ac:dyDescent="0.2">
      <c r="B528" s="1"/>
      <c r="C528" s="104"/>
      <c r="D528" s="105"/>
      <c r="E528" s="308" t="s">
        <v>309</v>
      </c>
      <c r="F528" s="309"/>
      <c r="G528" s="308">
        <f>E449</f>
        <v>0</v>
      </c>
      <c r="H528" s="309"/>
      <c r="I528" s="308">
        <f>H449</f>
        <v>130.5</v>
      </c>
      <c r="J528" s="309"/>
      <c r="K528" s="308">
        <f>K449</f>
        <v>78</v>
      </c>
      <c r="L528" s="309"/>
      <c r="M528" s="308">
        <f>N449</f>
        <v>230</v>
      </c>
      <c r="N528" s="309"/>
    </row>
    <row r="529" spans="2:14" ht="16.5" customHeight="1" x14ac:dyDescent="0.2">
      <c r="B529" s="1"/>
      <c r="C529" s="103"/>
      <c r="D529" s="99"/>
      <c r="E529" s="310" t="s">
        <v>42</v>
      </c>
      <c r="F529" s="311"/>
      <c r="G529" s="310">
        <f>E450</f>
        <v>28</v>
      </c>
      <c r="H529" s="311"/>
      <c r="I529" s="310">
        <f>H450</f>
        <v>6</v>
      </c>
      <c r="J529" s="311"/>
      <c r="K529" s="310">
        <f>K450</f>
        <v>12</v>
      </c>
      <c r="L529" s="311"/>
      <c r="M529" s="310">
        <f>N450</f>
        <v>4</v>
      </c>
      <c r="N529" s="311"/>
    </row>
    <row r="530" spans="2:14" ht="16.5" customHeight="1" x14ac:dyDescent="0.2">
      <c r="B530" s="1"/>
      <c r="C530" s="101" t="s">
        <v>337</v>
      </c>
      <c r="D530" s="102"/>
      <c r="E530" s="306" t="s">
        <v>37</v>
      </c>
      <c r="F530" s="307"/>
      <c r="G530" s="306">
        <f>E489</f>
        <v>5</v>
      </c>
      <c r="H530" s="307"/>
      <c r="I530" s="306">
        <f>H489</f>
        <v>0</v>
      </c>
      <c r="J530" s="307"/>
      <c r="K530" s="306">
        <f>K489</f>
        <v>27</v>
      </c>
      <c r="L530" s="307"/>
      <c r="M530" s="306">
        <f>N489</f>
        <v>27</v>
      </c>
      <c r="N530" s="307"/>
    </row>
    <row r="531" spans="2:14" ht="16.5" customHeight="1" x14ac:dyDescent="0.2">
      <c r="B531" s="1"/>
      <c r="C531" s="104"/>
      <c r="D531" s="105"/>
      <c r="E531" s="308" t="s">
        <v>309</v>
      </c>
      <c r="F531" s="309"/>
      <c r="G531" s="308">
        <f>E490</f>
        <v>34</v>
      </c>
      <c r="H531" s="309"/>
      <c r="I531" s="308">
        <f>H490</f>
        <v>0</v>
      </c>
      <c r="J531" s="309"/>
      <c r="K531" s="308">
        <f>K490</f>
        <v>136</v>
      </c>
      <c r="L531" s="309"/>
      <c r="M531" s="308">
        <f>N490</f>
        <v>260</v>
      </c>
      <c r="N531" s="309"/>
    </row>
    <row r="532" spans="2:14" ht="16.5" customHeight="1" x14ac:dyDescent="0.2">
      <c r="B532" s="1"/>
      <c r="C532" s="103"/>
      <c r="D532" s="99"/>
      <c r="E532" s="310" t="s">
        <v>42</v>
      </c>
      <c r="F532" s="311"/>
      <c r="G532" s="310">
        <f>E491</f>
        <v>26</v>
      </c>
      <c r="H532" s="311"/>
      <c r="I532" s="310">
        <f>H491</f>
        <v>31</v>
      </c>
      <c r="J532" s="311"/>
      <c r="K532" s="310">
        <f>K491</f>
        <v>4</v>
      </c>
      <c r="L532" s="311"/>
      <c r="M532" s="310">
        <f>N491</f>
        <v>4</v>
      </c>
      <c r="N532" s="311"/>
    </row>
    <row r="533" spans="2:14" ht="16.5" customHeight="1" x14ac:dyDescent="0.2">
      <c r="B533" s="1"/>
      <c r="C533" s="289" t="s">
        <v>338</v>
      </c>
      <c r="D533" s="290"/>
      <c r="E533" s="306" t="s">
        <v>37</v>
      </c>
      <c r="F533" s="307"/>
      <c r="G533" s="306">
        <f>G497+G500+G503+G506+G509+G512+G515+G518+G521+G524+G527+G530</f>
        <v>171</v>
      </c>
      <c r="H533" s="307"/>
      <c r="I533" s="306">
        <f>I497+I500+I503+I506+I509+I512+I515+I518+I521+I524+I527+I530</f>
        <v>92</v>
      </c>
      <c r="J533" s="307"/>
      <c r="K533" s="306">
        <f>K497+K500+K503+K506+K509+K512+K515+K518+K521+K524+K527+K530</f>
        <v>292</v>
      </c>
      <c r="L533" s="307"/>
      <c r="M533" s="306">
        <f>M497+M500+M503+M506+M509+M512+M515+M518+M521+M524+M527+M530</f>
        <v>319</v>
      </c>
      <c r="N533" s="307"/>
    </row>
    <row r="534" spans="2:14" ht="16.5" customHeight="1" x14ac:dyDescent="0.2">
      <c r="B534" s="1"/>
      <c r="C534" s="104"/>
      <c r="D534" s="105"/>
      <c r="E534" s="308" t="s">
        <v>309</v>
      </c>
      <c r="F534" s="309"/>
      <c r="G534" s="312">
        <f>G498+G501+G504+G507+G510+G513+G516+G519+G522+G525+G528+G531</f>
        <v>1275</v>
      </c>
      <c r="H534" s="313"/>
      <c r="I534" s="312">
        <f>I498+I501+I504+I507+I510+I513+I516+I519+I522+I525+I528+I531</f>
        <v>564.5</v>
      </c>
      <c r="J534" s="313"/>
      <c r="K534" s="312">
        <f>K498+K501+K504+K507+K510+K513+K516+K519+K522+K525+K528+K531</f>
        <v>1697</v>
      </c>
      <c r="L534" s="313"/>
      <c r="M534" s="312">
        <f>M498+M501+M504+M507+M510+M513+M516+M519+M522+M525+M528+M531</f>
        <v>3037</v>
      </c>
      <c r="N534" s="313"/>
    </row>
    <row r="535" spans="2:14" ht="16.5" customHeight="1" x14ac:dyDescent="0.2">
      <c r="B535" s="1"/>
      <c r="C535" s="103"/>
      <c r="D535" s="99"/>
      <c r="E535" s="310" t="s">
        <v>42</v>
      </c>
      <c r="F535" s="311"/>
      <c r="G535" s="310">
        <f>G499+G502+G505+G508+G511+G514+G517+G520+G523+G526+G529+G532</f>
        <v>194</v>
      </c>
      <c r="H535" s="311"/>
      <c r="I535" s="310">
        <f>I499+I502+I505+I508+I511+I514+I517+I520+I523+I526+I529+I532</f>
        <v>273</v>
      </c>
      <c r="J535" s="311"/>
      <c r="K535" s="310">
        <f>K499+K502+K505+K508+K511+K514+K517+K520+K523+K526+K529+K532</f>
        <v>213</v>
      </c>
      <c r="L535" s="311"/>
      <c r="M535" s="310">
        <f>M499+M502+M505+M508+M511+M514+M517+M520+M523+M526+M529+M532</f>
        <v>46</v>
      </c>
      <c r="N535" s="311"/>
    </row>
    <row r="536" spans="2:14" ht="16.5" customHeight="1" x14ac:dyDescent="0.2">
      <c r="C536" s="289" t="s">
        <v>353</v>
      </c>
      <c r="D536" s="290"/>
      <c r="E536" s="306" t="s">
        <v>37</v>
      </c>
      <c r="F536" s="307"/>
      <c r="G536" s="375">
        <f>G533/($G$533+$I$533+$K$533+$M$533)</f>
        <v>0.19565217391304349</v>
      </c>
      <c r="H536" s="376"/>
      <c r="I536" s="375">
        <f>I533/($G$533+$I$533+$K$533+$M$533)</f>
        <v>0.10526315789473684</v>
      </c>
      <c r="J536" s="376"/>
      <c r="K536" s="375">
        <f>K533/($G$533+$I$533+$K$533+$M$533)</f>
        <v>0.33409610983981691</v>
      </c>
      <c r="L536" s="376"/>
      <c r="M536" s="375">
        <f>M533/($G$533+$I$533+$K$533+$M$533)</f>
        <v>0.36498855835240274</v>
      </c>
      <c r="N536" s="376"/>
    </row>
    <row r="537" spans="2:14" ht="16.5" customHeight="1" x14ac:dyDescent="0.2">
      <c r="C537" s="104"/>
      <c r="D537" s="105"/>
      <c r="E537" s="308" t="s">
        <v>309</v>
      </c>
      <c r="F537" s="309"/>
      <c r="G537" s="373">
        <f>G534/($G$534+$I$534+$K$534+$M$534)</f>
        <v>0.19396059937628357</v>
      </c>
      <c r="H537" s="374"/>
      <c r="I537" s="373">
        <f>I534/($G$534+$I$534+$K$534+$M$534)</f>
        <v>8.5875104586597709E-2</v>
      </c>
      <c r="J537" s="374"/>
      <c r="K537" s="373">
        <f>K534/($G$534+$I$534+$K$534+$M$534)</f>
        <v>0.25815775462082602</v>
      </c>
      <c r="L537" s="374"/>
      <c r="M537" s="373">
        <f>M534/($G$534+$I$534+$K$534+$M$534)</f>
        <v>0.46200654141629272</v>
      </c>
      <c r="N537" s="374"/>
    </row>
    <row r="538" spans="2:14" ht="16.5" customHeight="1" x14ac:dyDescent="0.2">
      <c r="C538" s="103"/>
      <c r="D538" s="99"/>
      <c r="E538" s="310" t="s">
        <v>42</v>
      </c>
      <c r="F538" s="311"/>
      <c r="G538" s="310"/>
      <c r="H538" s="311"/>
      <c r="I538" s="310"/>
      <c r="J538" s="311"/>
      <c r="K538" s="310"/>
      <c r="L538" s="311"/>
      <c r="M538" s="310"/>
      <c r="N538" s="311"/>
    </row>
  </sheetData>
  <mergeCells count="307">
    <mergeCell ref="E535:F535"/>
    <mergeCell ref="G535:H535"/>
    <mergeCell ref="I535:J535"/>
    <mergeCell ref="K535:L535"/>
    <mergeCell ref="M535:N535"/>
    <mergeCell ref="E533:F533"/>
    <mergeCell ref="G533:H533"/>
    <mergeCell ref="I533:J533"/>
    <mergeCell ref="K533:L533"/>
    <mergeCell ref="M533:N533"/>
    <mergeCell ref="E534:F534"/>
    <mergeCell ref="G534:H534"/>
    <mergeCell ref="I534:J534"/>
    <mergeCell ref="K534:L534"/>
    <mergeCell ref="M534:N534"/>
    <mergeCell ref="E531:F531"/>
    <mergeCell ref="G531:H531"/>
    <mergeCell ref="I531:J531"/>
    <mergeCell ref="K531:L531"/>
    <mergeCell ref="M531:N531"/>
    <mergeCell ref="E532:F532"/>
    <mergeCell ref="G532:H532"/>
    <mergeCell ref="I532:J532"/>
    <mergeCell ref="K532:L532"/>
    <mergeCell ref="M532:N532"/>
    <mergeCell ref="E529:F529"/>
    <mergeCell ref="G529:H529"/>
    <mergeCell ref="I529:J529"/>
    <mergeCell ref="K529:L529"/>
    <mergeCell ref="M529:N529"/>
    <mergeCell ref="E530:F530"/>
    <mergeCell ref="G530:H530"/>
    <mergeCell ref="I530:J530"/>
    <mergeCell ref="K530:L530"/>
    <mergeCell ref="M530:N530"/>
    <mergeCell ref="E527:F527"/>
    <mergeCell ref="G527:H527"/>
    <mergeCell ref="I527:J527"/>
    <mergeCell ref="K527:L527"/>
    <mergeCell ref="M527:N527"/>
    <mergeCell ref="E528:F528"/>
    <mergeCell ref="G528:H528"/>
    <mergeCell ref="I528:J528"/>
    <mergeCell ref="K528:L528"/>
    <mergeCell ref="M528:N528"/>
    <mergeCell ref="E525:F525"/>
    <mergeCell ref="G525:H525"/>
    <mergeCell ref="I525:J525"/>
    <mergeCell ref="K525:L525"/>
    <mergeCell ref="M525:N525"/>
    <mergeCell ref="E526:F526"/>
    <mergeCell ref="G526:H526"/>
    <mergeCell ref="I526:J526"/>
    <mergeCell ref="K526:L526"/>
    <mergeCell ref="M526:N526"/>
    <mergeCell ref="E523:F523"/>
    <mergeCell ref="G523:H523"/>
    <mergeCell ref="I523:J523"/>
    <mergeCell ref="K523:L523"/>
    <mergeCell ref="M523:N523"/>
    <mergeCell ref="E524:F524"/>
    <mergeCell ref="G524:H524"/>
    <mergeCell ref="I524:J524"/>
    <mergeCell ref="K524:L524"/>
    <mergeCell ref="M524:N524"/>
    <mergeCell ref="E521:F521"/>
    <mergeCell ref="G521:H521"/>
    <mergeCell ref="I521:J521"/>
    <mergeCell ref="K521:L521"/>
    <mergeCell ref="M521:N521"/>
    <mergeCell ref="E522:F522"/>
    <mergeCell ref="G522:H522"/>
    <mergeCell ref="I522:J522"/>
    <mergeCell ref="K522:L522"/>
    <mergeCell ref="M522:N522"/>
    <mergeCell ref="E519:F519"/>
    <mergeCell ref="G519:H519"/>
    <mergeCell ref="I519:J519"/>
    <mergeCell ref="K519:L519"/>
    <mergeCell ref="M519:N519"/>
    <mergeCell ref="E520:F520"/>
    <mergeCell ref="G520:H520"/>
    <mergeCell ref="I520:J520"/>
    <mergeCell ref="K520:L520"/>
    <mergeCell ref="M520:N520"/>
    <mergeCell ref="E517:F517"/>
    <mergeCell ref="G517:H517"/>
    <mergeCell ref="I517:J517"/>
    <mergeCell ref="K517:L517"/>
    <mergeCell ref="M517:N517"/>
    <mergeCell ref="E518:F518"/>
    <mergeCell ref="G518:H518"/>
    <mergeCell ref="I518:J518"/>
    <mergeCell ref="K518:L518"/>
    <mergeCell ref="M518:N518"/>
    <mergeCell ref="E515:F515"/>
    <mergeCell ref="G515:H515"/>
    <mergeCell ref="I515:J515"/>
    <mergeCell ref="K515:L515"/>
    <mergeCell ref="M515:N515"/>
    <mergeCell ref="E516:F516"/>
    <mergeCell ref="G516:H516"/>
    <mergeCell ref="I516:J516"/>
    <mergeCell ref="K516:L516"/>
    <mergeCell ref="M516:N516"/>
    <mergeCell ref="E513:F513"/>
    <mergeCell ref="G513:H513"/>
    <mergeCell ref="I513:J513"/>
    <mergeCell ref="K513:L513"/>
    <mergeCell ref="M513:N513"/>
    <mergeCell ref="E514:F514"/>
    <mergeCell ref="G514:H514"/>
    <mergeCell ref="I514:J514"/>
    <mergeCell ref="K514:L514"/>
    <mergeCell ref="M514:N514"/>
    <mergeCell ref="E511:F511"/>
    <mergeCell ref="G511:H511"/>
    <mergeCell ref="I511:J511"/>
    <mergeCell ref="K511:L511"/>
    <mergeCell ref="M511:N511"/>
    <mergeCell ref="E512:F512"/>
    <mergeCell ref="G512:H512"/>
    <mergeCell ref="I512:J512"/>
    <mergeCell ref="K512:L512"/>
    <mergeCell ref="M512:N512"/>
    <mergeCell ref="E509:F509"/>
    <mergeCell ref="G509:H509"/>
    <mergeCell ref="I509:J509"/>
    <mergeCell ref="K509:L509"/>
    <mergeCell ref="M509:N509"/>
    <mergeCell ref="E510:F510"/>
    <mergeCell ref="G510:H510"/>
    <mergeCell ref="I510:J510"/>
    <mergeCell ref="K510:L510"/>
    <mergeCell ref="M510:N510"/>
    <mergeCell ref="E507:F507"/>
    <mergeCell ref="G507:H507"/>
    <mergeCell ref="I507:J507"/>
    <mergeCell ref="K507:L507"/>
    <mergeCell ref="M507:N507"/>
    <mergeCell ref="E508:F508"/>
    <mergeCell ref="G508:H508"/>
    <mergeCell ref="I508:J508"/>
    <mergeCell ref="K508:L508"/>
    <mergeCell ref="M508:N508"/>
    <mergeCell ref="E505:F505"/>
    <mergeCell ref="G505:H505"/>
    <mergeCell ref="I505:J505"/>
    <mergeCell ref="K505:L505"/>
    <mergeCell ref="M505:N505"/>
    <mergeCell ref="E506:F506"/>
    <mergeCell ref="G506:H506"/>
    <mergeCell ref="I506:J506"/>
    <mergeCell ref="K506:L506"/>
    <mergeCell ref="M506:N506"/>
    <mergeCell ref="E503:F503"/>
    <mergeCell ref="G503:H503"/>
    <mergeCell ref="I503:J503"/>
    <mergeCell ref="K503:L503"/>
    <mergeCell ref="M503:N503"/>
    <mergeCell ref="E504:F504"/>
    <mergeCell ref="G504:H504"/>
    <mergeCell ref="I504:J504"/>
    <mergeCell ref="K504:L504"/>
    <mergeCell ref="M504:N504"/>
    <mergeCell ref="E501:F501"/>
    <mergeCell ref="G501:H501"/>
    <mergeCell ref="I501:J501"/>
    <mergeCell ref="K501:L501"/>
    <mergeCell ref="M501:N501"/>
    <mergeCell ref="E502:F502"/>
    <mergeCell ref="G502:H502"/>
    <mergeCell ref="I502:J502"/>
    <mergeCell ref="K502:L502"/>
    <mergeCell ref="M502:N502"/>
    <mergeCell ref="E499:F499"/>
    <mergeCell ref="G499:H499"/>
    <mergeCell ref="I499:J499"/>
    <mergeCell ref="K499:L499"/>
    <mergeCell ref="M499:N499"/>
    <mergeCell ref="E414:F414"/>
    <mergeCell ref="B411:O412"/>
    <mergeCell ref="B414:D414"/>
    <mergeCell ref="G496:H496"/>
    <mergeCell ref="I496:J496"/>
    <mergeCell ref="K496:L496"/>
    <mergeCell ref="M496:N496"/>
    <mergeCell ref="B415:C416"/>
    <mergeCell ref="D415:F415"/>
    <mergeCell ref="G415:I415"/>
    <mergeCell ref="J415:L415"/>
    <mergeCell ref="M415:O415"/>
    <mergeCell ref="E455:F455"/>
    <mergeCell ref="B456:C457"/>
    <mergeCell ref="D456:F456"/>
    <mergeCell ref="G456:I456"/>
    <mergeCell ref="J456:L456"/>
    <mergeCell ref="M456:O456"/>
    <mergeCell ref="B333:C334"/>
    <mergeCell ref="D333:F333"/>
    <mergeCell ref="G333:I333"/>
    <mergeCell ref="J333:L333"/>
    <mergeCell ref="M333:O333"/>
    <mergeCell ref="E373:F373"/>
    <mergeCell ref="B373:D373"/>
    <mergeCell ref="B370:P371"/>
    <mergeCell ref="B374:C375"/>
    <mergeCell ref="D374:F374"/>
    <mergeCell ref="G374:I374"/>
    <mergeCell ref="J374:L374"/>
    <mergeCell ref="M374:O374"/>
    <mergeCell ref="B251:C252"/>
    <mergeCell ref="D251:F251"/>
    <mergeCell ref="G251:I251"/>
    <mergeCell ref="J251:L251"/>
    <mergeCell ref="M251:O251"/>
    <mergeCell ref="B329:P330"/>
    <mergeCell ref="M292:O292"/>
    <mergeCell ref="B288:P289"/>
    <mergeCell ref="B332:D332"/>
    <mergeCell ref="E291:F291"/>
    <mergeCell ref="B292:C293"/>
    <mergeCell ref="D292:F292"/>
    <mergeCell ref="G292:I292"/>
    <mergeCell ref="J292:L292"/>
    <mergeCell ref="B291:D291"/>
    <mergeCell ref="E332:F332"/>
    <mergeCell ref="B165:P166"/>
    <mergeCell ref="B168:D168"/>
    <mergeCell ref="B169:C170"/>
    <mergeCell ref="D169:F169"/>
    <mergeCell ref="G169:I169"/>
    <mergeCell ref="J169:L169"/>
    <mergeCell ref="M169:O169"/>
    <mergeCell ref="B247:P248"/>
    <mergeCell ref="B250:D250"/>
    <mergeCell ref="B206:P207"/>
    <mergeCell ref="B209:D209"/>
    <mergeCell ref="B210:C211"/>
    <mergeCell ref="D210:F210"/>
    <mergeCell ref="G210:I210"/>
    <mergeCell ref="J210:L210"/>
    <mergeCell ref="M210:O210"/>
    <mergeCell ref="E250:F250"/>
    <mergeCell ref="B86:D86"/>
    <mergeCell ref="B87:C88"/>
    <mergeCell ref="D87:F87"/>
    <mergeCell ref="G87:I87"/>
    <mergeCell ref="J87:L87"/>
    <mergeCell ref="M87:O87"/>
    <mergeCell ref="B124:P125"/>
    <mergeCell ref="B127:D127"/>
    <mergeCell ref="B128:C129"/>
    <mergeCell ref="D128:F128"/>
    <mergeCell ref="G128:I128"/>
    <mergeCell ref="J128:L128"/>
    <mergeCell ref="M128:O128"/>
    <mergeCell ref="B1:P2"/>
    <mergeCell ref="B4:D4"/>
    <mergeCell ref="B5:C6"/>
    <mergeCell ref="D5:F5"/>
    <mergeCell ref="G5:I5"/>
    <mergeCell ref="J5:L5"/>
    <mergeCell ref="M5:O5"/>
    <mergeCell ref="B83:P84"/>
    <mergeCell ref="T5:U5"/>
    <mergeCell ref="B42:P43"/>
    <mergeCell ref="B45:D45"/>
    <mergeCell ref="B46:C47"/>
    <mergeCell ref="D46:F46"/>
    <mergeCell ref="G46:I46"/>
    <mergeCell ref="J46:L46"/>
    <mergeCell ref="M46:O46"/>
    <mergeCell ref="C536:D536"/>
    <mergeCell ref="E536:F536"/>
    <mergeCell ref="G536:H536"/>
    <mergeCell ref="I536:J536"/>
    <mergeCell ref="K536:L536"/>
    <mergeCell ref="M536:N536"/>
    <mergeCell ref="C533:D533"/>
    <mergeCell ref="B452:P453"/>
    <mergeCell ref="B455:D455"/>
    <mergeCell ref="E498:F498"/>
    <mergeCell ref="G498:H498"/>
    <mergeCell ref="I498:J498"/>
    <mergeCell ref="K498:L498"/>
    <mergeCell ref="M498:N498"/>
    <mergeCell ref="E500:F500"/>
    <mergeCell ref="G500:H500"/>
    <mergeCell ref="I500:J500"/>
    <mergeCell ref="K500:L500"/>
    <mergeCell ref="M500:N500"/>
    <mergeCell ref="E497:F497"/>
    <mergeCell ref="G497:H497"/>
    <mergeCell ref="I497:J497"/>
    <mergeCell ref="K497:L497"/>
    <mergeCell ref="M497:N497"/>
    <mergeCell ref="E537:F537"/>
    <mergeCell ref="G537:H537"/>
    <mergeCell ref="I537:J537"/>
    <mergeCell ref="K537:L537"/>
    <mergeCell ref="M537:N537"/>
    <mergeCell ref="E538:F538"/>
    <mergeCell ref="G538:H538"/>
    <mergeCell ref="I538:J538"/>
    <mergeCell ref="K538:L538"/>
    <mergeCell ref="M538:N538"/>
  </mergeCells>
  <phoneticPr fontId="2"/>
  <conditionalFormatting sqref="B7:C37 B48:C78 B89:C119 B130:C160 B171:C201 B212:C242 B253:C283 B294:C324 B335:C365 B376:C406 B417:C447 B458:C488">
    <cfRule type="expression" dxfId="23" priority="1" stopIfTrue="1">
      <formula>COUNTIF($T$6:$T$22,$B7)=1</formula>
    </cfRule>
    <cfRule type="expression" dxfId="22" priority="2" stopIfTrue="1">
      <formula>WEEKDAY($B7,1)=1</formula>
    </cfRule>
    <cfRule type="expression" dxfId="21" priority="3" stopIfTrue="1">
      <formula>WEEKDAY($B7,1)=7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rowBreaks count="11" manualBreakCount="11">
    <brk id="41" max="16" man="1"/>
    <brk id="82" max="16" man="1"/>
    <brk id="123" max="16" man="1"/>
    <brk id="164" max="16" man="1"/>
    <brk id="205" max="16" man="1"/>
    <brk id="246" max="16" man="1"/>
    <brk id="287" max="16" man="1"/>
    <brk id="328" max="16" man="1"/>
    <brk id="369" max="16" man="1"/>
    <brk id="410" max="16" man="1"/>
    <brk id="451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535"/>
  <sheetViews>
    <sheetView view="pageBreakPreview" topLeftCell="A424" zoomScaleNormal="100" zoomScaleSheetLayoutView="100" workbookViewId="0">
      <selection activeCell="D157" sqref="D157:O158"/>
    </sheetView>
  </sheetViews>
  <sheetFormatPr defaultColWidth="9.109375" defaultRowHeight="13.2" x14ac:dyDescent="0.2"/>
  <cols>
    <col min="1" max="1" width="1" style="1" customWidth="1"/>
    <col min="2" max="2" width="4.33203125" style="15" customWidth="1"/>
    <col min="3" max="3" width="4.33203125" style="16" customWidth="1"/>
    <col min="4" max="15" width="5.6640625" style="1" customWidth="1"/>
    <col min="16" max="16" width="10.6640625" style="1" customWidth="1"/>
    <col min="17" max="17" width="1.33203125" style="1" customWidth="1"/>
    <col min="18" max="19" width="9.109375" style="1"/>
    <col min="20" max="20" width="12.6640625" style="1" customWidth="1"/>
    <col min="21" max="21" width="4.33203125" style="1" customWidth="1"/>
    <col min="22" max="16384" width="9.109375" style="1"/>
  </cols>
  <sheetData>
    <row r="1" spans="2:21" ht="18.75" customHeight="1" x14ac:dyDescent="0.2">
      <c r="B1" s="287" t="s">
        <v>13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2:21" ht="18.75" customHeight="1" x14ac:dyDescent="0.2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2:21" ht="18.75" customHeight="1" x14ac:dyDescent="0.2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21" ht="18.75" customHeight="1" x14ac:dyDescent="0.2">
      <c r="B4" s="288">
        <v>43191</v>
      </c>
      <c r="C4" s="288"/>
      <c r="D4" s="288"/>
      <c r="E4" s="44">
        <f>B4</f>
        <v>43191</v>
      </c>
      <c r="F4" s="10"/>
    </row>
    <row r="5" spans="2:21" ht="19.5" customHeight="1" x14ac:dyDescent="0.2">
      <c r="B5" s="289"/>
      <c r="C5" s="290"/>
      <c r="D5" s="219" t="s">
        <v>313</v>
      </c>
      <c r="E5" s="293"/>
      <c r="F5" s="220"/>
      <c r="G5" s="219" t="s">
        <v>2</v>
      </c>
      <c r="H5" s="293"/>
      <c r="I5" s="220"/>
      <c r="J5" s="219" t="s">
        <v>36</v>
      </c>
      <c r="K5" s="293"/>
      <c r="L5" s="220"/>
      <c r="M5" s="219" t="s">
        <v>237</v>
      </c>
      <c r="N5" s="293"/>
      <c r="O5" s="220"/>
      <c r="P5" s="40" t="s">
        <v>306</v>
      </c>
      <c r="T5" s="198" t="s">
        <v>312</v>
      </c>
      <c r="U5" s="199"/>
    </row>
    <row r="6" spans="2:21" ht="19.5" customHeight="1" x14ac:dyDescent="0.2">
      <c r="B6" s="291"/>
      <c r="C6" s="292"/>
      <c r="D6" s="35" t="s">
        <v>246</v>
      </c>
      <c r="E6" s="48" t="s">
        <v>307</v>
      </c>
      <c r="F6" s="47" t="s">
        <v>308</v>
      </c>
      <c r="G6" s="35" t="s">
        <v>246</v>
      </c>
      <c r="H6" s="48" t="s">
        <v>307</v>
      </c>
      <c r="I6" s="47" t="s">
        <v>308</v>
      </c>
      <c r="J6" s="35" t="s">
        <v>246</v>
      </c>
      <c r="K6" s="48" t="s">
        <v>307</v>
      </c>
      <c r="L6" s="47" t="s">
        <v>308</v>
      </c>
      <c r="M6" s="35" t="s">
        <v>246</v>
      </c>
      <c r="N6" s="48" t="s">
        <v>307</v>
      </c>
      <c r="O6" s="47" t="s">
        <v>308</v>
      </c>
      <c r="P6" s="3"/>
      <c r="T6" s="79">
        <v>43220</v>
      </c>
      <c r="U6" s="52">
        <f>T6</f>
        <v>43220</v>
      </c>
    </row>
    <row r="7" spans="2:21" ht="19.5" customHeight="1" x14ac:dyDescent="0.2">
      <c r="B7" s="51">
        <f>B4</f>
        <v>43191</v>
      </c>
      <c r="C7" s="52">
        <f>B7</f>
        <v>43191</v>
      </c>
      <c r="D7" s="53">
        <v>0.41666666666666669</v>
      </c>
      <c r="E7" s="54">
        <v>0.75</v>
      </c>
      <c r="F7" s="55">
        <f>(E7-D7)*24</f>
        <v>8</v>
      </c>
      <c r="G7" s="53"/>
      <c r="H7" s="54"/>
      <c r="I7" s="55">
        <f>(H7-G7)*24</f>
        <v>0</v>
      </c>
      <c r="J7" s="53">
        <v>0.5</v>
      </c>
      <c r="K7" s="54">
        <v>0.75</v>
      </c>
      <c r="L7" s="55">
        <f>(K7-J7)*24</f>
        <v>6</v>
      </c>
      <c r="M7" s="53">
        <v>0.41666666666666669</v>
      </c>
      <c r="N7" s="54">
        <v>0.75</v>
      </c>
      <c r="O7" s="55">
        <f>(N7-M7)*24</f>
        <v>8</v>
      </c>
      <c r="P7" s="83" t="s">
        <v>84</v>
      </c>
      <c r="T7" s="79">
        <v>43223</v>
      </c>
      <c r="U7" s="52">
        <f t="shared" ref="U7:U22" si="0">T7</f>
        <v>43223</v>
      </c>
    </row>
    <row r="8" spans="2:21" ht="19.5" customHeight="1" x14ac:dyDescent="0.2">
      <c r="B8" s="51">
        <f t="shared" ref="B8:B34" si="1">B7+1</f>
        <v>43192</v>
      </c>
      <c r="C8" s="52">
        <f>B8</f>
        <v>43192</v>
      </c>
      <c r="D8" s="53">
        <v>0.58333333333333337</v>
      </c>
      <c r="E8" s="54">
        <v>0.83333333333333337</v>
      </c>
      <c r="F8" s="55">
        <f t="shared" ref="F8:F15" si="2">(E8-D8)*24</f>
        <v>6</v>
      </c>
      <c r="G8" s="35"/>
      <c r="H8" s="48"/>
      <c r="I8" s="55">
        <f t="shared" ref="I8:I13" si="3">(H8-G8)*24</f>
        <v>0</v>
      </c>
      <c r="J8" s="71">
        <v>0.5</v>
      </c>
      <c r="K8" s="72">
        <v>0.75</v>
      </c>
      <c r="L8" s="55">
        <f t="shared" ref="L8:L13" si="4">(K8-J8)*24</f>
        <v>6</v>
      </c>
      <c r="M8" s="71">
        <v>0.41666666666666669</v>
      </c>
      <c r="N8" s="72">
        <v>0.83333333333333337</v>
      </c>
      <c r="O8" s="55">
        <f t="shared" ref="O8:O13" si="5">(N8-M8)*24</f>
        <v>10</v>
      </c>
      <c r="P8" s="83" t="s">
        <v>84</v>
      </c>
      <c r="T8" s="79">
        <v>43224</v>
      </c>
      <c r="U8" s="52">
        <f t="shared" si="0"/>
        <v>43224</v>
      </c>
    </row>
    <row r="9" spans="2:21" ht="19.5" customHeight="1" x14ac:dyDescent="0.2">
      <c r="B9" s="51">
        <f t="shared" si="1"/>
        <v>43193</v>
      </c>
      <c r="C9" s="52">
        <f t="shared" ref="C9:C37" si="6">B9</f>
        <v>43193</v>
      </c>
      <c r="D9" s="85"/>
      <c r="E9" s="86" t="s">
        <v>79</v>
      </c>
      <c r="F9" s="87"/>
      <c r="G9" s="35"/>
      <c r="H9" s="48"/>
      <c r="I9" s="55">
        <f t="shared" si="3"/>
        <v>0</v>
      </c>
      <c r="J9" s="85"/>
      <c r="K9" s="86" t="s">
        <v>79</v>
      </c>
      <c r="L9" s="87"/>
      <c r="M9" s="85"/>
      <c r="N9" s="86" t="s">
        <v>79</v>
      </c>
      <c r="O9" s="87"/>
      <c r="P9" s="83" t="s">
        <v>84</v>
      </c>
      <c r="T9" s="79">
        <v>43225</v>
      </c>
      <c r="U9" s="52">
        <f t="shared" si="0"/>
        <v>43225</v>
      </c>
    </row>
    <row r="10" spans="2:21" ht="19.5" customHeight="1" x14ac:dyDescent="0.2">
      <c r="B10" s="51">
        <f t="shared" si="1"/>
        <v>43194</v>
      </c>
      <c r="C10" s="52">
        <f t="shared" si="6"/>
        <v>43194</v>
      </c>
      <c r="D10" s="53">
        <v>0.58333333333333337</v>
      </c>
      <c r="E10" s="54">
        <v>0.83333333333333337</v>
      </c>
      <c r="F10" s="55">
        <f t="shared" si="2"/>
        <v>6</v>
      </c>
      <c r="G10" s="35"/>
      <c r="H10" s="48"/>
      <c r="I10" s="55">
        <f t="shared" si="3"/>
        <v>0</v>
      </c>
      <c r="J10" s="71">
        <v>0.5</v>
      </c>
      <c r="K10" s="72">
        <v>0.75</v>
      </c>
      <c r="L10" s="55">
        <f t="shared" si="4"/>
        <v>6</v>
      </c>
      <c r="M10" s="71">
        <v>0.41666666666666669</v>
      </c>
      <c r="N10" s="72">
        <v>0.83333333333333337</v>
      </c>
      <c r="O10" s="55">
        <f t="shared" si="5"/>
        <v>10</v>
      </c>
      <c r="P10" s="83" t="s">
        <v>84</v>
      </c>
      <c r="T10" s="79">
        <v>43297</v>
      </c>
      <c r="U10" s="52">
        <f t="shared" si="0"/>
        <v>43297</v>
      </c>
    </row>
    <row r="11" spans="2:21" ht="19.5" customHeight="1" x14ac:dyDescent="0.2">
      <c r="B11" s="51">
        <f t="shared" si="1"/>
        <v>43195</v>
      </c>
      <c r="C11" s="52">
        <f t="shared" si="6"/>
        <v>43195</v>
      </c>
      <c r="D11" s="53">
        <v>0.58333333333333337</v>
      </c>
      <c r="E11" s="54">
        <v>0.83333333333333337</v>
      </c>
      <c r="F11" s="55">
        <f t="shared" si="2"/>
        <v>6</v>
      </c>
      <c r="G11" s="35"/>
      <c r="H11" s="48"/>
      <c r="I11" s="55">
        <f t="shared" si="3"/>
        <v>0</v>
      </c>
      <c r="J11" s="71">
        <v>0.5</v>
      </c>
      <c r="K11" s="72">
        <v>0.75</v>
      </c>
      <c r="L11" s="55">
        <f t="shared" si="4"/>
        <v>6</v>
      </c>
      <c r="M11" s="71">
        <v>0.41666666666666669</v>
      </c>
      <c r="N11" s="72">
        <v>0.83333333333333337</v>
      </c>
      <c r="O11" s="55">
        <f t="shared" si="5"/>
        <v>10</v>
      </c>
      <c r="P11" s="83" t="s">
        <v>84</v>
      </c>
      <c r="T11" s="79">
        <v>43323</v>
      </c>
      <c r="U11" s="52">
        <f t="shared" si="0"/>
        <v>43323</v>
      </c>
    </row>
    <row r="12" spans="2:21" ht="19.5" customHeight="1" x14ac:dyDescent="0.2">
      <c r="B12" s="51">
        <f t="shared" si="1"/>
        <v>43196</v>
      </c>
      <c r="C12" s="52">
        <f t="shared" si="6"/>
        <v>43196</v>
      </c>
      <c r="D12" s="53">
        <v>0.58333333333333337</v>
      </c>
      <c r="E12" s="54">
        <v>0.83333333333333337</v>
      </c>
      <c r="F12" s="55">
        <f t="shared" si="2"/>
        <v>6</v>
      </c>
      <c r="G12" s="35"/>
      <c r="H12" s="48"/>
      <c r="I12" s="55">
        <f t="shared" si="3"/>
        <v>0</v>
      </c>
      <c r="J12" s="71">
        <v>0.5</v>
      </c>
      <c r="K12" s="72">
        <v>0.75</v>
      </c>
      <c r="L12" s="55">
        <f t="shared" si="4"/>
        <v>6</v>
      </c>
      <c r="M12" s="71">
        <v>0.41666666666666669</v>
      </c>
      <c r="N12" s="72">
        <v>0.83333333333333337</v>
      </c>
      <c r="O12" s="55">
        <f t="shared" si="5"/>
        <v>10</v>
      </c>
      <c r="P12" s="83" t="s">
        <v>84</v>
      </c>
      <c r="T12" s="79">
        <v>43360</v>
      </c>
      <c r="U12" s="52">
        <f t="shared" si="0"/>
        <v>43360</v>
      </c>
    </row>
    <row r="13" spans="2:21" ht="19.5" customHeight="1" x14ac:dyDescent="0.2">
      <c r="B13" s="51">
        <f t="shared" si="1"/>
        <v>43197</v>
      </c>
      <c r="C13" s="52">
        <f t="shared" si="6"/>
        <v>43197</v>
      </c>
      <c r="D13" s="71">
        <v>0.41666666666666669</v>
      </c>
      <c r="E13" s="72">
        <v>0.83333333333333337</v>
      </c>
      <c r="F13" s="55">
        <f t="shared" si="2"/>
        <v>10</v>
      </c>
      <c r="G13" s="35"/>
      <c r="H13" s="48"/>
      <c r="I13" s="55">
        <f t="shared" si="3"/>
        <v>0</v>
      </c>
      <c r="J13" s="71">
        <v>0.41666666666666669</v>
      </c>
      <c r="K13" s="72">
        <v>0.75</v>
      </c>
      <c r="L13" s="55">
        <f t="shared" si="4"/>
        <v>8</v>
      </c>
      <c r="M13" s="71">
        <v>0.41666666666666669</v>
      </c>
      <c r="N13" s="72">
        <v>0.83333333333333337</v>
      </c>
      <c r="O13" s="55">
        <f t="shared" si="5"/>
        <v>10</v>
      </c>
      <c r="P13" s="83"/>
      <c r="T13" s="79">
        <v>43367</v>
      </c>
      <c r="U13" s="52">
        <f t="shared" si="0"/>
        <v>43367</v>
      </c>
    </row>
    <row r="14" spans="2:21" ht="19.5" customHeight="1" x14ac:dyDescent="0.2">
      <c r="B14" s="51">
        <f t="shared" si="1"/>
        <v>43198</v>
      </c>
      <c r="C14" s="52">
        <f t="shared" si="6"/>
        <v>43198</v>
      </c>
      <c r="D14" s="35"/>
      <c r="E14" s="48" t="s">
        <v>311</v>
      </c>
      <c r="F14" s="47"/>
      <c r="G14" s="35"/>
      <c r="H14" s="48"/>
      <c r="I14" s="55">
        <f>(H14-G14)*24</f>
        <v>0</v>
      </c>
      <c r="J14" s="71">
        <v>0.41666666666666669</v>
      </c>
      <c r="K14" s="72">
        <v>0.75</v>
      </c>
      <c r="L14" s="55">
        <f>(K14-J14)*24</f>
        <v>8</v>
      </c>
      <c r="M14" s="71">
        <v>0.41666666666666669</v>
      </c>
      <c r="N14" s="72">
        <v>0.75</v>
      </c>
      <c r="O14" s="55">
        <f>(N14-M14)*24</f>
        <v>8</v>
      </c>
      <c r="P14" s="91"/>
      <c r="T14" s="79">
        <v>43381</v>
      </c>
      <c r="U14" s="52">
        <f t="shared" si="0"/>
        <v>43381</v>
      </c>
    </row>
    <row r="15" spans="2:21" ht="19.5" customHeight="1" x14ac:dyDescent="0.2">
      <c r="B15" s="51">
        <f t="shared" si="1"/>
        <v>43199</v>
      </c>
      <c r="C15" s="52">
        <f t="shared" si="6"/>
        <v>43199</v>
      </c>
      <c r="D15" s="71">
        <v>0.58333333333333337</v>
      </c>
      <c r="E15" s="72">
        <v>0.83333333333333337</v>
      </c>
      <c r="F15" s="55">
        <f t="shared" si="2"/>
        <v>6</v>
      </c>
      <c r="G15" s="35"/>
      <c r="H15" s="48"/>
      <c r="I15" s="55">
        <f>(H15-G15)*24</f>
        <v>0</v>
      </c>
      <c r="J15" s="71">
        <v>0.58333333333333337</v>
      </c>
      <c r="K15" s="72">
        <v>0.75</v>
      </c>
      <c r="L15" s="55">
        <f>(K15-J15)*24</f>
        <v>3.9999999999999991</v>
      </c>
      <c r="M15" s="71">
        <v>0.41666666666666669</v>
      </c>
      <c r="N15" s="72">
        <v>0.83333333333333337</v>
      </c>
      <c r="O15" s="55">
        <f>(N15-M15)*24</f>
        <v>10</v>
      </c>
      <c r="P15" s="83"/>
      <c r="T15" s="79">
        <v>43407</v>
      </c>
      <c r="U15" s="52">
        <f t="shared" si="0"/>
        <v>43407</v>
      </c>
    </row>
    <row r="16" spans="2:21" ht="19.5" customHeight="1" x14ac:dyDescent="0.2">
      <c r="B16" s="51">
        <f t="shared" si="1"/>
        <v>43200</v>
      </c>
      <c r="C16" s="52">
        <f t="shared" si="6"/>
        <v>43200</v>
      </c>
      <c r="D16" s="35"/>
      <c r="E16" s="48" t="s">
        <v>79</v>
      </c>
      <c r="F16" s="47"/>
      <c r="G16" s="35"/>
      <c r="H16" s="48"/>
      <c r="I16" s="47"/>
      <c r="J16" s="35"/>
      <c r="K16" s="48" t="s">
        <v>79</v>
      </c>
      <c r="L16" s="47"/>
      <c r="M16" s="35"/>
      <c r="N16" s="48" t="s">
        <v>79</v>
      </c>
      <c r="O16" s="47"/>
      <c r="P16" s="83"/>
      <c r="T16" s="79">
        <v>43427</v>
      </c>
      <c r="U16" s="52">
        <f t="shared" si="0"/>
        <v>43427</v>
      </c>
    </row>
    <row r="17" spans="2:21" ht="19.5" customHeight="1" x14ac:dyDescent="0.2">
      <c r="B17" s="51">
        <f t="shared" si="1"/>
        <v>43201</v>
      </c>
      <c r="C17" s="52">
        <f t="shared" si="6"/>
        <v>43201</v>
      </c>
      <c r="D17" s="71">
        <v>0.58333333333333337</v>
      </c>
      <c r="E17" s="72">
        <v>0.83333333333333337</v>
      </c>
      <c r="F17" s="55">
        <f t="shared" ref="F17:F22" si="7">(E17-D17)*24</f>
        <v>6</v>
      </c>
      <c r="G17" s="35"/>
      <c r="H17" s="48"/>
      <c r="I17" s="55">
        <f t="shared" ref="I17:I22" si="8">(H17-G17)*24</f>
        <v>0</v>
      </c>
      <c r="J17" s="71">
        <v>0.58333333333333337</v>
      </c>
      <c r="K17" s="72">
        <v>0.75</v>
      </c>
      <c r="L17" s="55">
        <f t="shared" ref="L17:L22" si="9">(K17-J17)*24</f>
        <v>3.9999999999999991</v>
      </c>
      <c r="M17" s="71">
        <v>0.41666666666666669</v>
      </c>
      <c r="N17" s="72">
        <v>0.83333333333333337</v>
      </c>
      <c r="O17" s="55">
        <f t="shared" ref="O17:O22" si="10">(N17-M17)*24</f>
        <v>10</v>
      </c>
      <c r="P17" s="92"/>
      <c r="T17" s="79">
        <v>43458</v>
      </c>
      <c r="U17" s="52">
        <f t="shared" si="0"/>
        <v>43458</v>
      </c>
    </row>
    <row r="18" spans="2:21" ht="19.5" customHeight="1" x14ac:dyDescent="0.2">
      <c r="B18" s="51">
        <f t="shared" si="1"/>
        <v>43202</v>
      </c>
      <c r="C18" s="52">
        <f t="shared" si="6"/>
        <v>43202</v>
      </c>
      <c r="D18" s="71">
        <v>0.58333333333333337</v>
      </c>
      <c r="E18" s="72">
        <v>0.83333333333333337</v>
      </c>
      <c r="F18" s="55">
        <f t="shared" si="7"/>
        <v>6</v>
      </c>
      <c r="G18" s="35"/>
      <c r="H18" s="48"/>
      <c r="I18" s="55">
        <f t="shared" si="8"/>
        <v>0</v>
      </c>
      <c r="J18" s="71">
        <v>0.58333333333333337</v>
      </c>
      <c r="K18" s="72">
        <v>0.75</v>
      </c>
      <c r="L18" s="55">
        <f t="shared" si="9"/>
        <v>3.9999999999999991</v>
      </c>
      <c r="M18" s="71">
        <v>0.41666666666666669</v>
      </c>
      <c r="N18" s="72">
        <v>0.83333333333333337</v>
      </c>
      <c r="O18" s="55">
        <f t="shared" si="10"/>
        <v>10</v>
      </c>
      <c r="P18" s="92"/>
      <c r="T18" s="79">
        <v>43466</v>
      </c>
      <c r="U18" s="52">
        <f t="shared" si="0"/>
        <v>43466</v>
      </c>
    </row>
    <row r="19" spans="2:21" ht="19.5" customHeight="1" x14ac:dyDescent="0.2">
      <c r="B19" s="51">
        <f t="shared" si="1"/>
        <v>43203</v>
      </c>
      <c r="C19" s="52">
        <f t="shared" si="6"/>
        <v>43203</v>
      </c>
      <c r="D19" s="71">
        <v>0.58333333333333337</v>
      </c>
      <c r="E19" s="72">
        <v>0.83333333333333337</v>
      </c>
      <c r="F19" s="55">
        <f t="shared" si="7"/>
        <v>6</v>
      </c>
      <c r="G19" s="35"/>
      <c r="H19" s="48"/>
      <c r="I19" s="55">
        <f t="shared" si="8"/>
        <v>0</v>
      </c>
      <c r="J19" s="71">
        <v>0.58333333333333337</v>
      </c>
      <c r="K19" s="72">
        <v>0.75</v>
      </c>
      <c r="L19" s="55">
        <f t="shared" si="9"/>
        <v>3.9999999999999991</v>
      </c>
      <c r="M19" s="71">
        <v>0.41666666666666669</v>
      </c>
      <c r="N19" s="72">
        <v>0.83333333333333337</v>
      </c>
      <c r="O19" s="55">
        <f t="shared" si="10"/>
        <v>10</v>
      </c>
      <c r="P19" s="92"/>
      <c r="T19" s="79">
        <v>43479</v>
      </c>
      <c r="U19" s="52">
        <f t="shared" si="0"/>
        <v>43479</v>
      </c>
    </row>
    <row r="20" spans="2:21" ht="19.5" customHeight="1" x14ac:dyDescent="0.2">
      <c r="B20" s="51">
        <f t="shared" si="1"/>
        <v>43204</v>
      </c>
      <c r="C20" s="52">
        <f t="shared" si="6"/>
        <v>43204</v>
      </c>
      <c r="D20" s="71">
        <v>0.41666666666666669</v>
      </c>
      <c r="E20" s="72">
        <v>0.83333333333333337</v>
      </c>
      <c r="F20" s="55">
        <f t="shared" si="7"/>
        <v>10</v>
      </c>
      <c r="G20" s="35"/>
      <c r="H20" s="48"/>
      <c r="I20" s="55">
        <f t="shared" si="8"/>
        <v>0</v>
      </c>
      <c r="J20" s="71">
        <v>0.41666666666666669</v>
      </c>
      <c r="K20" s="72">
        <v>0.75</v>
      </c>
      <c r="L20" s="55">
        <f t="shared" si="9"/>
        <v>8</v>
      </c>
      <c r="M20" s="71">
        <v>0.41666666666666669</v>
      </c>
      <c r="N20" s="72">
        <v>0.83333333333333337</v>
      </c>
      <c r="O20" s="55">
        <f t="shared" si="10"/>
        <v>10</v>
      </c>
      <c r="P20" s="92"/>
      <c r="T20" s="79">
        <v>43507</v>
      </c>
      <c r="U20" s="52">
        <f t="shared" si="0"/>
        <v>43507</v>
      </c>
    </row>
    <row r="21" spans="2:21" ht="19.5" customHeight="1" x14ac:dyDescent="0.2">
      <c r="B21" s="51">
        <f t="shared" si="1"/>
        <v>43205</v>
      </c>
      <c r="C21" s="52">
        <f t="shared" si="6"/>
        <v>43205</v>
      </c>
      <c r="D21" s="53">
        <v>0.41666666666666669</v>
      </c>
      <c r="E21" s="54">
        <v>0.75</v>
      </c>
      <c r="F21" s="55">
        <f t="shared" si="7"/>
        <v>8</v>
      </c>
      <c r="G21" s="35"/>
      <c r="H21" s="48"/>
      <c r="I21" s="55">
        <f t="shared" si="8"/>
        <v>0</v>
      </c>
      <c r="J21" s="53">
        <v>0.41666666666666669</v>
      </c>
      <c r="K21" s="54">
        <v>0.75</v>
      </c>
      <c r="L21" s="55">
        <f t="shared" si="9"/>
        <v>8</v>
      </c>
      <c r="M21" s="53">
        <v>0.41666666666666669</v>
      </c>
      <c r="N21" s="54">
        <v>0.75</v>
      </c>
      <c r="O21" s="55">
        <f t="shared" si="10"/>
        <v>8</v>
      </c>
      <c r="P21" s="92"/>
      <c r="T21" s="79">
        <v>43545</v>
      </c>
      <c r="U21" s="52">
        <f t="shared" si="0"/>
        <v>43545</v>
      </c>
    </row>
    <row r="22" spans="2:21" ht="19.5" customHeight="1" x14ac:dyDescent="0.2">
      <c r="B22" s="51">
        <f t="shared" si="1"/>
        <v>43206</v>
      </c>
      <c r="C22" s="52">
        <f t="shared" si="6"/>
        <v>43206</v>
      </c>
      <c r="D22" s="71">
        <v>0.58333333333333337</v>
      </c>
      <c r="E22" s="72">
        <v>0.83333333333333337</v>
      </c>
      <c r="F22" s="55">
        <f t="shared" si="7"/>
        <v>6</v>
      </c>
      <c r="G22" s="35"/>
      <c r="H22" s="48"/>
      <c r="I22" s="55">
        <f t="shared" si="8"/>
        <v>0</v>
      </c>
      <c r="J22" s="71">
        <v>0.58333333333333337</v>
      </c>
      <c r="K22" s="72">
        <v>0.75</v>
      </c>
      <c r="L22" s="55">
        <f t="shared" si="9"/>
        <v>3.9999999999999991</v>
      </c>
      <c r="M22" s="71">
        <v>0.41666666666666669</v>
      </c>
      <c r="N22" s="72">
        <v>0.83333333333333337</v>
      </c>
      <c r="O22" s="55">
        <f t="shared" si="10"/>
        <v>10</v>
      </c>
      <c r="P22" s="92"/>
      <c r="T22" s="78">
        <v>43584</v>
      </c>
      <c r="U22" s="52">
        <f t="shared" si="0"/>
        <v>43584</v>
      </c>
    </row>
    <row r="23" spans="2:21" ht="19.5" customHeight="1" x14ac:dyDescent="0.2">
      <c r="B23" s="51">
        <f t="shared" si="1"/>
        <v>43207</v>
      </c>
      <c r="C23" s="52">
        <f t="shared" si="6"/>
        <v>43207</v>
      </c>
      <c r="D23" s="35"/>
      <c r="E23" s="48" t="s">
        <v>79</v>
      </c>
      <c r="F23" s="47"/>
      <c r="G23" s="35"/>
      <c r="H23" s="48"/>
      <c r="I23" s="47"/>
      <c r="J23" s="35"/>
      <c r="K23" s="48" t="s">
        <v>79</v>
      </c>
      <c r="L23" s="47"/>
      <c r="M23" s="35"/>
      <c r="N23" s="48" t="s">
        <v>79</v>
      </c>
      <c r="O23" s="47"/>
      <c r="P23" s="92"/>
    </row>
    <row r="24" spans="2:21" ht="19.5" customHeight="1" x14ac:dyDescent="0.2">
      <c r="B24" s="51">
        <f t="shared" si="1"/>
        <v>43208</v>
      </c>
      <c r="C24" s="52">
        <f t="shared" si="6"/>
        <v>43208</v>
      </c>
      <c r="D24" s="71">
        <v>0.58333333333333337</v>
      </c>
      <c r="E24" s="72">
        <v>0.83333333333333337</v>
      </c>
      <c r="F24" s="55">
        <f t="shared" ref="F24:F29" si="11">(E24-D24)*24</f>
        <v>6</v>
      </c>
      <c r="G24" s="35"/>
      <c r="H24" s="48"/>
      <c r="I24" s="55">
        <f t="shared" ref="I24:I29" si="12">(H24-G24)*24</f>
        <v>0</v>
      </c>
      <c r="J24" s="71">
        <v>0.58333333333333337</v>
      </c>
      <c r="K24" s="72">
        <v>0.75</v>
      </c>
      <c r="L24" s="55">
        <f t="shared" ref="L24:L29" si="13">(K24-J24)*24</f>
        <v>3.9999999999999991</v>
      </c>
      <c r="M24" s="71">
        <v>0.41666666666666669</v>
      </c>
      <c r="N24" s="72">
        <v>0.83333333333333337</v>
      </c>
      <c r="O24" s="55">
        <f t="shared" ref="O24:O29" si="14">(N24-M24)*24</f>
        <v>10</v>
      </c>
      <c r="P24" s="92"/>
    </row>
    <row r="25" spans="2:21" ht="19.5" customHeight="1" x14ac:dyDescent="0.2">
      <c r="B25" s="51">
        <f t="shared" si="1"/>
        <v>43209</v>
      </c>
      <c r="C25" s="52">
        <f t="shared" si="6"/>
        <v>43209</v>
      </c>
      <c r="D25" s="71">
        <v>0.58333333333333337</v>
      </c>
      <c r="E25" s="72">
        <v>0.83333333333333337</v>
      </c>
      <c r="F25" s="55">
        <f t="shared" si="11"/>
        <v>6</v>
      </c>
      <c r="G25" s="35"/>
      <c r="H25" s="48"/>
      <c r="I25" s="55">
        <f t="shared" si="12"/>
        <v>0</v>
      </c>
      <c r="J25" s="71">
        <v>0.58333333333333337</v>
      </c>
      <c r="K25" s="72">
        <v>0.75</v>
      </c>
      <c r="L25" s="55">
        <f t="shared" si="13"/>
        <v>3.9999999999999991</v>
      </c>
      <c r="M25" s="71">
        <v>0.41666666666666669</v>
      </c>
      <c r="N25" s="72">
        <v>0.83333333333333337</v>
      </c>
      <c r="O25" s="55">
        <f t="shared" si="14"/>
        <v>10</v>
      </c>
      <c r="P25" s="92"/>
    </row>
    <row r="26" spans="2:21" ht="19.5" customHeight="1" x14ac:dyDescent="0.2">
      <c r="B26" s="51">
        <f t="shared" si="1"/>
        <v>43210</v>
      </c>
      <c r="C26" s="52">
        <f t="shared" si="6"/>
        <v>43210</v>
      </c>
      <c r="D26" s="71">
        <v>0.58333333333333337</v>
      </c>
      <c r="E26" s="72">
        <v>0.83333333333333337</v>
      </c>
      <c r="F26" s="55">
        <f t="shared" si="11"/>
        <v>6</v>
      </c>
      <c r="G26" s="35"/>
      <c r="H26" s="48"/>
      <c r="I26" s="55">
        <f t="shared" si="12"/>
        <v>0</v>
      </c>
      <c r="J26" s="71">
        <v>0.58333333333333337</v>
      </c>
      <c r="K26" s="72">
        <v>0.75</v>
      </c>
      <c r="L26" s="55">
        <f t="shared" si="13"/>
        <v>3.9999999999999991</v>
      </c>
      <c r="M26" s="71">
        <v>0.41666666666666669</v>
      </c>
      <c r="N26" s="72">
        <v>0.83333333333333337</v>
      </c>
      <c r="O26" s="55">
        <f t="shared" si="14"/>
        <v>10</v>
      </c>
      <c r="P26" s="92"/>
    </row>
    <row r="27" spans="2:21" ht="19.5" customHeight="1" x14ac:dyDescent="0.2">
      <c r="B27" s="51">
        <f t="shared" si="1"/>
        <v>43211</v>
      </c>
      <c r="C27" s="52">
        <f t="shared" si="6"/>
        <v>43211</v>
      </c>
      <c r="D27" s="71">
        <v>0.41666666666666669</v>
      </c>
      <c r="E27" s="72">
        <v>0.83333333333333337</v>
      </c>
      <c r="F27" s="55">
        <f t="shared" si="11"/>
        <v>10</v>
      </c>
      <c r="G27" s="35"/>
      <c r="H27" s="48"/>
      <c r="I27" s="55">
        <f t="shared" si="12"/>
        <v>0</v>
      </c>
      <c r="J27" s="71">
        <v>0.41666666666666669</v>
      </c>
      <c r="K27" s="72">
        <v>0.75</v>
      </c>
      <c r="L27" s="55">
        <f t="shared" si="13"/>
        <v>8</v>
      </c>
      <c r="M27" s="71">
        <v>0.41666666666666669</v>
      </c>
      <c r="N27" s="72">
        <v>0.83333333333333337</v>
      </c>
      <c r="O27" s="55">
        <f t="shared" si="14"/>
        <v>10</v>
      </c>
      <c r="P27" s="92"/>
    </row>
    <row r="28" spans="2:21" ht="19.5" customHeight="1" x14ac:dyDescent="0.2">
      <c r="B28" s="51">
        <f t="shared" si="1"/>
        <v>43212</v>
      </c>
      <c r="C28" s="52">
        <f t="shared" si="6"/>
        <v>43212</v>
      </c>
      <c r="D28" s="53">
        <v>0.41666666666666669</v>
      </c>
      <c r="E28" s="54">
        <v>0.75</v>
      </c>
      <c r="F28" s="55">
        <f t="shared" si="11"/>
        <v>8</v>
      </c>
      <c r="G28" s="35"/>
      <c r="H28" s="48"/>
      <c r="I28" s="55">
        <f t="shared" si="12"/>
        <v>0</v>
      </c>
      <c r="J28" s="53">
        <v>0.41666666666666669</v>
      </c>
      <c r="K28" s="54">
        <v>0.75</v>
      </c>
      <c r="L28" s="55">
        <f t="shared" si="13"/>
        <v>8</v>
      </c>
      <c r="M28" s="53">
        <v>0.41666666666666669</v>
      </c>
      <c r="N28" s="54">
        <v>0.75</v>
      </c>
      <c r="O28" s="55">
        <f t="shared" si="14"/>
        <v>8</v>
      </c>
      <c r="P28" s="92"/>
    </row>
    <row r="29" spans="2:21" ht="19.5" customHeight="1" x14ac:dyDescent="0.2">
      <c r="B29" s="51">
        <f t="shared" si="1"/>
        <v>43213</v>
      </c>
      <c r="C29" s="52">
        <f t="shared" si="6"/>
        <v>43213</v>
      </c>
      <c r="D29" s="71">
        <v>0.58333333333333337</v>
      </c>
      <c r="E29" s="72">
        <v>0.83333333333333337</v>
      </c>
      <c r="F29" s="55">
        <f t="shared" si="11"/>
        <v>6</v>
      </c>
      <c r="G29" s="35"/>
      <c r="H29" s="48"/>
      <c r="I29" s="55">
        <f t="shared" si="12"/>
        <v>0</v>
      </c>
      <c r="J29" s="71">
        <v>0.58333333333333337</v>
      </c>
      <c r="K29" s="72">
        <v>0.75</v>
      </c>
      <c r="L29" s="55">
        <f t="shared" si="13"/>
        <v>3.9999999999999991</v>
      </c>
      <c r="M29" s="71">
        <v>0.41666666666666669</v>
      </c>
      <c r="N29" s="72">
        <v>0.83333333333333337</v>
      </c>
      <c r="O29" s="55">
        <f t="shared" si="14"/>
        <v>10</v>
      </c>
      <c r="P29" s="92"/>
    </row>
    <row r="30" spans="2:21" ht="19.5" customHeight="1" x14ac:dyDescent="0.2">
      <c r="B30" s="51">
        <f t="shared" si="1"/>
        <v>43214</v>
      </c>
      <c r="C30" s="52">
        <f t="shared" si="6"/>
        <v>43214</v>
      </c>
      <c r="D30" s="35"/>
      <c r="E30" s="48" t="s">
        <v>79</v>
      </c>
      <c r="F30" s="47"/>
      <c r="G30" s="35"/>
      <c r="H30" s="48"/>
      <c r="I30" s="47"/>
      <c r="J30" s="35"/>
      <c r="K30" s="48" t="s">
        <v>79</v>
      </c>
      <c r="L30" s="47"/>
      <c r="M30" s="35"/>
      <c r="N30" s="48" t="s">
        <v>79</v>
      </c>
      <c r="O30" s="47"/>
      <c r="P30" s="92"/>
    </row>
    <row r="31" spans="2:21" ht="19.5" customHeight="1" x14ac:dyDescent="0.2">
      <c r="B31" s="51">
        <f t="shared" si="1"/>
        <v>43215</v>
      </c>
      <c r="C31" s="52">
        <f t="shared" si="6"/>
        <v>43215</v>
      </c>
      <c r="D31" s="71">
        <v>0.58333333333333337</v>
      </c>
      <c r="E31" s="72">
        <v>0.83333333333333337</v>
      </c>
      <c r="F31" s="55">
        <f t="shared" ref="F31:F36" si="15">(E31-D31)*24</f>
        <v>6</v>
      </c>
      <c r="G31" s="35"/>
      <c r="H31" s="48"/>
      <c r="I31" s="55">
        <f t="shared" ref="I31:I36" si="16">(H31-G31)*24</f>
        <v>0</v>
      </c>
      <c r="J31" s="71">
        <v>0.58333333333333337</v>
      </c>
      <c r="K31" s="72">
        <v>0.75</v>
      </c>
      <c r="L31" s="55">
        <f t="shared" ref="L31:L36" si="17">(K31-J31)*24</f>
        <v>3.9999999999999991</v>
      </c>
      <c r="M31" s="71">
        <v>0.41666666666666669</v>
      </c>
      <c r="N31" s="72">
        <v>0.83333333333333337</v>
      </c>
      <c r="O31" s="55">
        <f t="shared" ref="O31:O36" si="18">(N31-M31)*24</f>
        <v>10</v>
      </c>
      <c r="P31" s="92"/>
    </row>
    <row r="32" spans="2:21" ht="19.5" customHeight="1" x14ac:dyDescent="0.2">
      <c r="B32" s="51">
        <f t="shared" si="1"/>
        <v>43216</v>
      </c>
      <c r="C32" s="52">
        <f t="shared" si="6"/>
        <v>43216</v>
      </c>
      <c r="D32" s="71">
        <v>0.58333333333333337</v>
      </c>
      <c r="E32" s="72">
        <v>0.83333333333333337</v>
      </c>
      <c r="F32" s="55">
        <f t="shared" si="15"/>
        <v>6</v>
      </c>
      <c r="G32" s="35"/>
      <c r="H32" s="48"/>
      <c r="I32" s="55">
        <f t="shared" si="16"/>
        <v>0</v>
      </c>
      <c r="J32" s="71">
        <v>0.58333333333333337</v>
      </c>
      <c r="K32" s="72">
        <v>0.75</v>
      </c>
      <c r="L32" s="55">
        <f t="shared" si="17"/>
        <v>3.9999999999999991</v>
      </c>
      <c r="M32" s="71">
        <v>0.41666666666666669</v>
      </c>
      <c r="N32" s="72">
        <v>0.83333333333333337</v>
      </c>
      <c r="O32" s="55">
        <f t="shared" si="18"/>
        <v>10</v>
      </c>
      <c r="P32" s="92"/>
    </row>
    <row r="33" spans="2:16" ht="19.5" customHeight="1" x14ac:dyDescent="0.2">
      <c r="B33" s="51">
        <f t="shared" si="1"/>
        <v>43217</v>
      </c>
      <c r="C33" s="52">
        <f t="shared" si="6"/>
        <v>43217</v>
      </c>
      <c r="D33" s="71">
        <v>0.58333333333333337</v>
      </c>
      <c r="E33" s="72">
        <v>0.83333333333333337</v>
      </c>
      <c r="F33" s="55">
        <f t="shared" si="15"/>
        <v>6</v>
      </c>
      <c r="G33" s="35"/>
      <c r="H33" s="48"/>
      <c r="I33" s="55">
        <f t="shared" si="16"/>
        <v>0</v>
      </c>
      <c r="J33" s="71">
        <v>0.58333333333333337</v>
      </c>
      <c r="K33" s="72">
        <v>0.75</v>
      </c>
      <c r="L33" s="55">
        <f t="shared" si="17"/>
        <v>3.9999999999999991</v>
      </c>
      <c r="M33" s="71">
        <v>0.41666666666666669</v>
      </c>
      <c r="N33" s="72">
        <v>0.83333333333333337</v>
      </c>
      <c r="O33" s="55">
        <f t="shared" si="18"/>
        <v>10</v>
      </c>
      <c r="P33" s="92"/>
    </row>
    <row r="34" spans="2:16" ht="19.5" customHeight="1" x14ac:dyDescent="0.2">
      <c r="B34" s="51">
        <f t="shared" si="1"/>
        <v>43218</v>
      </c>
      <c r="C34" s="52">
        <f t="shared" si="6"/>
        <v>43218</v>
      </c>
      <c r="D34" s="71">
        <v>0.41666666666666669</v>
      </c>
      <c r="E34" s="72">
        <v>0.83333333333333337</v>
      </c>
      <c r="F34" s="55">
        <f t="shared" si="15"/>
        <v>10</v>
      </c>
      <c r="G34" s="35"/>
      <c r="H34" s="48"/>
      <c r="I34" s="55">
        <f t="shared" si="16"/>
        <v>0</v>
      </c>
      <c r="J34" s="71">
        <v>0.41666666666666669</v>
      </c>
      <c r="K34" s="72">
        <v>0.75</v>
      </c>
      <c r="L34" s="55">
        <f t="shared" si="17"/>
        <v>8</v>
      </c>
      <c r="M34" s="71">
        <v>0.41666666666666669</v>
      </c>
      <c r="N34" s="72">
        <v>0.83333333333333337</v>
      </c>
      <c r="O34" s="55">
        <f t="shared" si="18"/>
        <v>10</v>
      </c>
      <c r="P34" s="92"/>
    </row>
    <row r="35" spans="2:16" ht="19.5" customHeight="1" x14ac:dyDescent="0.2">
      <c r="B35" s="51">
        <f>IF(DAY(B34+1)&lt;&gt;29,"",B34+1)</f>
        <v>43219</v>
      </c>
      <c r="C35" s="52">
        <f t="shared" si="6"/>
        <v>43219</v>
      </c>
      <c r="D35" s="53">
        <v>0.41666666666666669</v>
      </c>
      <c r="E35" s="54">
        <v>0.75</v>
      </c>
      <c r="F35" s="55">
        <f t="shared" si="15"/>
        <v>8</v>
      </c>
      <c r="G35" s="35"/>
      <c r="H35" s="48"/>
      <c r="I35" s="55">
        <f t="shared" si="16"/>
        <v>0</v>
      </c>
      <c r="J35" s="53">
        <v>0.41666666666666669</v>
      </c>
      <c r="K35" s="54">
        <v>0.75</v>
      </c>
      <c r="L35" s="55">
        <f t="shared" si="17"/>
        <v>8</v>
      </c>
      <c r="M35" s="53">
        <v>0.41666666666666669</v>
      </c>
      <c r="N35" s="54">
        <v>0.75</v>
      </c>
      <c r="O35" s="55">
        <f t="shared" si="18"/>
        <v>8</v>
      </c>
      <c r="P35" s="92"/>
    </row>
    <row r="36" spans="2:16" ht="19.5" customHeight="1" x14ac:dyDescent="0.2">
      <c r="B36" s="51">
        <f>IF(DAY(B35+1)&lt;&gt;30,"",B35+1)</f>
        <v>43220</v>
      </c>
      <c r="C36" s="52">
        <f t="shared" si="6"/>
        <v>43220</v>
      </c>
      <c r="D36" s="53">
        <v>0.41666666666666669</v>
      </c>
      <c r="E36" s="54">
        <v>0.75</v>
      </c>
      <c r="F36" s="55">
        <f t="shared" si="15"/>
        <v>8</v>
      </c>
      <c r="G36" s="35"/>
      <c r="H36" s="48"/>
      <c r="I36" s="55">
        <f t="shared" si="16"/>
        <v>0</v>
      </c>
      <c r="J36" s="53">
        <v>0.41666666666666669</v>
      </c>
      <c r="K36" s="54">
        <v>0.75</v>
      </c>
      <c r="L36" s="55">
        <f t="shared" si="17"/>
        <v>8</v>
      </c>
      <c r="M36" s="53">
        <v>0.41666666666666669</v>
      </c>
      <c r="N36" s="54">
        <v>0.75</v>
      </c>
      <c r="O36" s="55">
        <f t="shared" si="18"/>
        <v>8</v>
      </c>
      <c r="P36" s="83" t="s">
        <v>310</v>
      </c>
    </row>
    <row r="37" spans="2:16" ht="19.5" customHeight="1" thickBot="1" x14ac:dyDescent="0.25">
      <c r="B37" s="51" t="str">
        <f>IF(DAY(B36+1)&lt;&gt;31,"",B36+1)</f>
        <v/>
      </c>
      <c r="C37" s="52" t="str">
        <f t="shared" si="6"/>
        <v/>
      </c>
      <c r="D37" s="56"/>
      <c r="E37" s="77"/>
      <c r="F37" s="76"/>
      <c r="G37" s="75"/>
      <c r="H37" s="77"/>
      <c r="I37" s="76"/>
      <c r="J37" s="75"/>
      <c r="K37" s="77"/>
      <c r="L37" s="76"/>
      <c r="M37" s="75"/>
      <c r="N37" s="77"/>
      <c r="O37" s="76"/>
      <c r="P37" s="94"/>
    </row>
    <row r="38" spans="2:16" ht="19.5" customHeight="1" thickTop="1" x14ac:dyDescent="0.2">
      <c r="B38" s="57" t="s">
        <v>37</v>
      </c>
      <c r="C38" s="58"/>
      <c r="D38" s="57"/>
      <c r="E38" s="59">
        <f>COUNTIF(D7:D37,"&gt;0")+1</f>
        <v>26</v>
      </c>
      <c r="F38" s="60"/>
      <c r="G38" s="61"/>
      <c r="H38" s="59">
        <f>COUNTIF(G7:G37,"&gt;0")</f>
        <v>0</v>
      </c>
      <c r="I38" s="60"/>
      <c r="J38" s="61"/>
      <c r="K38" s="59">
        <f>COUNTIF(J7:J37,"&gt;0")</f>
        <v>26</v>
      </c>
      <c r="L38" s="60"/>
      <c r="M38" s="61"/>
      <c r="N38" s="59">
        <f>COUNTIF(M7:M37,"&gt;0")</f>
        <v>26</v>
      </c>
      <c r="O38" s="60"/>
      <c r="P38" s="40"/>
    </row>
    <row r="39" spans="2:16" ht="19.5" customHeight="1" x14ac:dyDescent="0.2">
      <c r="B39" s="62" t="s">
        <v>309</v>
      </c>
      <c r="C39" s="63"/>
      <c r="D39" s="64"/>
      <c r="E39" s="89">
        <f>SUM(F7:F37)</f>
        <v>176</v>
      </c>
      <c r="F39" s="63"/>
      <c r="G39" s="65"/>
      <c r="H39" s="74">
        <f>SUM(I7:I37)</f>
        <v>0</v>
      </c>
      <c r="I39" s="63"/>
      <c r="J39" s="65"/>
      <c r="K39" s="74">
        <f>SUM(L7:L37)</f>
        <v>150</v>
      </c>
      <c r="L39" s="63"/>
      <c r="M39" s="65"/>
      <c r="N39" s="74">
        <f>SUM(O7:O37)</f>
        <v>248</v>
      </c>
      <c r="O39" s="63"/>
      <c r="P39" s="40"/>
    </row>
    <row r="40" spans="2:16" ht="19.5" customHeight="1" x14ac:dyDescent="0.2">
      <c r="B40" s="64" t="s">
        <v>42</v>
      </c>
      <c r="C40" s="66"/>
      <c r="D40" s="64"/>
      <c r="E40" s="90">
        <f>COUNTIF($B$7:$B$37,"&gt;0")-E38</f>
        <v>4</v>
      </c>
      <c r="F40" s="47"/>
      <c r="G40" s="35"/>
      <c r="H40" s="90">
        <f>COUNTIF($B$7:$B$37,"&gt;0")-H38</f>
        <v>30</v>
      </c>
      <c r="I40" s="47"/>
      <c r="J40" s="35"/>
      <c r="K40" s="90">
        <f>COUNTIF($B$7:$B$37,"&gt;0")-K38</f>
        <v>4</v>
      </c>
      <c r="L40" s="47"/>
      <c r="M40" s="35"/>
      <c r="N40" s="90">
        <f>COUNTIF($B$7:$B$37,"&gt;0")-N38</f>
        <v>4</v>
      </c>
      <c r="O40" s="47"/>
      <c r="P40" s="40"/>
    </row>
    <row r="41" spans="2:16" ht="18.75" customHeight="1" x14ac:dyDescent="0.2"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8.75" customHeight="1" x14ac:dyDescent="0.2">
      <c r="B42" s="287" t="s">
        <v>13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2:16" ht="18.75" customHeight="1" x14ac:dyDescent="0.2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2:16" ht="18.75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8.75" customHeight="1" x14ac:dyDescent="0.2">
      <c r="B45" s="294">
        <f>EDATE($B$4, 1)</f>
        <v>43221</v>
      </c>
      <c r="C45" s="294"/>
      <c r="D45" s="294"/>
      <c r="E45" s="44">
        <f>B45</f>
        <v>43221</v>
      </c>
      <c r="F45" s="10"/>
    </row>
    <row r="46" spans="2:16" ht="19.5" customHeight="1" x14ac:dyDescent="0.2">
      <c r="B46" s="289"/>
      <c r="C46" s="290"/>
      <c r="D46" s="219" t="s">
        <v>313</v>
      </c>
      <c r="E46" s="293"/>
      <c r="F46" s="220"/>
      <c r="G46" s="219" t="s">
        <v>2</v>
      </c>
      <c r="H46" s="293"/>
      <c r="I46" s="220"/>
      <c r="J46" s="219" t="s">
        <v>36</v>
      </c>
      <c r="K46" s="293"/>
      <c r="L46" s="220"/>
      <c r="M46" s="219" t="s">
        <v>237</v>
      </c>
      <c r="N46" s="293"/>
      <c r="O46" s="220"/>
      <c r="P46" s="40" t="s">
        <v>306</v>
      </c>
    </row>
    <row r="47" spans="2:16" ht="19.5" customHeight="1" x14ac:dyDescent="0.2">
      <c r="B47" s="291"/>
      <c r="C47" s="292"/>
      <c r="D47" s="35" t="s">
        <v>246</v>
      </c>
      <c r="E47" s="48" t="s">
        <v>307</v>
      </c>
      <c r="F47" s="47" t="s">
        <v>308</v>
      </c>
      <c r="G47" s="35" t="s">
        <v>246</v>
      </c>
      <c r="H47" s="48" t="s">
        <v>307</v>
      </c>
      <c r="I47" s="47" t="s">
        <v>308</v>
      </c>
      <c r="J47" s="35" t="s">
        <v>246</v>
      </c>
      <c r="K47" s="48" t="s">
        <v>307</v>
      </c>
      <c r="L47" s="47" t="s">
        <v>308</v>
      </c>
      <c r="M47" s="35" t="s">
        <v>246</v>
      </c>
      <c r="N47" s="48" t="s">
        <v>307</v>
      </c>
      <c r="O47" s="47" t="s">
        <v>308</v>
      </c>
      <c r="P47" s="3"/>
    </row>
    <row r="48" spans="2:16" ht="19.5" customHeight="1" x14ac:dyDescent="0.2">
      <c r="B48" s="51">
        <f>B45</f>
        <v>43221</v>
      </c>
      <c r="C48" s="52">
        <f>B48</f>
        <v>43221</v>
      </c>
      <c r="D48" s="35"/>
      <c r="E48" s="48" t="s">
        <v>79</v>
      </c>
      <c r="F48" s="47"/>
      <c r="G48" s="53"/>
      <c r="H48" s="54"/>
      <c r="I48" s="55">
        <f>(H48-G48)*24</f>
        <v>0</v>
      </c>
      <c r="J48" s="35"/>
      <c r="K48" s="48" t="s">
        <v>79</v>
      </c>
      <c r="L48" s="47"/>
      <c r="M48" s="35"/>
      <c r="N48" s="48" t="s">
        <v>79</v>
      </c>
      <c r="O48" s="47"/>
      <c r="P48" s="83"/>
    </row>
    <row r="49" spans="2:16" ht="19.5" customHeight="1" x14ac:dyDescent="0.2">
      <c r="B49" s="51">
        <f t="shared" ref="B49:B75" si="19">B48+1</f>
        <v>43222</v>
      </c>
      <c r="C49" s="52">
        <f>B49</f>
        <v>43222</v>
      </c>
      <c r="D49" s="53">
        <v>0.58333333333333337</v>
      </c>
      <c r="E49" s="54">
        <v>0.83333333333333337</v>
      </c>
      <c r="F49" s="55">
        <f t="shared" ref="F49:F54" si="20">(E49-D49)*24</f>
        <v>6</v>
      </c>
      <c r="G49" s="35"/>
      <c r="H49" s="48"/>
      <c r="I49" s="55">
        <f t="shared" ref="I49:I56" si="21">(H49-G49)*24</f>
        <v>0</v>
      </c>
      <c r="J49" s="71">
        <v>0.58333333333333337</v>
      </c>
      <c r="K49" s="72">
        <v>0.75</v>
      </c>
      <c r="L49" s="55">
        <f t="shared" ref="L49:L57" si="22">(K49-J49)*24</f>
        <v>3.9999999999999991</v>
      </c>
      <c r="M49" s="71">
        <v>0.41666666666666669</v>
      </c>
      <c r="N49" s="72">
        <v>0.83333333333333337</v>
      </c>
      <c r="O49" s="55">
        <f t="shared" ref="O49:O57" si="23">(N49-M49)*24</f>
        <v>10</v>
      </c>
      <c r="P49" s="83"/>
    </row>
    <row r="50" spans="2:16" ht="19.5" customHeight="1" x14ac:dyDescent="0.2">
      <c r="B50" s="51">
        <f t="shared" si="19"/>
        <v>43223</v>
      </c>
      <c r="C50" s="52">
        <f t="shared" ref="C50:C78" si="24">B50</f>
        <v>43223</v>
      </c>
      <c r="D50" s="53">
        <v>0.41666666666666669</v>
      </c>
      <c r="E50" s="54">
        <v>0.75</v>
      </c>
      <c r="F50" s="55">
        <f t="shared" si="20"/>
        <v>8</v>
      </c>
      <c r="G50" s="35"/>
      <c r="H50" s="48"/>
      <c r="I50" s="55">
        <f t="shared" si="21"/>
        <v>0</v>
      </c>
      <c r="J50" s="71">
        <v>0.41666666666666669</v>
      </c>
      <c r="K50" s="72">
        <v>0.75</v>
      </c>
      <c r="L50" s="55">
        <f t="shared" si="22"/>
        <v>8</v>
      </c>
      <c r="M50" s="71">
        <v>0.41666666666666669</v>
      </c>
      <c r="N50" s="72">
        <v>0.75</v>
      </c>
      <c r="O50" s="55">
        <f t="shared" si="23"/>
        <v>8</v>
      </c>
      <c r="P50" s="83" t="s">
        <v>173</v>
      </c>
    </row>
    <row r="51" spans="2:16" ht="19.5" customHeight="1" x14ac:dyDescent="0.2">
      <c r="B51" s="51">
        <f t="shared" si="19"/>
        <v>43224</v>
      </c>
      <c r="C51" s="52">
        <f t="shared" si="24"/>
        <v>43224</v>
      </c>
      <c r="D51" s="53">
        <v>0.41666666666666669</v>
      </c>
      <c r="E51" s="54">
        <v>0.75</v>
      </c>
      <c r="F51" s="55">
        <f>(E51-D51)*24</f>
        <v>8</v>
      </c>
      <c r="G51" s="35"/>
      <c r="H51" s="48"/>
      <c r="I51" s="55">
        <f t="shared" si="21"/>
        <v>0</v>
      </c>
      <c r="J51" s="71">
        <v>0.41666666666666669</v>
      </c>
      <c r="K51" s="72">
        <v>0.75</v>
      </c>
      <c r="L51" s="55">
        <f>(K51-J51)*24</f>
        <v>8</v>
      </c>
      <c r="M51" s="71">
        <v>0.41666666666666669</v>
      </c>
      <c r="N51" s="72">
        <v>0.75</v>
      </c>
      <c r="O51" s="55">
        <f>(N51-M51)*24</f>
        <v>8</v>
      </c>
      <c r="P51" s="83" t="s">
        <v>174</v>
      </c>
    </row>
    <row r="52" spans="2:16" ht="19.5" customHeight="1" x14ac:dyDescent="0.2">
      <c r="B52" s="51">
        <f t="shared" si="19"/>
        <v>43225</v>
      </c>
      <c r="C52" s="52">
        <f t="shared" si="24"/>
        <v>43225</v>
      </c>
      <c r="D52" s="53">
        <v>0.41666666666666669</v>
      </c>
      <c r="E52" s="54">
        <v>0.75</v>
      </c>
      <c r="F52" s="55">
        <f>(E52-D52)*24</f>
        <v>8</v>
      </c>
      <c r="G52" s="35"/>
      <c r="H52" s="48"/>
      <c r="I52" s="55">
        <f t="shared" si="21"/>
        <v>0</v>
      </c>
      <c r="J52" s="71">
        <v>0.41666666666666669</v>
      </c>
      <c r="K52" s="72">
        <v>0.75</v>
      </c>
      <c r="L52" s="55">
        <f>(K52-J52)*24</f>
        <v>8</v>
      </c>
      <c r="M52" s="71">
        <v>0.41666666666666669</v>
      </c>
      <c r="N52" s="72">
        <v>0.75</v>
      </c>
      <c r="O52" s="55">
        <f>(N52-M52)*24</f>
        <v>8</v>
      </c>
      <c r="P52" s="83" t="s">
        <v>175</v>
      </c>
    </row>
    <row r="53" spans="2:16" ht="19.5" customHeight="1" x14ac:dyDescent="0.2">
      <c r="B53" s="51">
        <f t="shared" si="19"/>
        <v>43226</v>
      </c>
      <c r="C53" s="52">
        <f t="shared" si="24"/>
        <v>43226</v>
      </c>
      <c r="D53" s="53">
        <v>0.41666666666666669</v>
      </c>
      <c r="E53" s="54">
        <v>0.75</v>
      </c>
      <c r="F53" s="55">
        <f>(E53-D53)*24</f>
        <v>8</v>
      </c>
      <c r="G53" s="35"/>
      <c r="H53" s="48"/>
      <c r="I53" s="55">
        <f t="shared" si="21"/>
        <v>0</v>
      </c>
      <c r="J53" s="71">
        <v>0.41666666666666669</v>
      </c>
      <c r="K53" s="72">
        <v>0.75</v>
      </c>
      <c r="L53" s="55">
        <f>(K53-J53)*24</f>
        <v>8</v>
      </c>
      <c r="M53" s="71">
        <v>0.41666666666666669</v>
      </c>
      <c r="N53" s="72">
        <v>0.75</v>
      </c>
      <c r="O53" s="55">
        <f>(N53-M53)*24</f>
        <v>8</v>
      </c>
      <c r="P53" s="83"/>
    </row>
    <row r="54" spans="2:16" ht="19.5" customHeight="1" x14ac:dyDescent="0.2">
      <c r="B54" s="51">
        <f t="shared" si="19"/>
        <v>43227</v>
      </c>
      <c r="C54" s="52">
        <f t="shared" si="24"/>
        <v>43227</v>
      </c>
      <c r="D54" s="71">
        <v>0.58333333333333337</v>
      </c>
      <c r="E54" s="72">
        <v>0.83333333333333337</v>
      </c>
      <c r="F54" s="55">
        <f t="shared" si="20"/>
        <v>6</v>
      </c>
      <c r="G54" s="35"/>
      <c r="H54" s="48"/>
      <c r="I54" s="55">
        <f t="shared" si="21"/>
        <v>0</v>
      </c>
      <c r="J54" s="71">
        <v>0.58333333333333337</v>
      </c>
      <c r="K54" s="72">
        <v>0.75</v>
      </c>
      <c r="L54" s="55">
        <f t="shared" si="22"/>
        <v>3.9999999999999991</v>
      </c>
      <c r="M54" s="71">
        <v>0.41666666666666669</v>
      </c>
      <c r="N54" s="72">
        <v>0.83333333333333337</v>
      </c>
      <c r="O54" s="55">
        <f t="shared" si="23"/>
        <v>10</v>
      </c>
      <c r="P54" s="83"/>
    </row>
    <row r="55" spans="2:16" ht="19.5" customHeight="1" x14ac:dyDescent="0.2">
      <c r="B55" s="51">
        <f t="shared" si="19"/>
        <v>43228</v>
      </c>
      <c r="C55" s="52">
        <f t="shared" si="24"/>
        <v>43228</v>
      </c>
      <c r="D55" s="35"/>
      <c r="E55" s="48" t="s">
        <v>79</v>
      </c>
      <c r="F55" s="47"/>
      <c r="G55" s="35"/>
      <c r="H55" s="48"/>
      <c r="I55" s="55">
        <f t="shared" si="21"/>
        <v>0</v>
      </c>
      <c r="J55" s="35"/>
      <c r="K55" s="48" t="s">
        <v>79</v>
      </c>
      <c r="L55" s="47"/>
      <c r="M55" s="35"/>
      <c r="N55" s="48" t="s">
        <v>79</v>
      </c>
      <c r="O55" s="47"/>
      <c r="P55" s="91"/>
    </row>
    <row r="56" spans="2:16" ht="19.5" customHeight="1" x14ac:dyDescent="0.2">
      <c r="B56" s="51">
        <f t="shared" si="19"/>
        <v>43229</v>
      </c>
      <c r="C56" s="52">
        <f t="shared" si="24"/>
        <v>43229</v>
      </c>
      <c r="D56" s="71">
        <v>0.58333333333333337</v>
      </c>
      <c r="E56" s="72">
        <v>0.83333333333333337</v>
      </c>
      <c r="F56" s="55">
        <f t="shared" ref="F56:F61" si="25">(E56-D56)*24</f>
        <v>6</v>
      </c>
      <c r="G56" s="35"/>
      <c r="H56" s="48"/>
      <c r="I56" s="55">
        <f t="shared" si="21"/>
        <v>0</v>
      </c>
      <c r="J56" s="71">
        <v>0.58333333333333337</v>
      </c>
      <c r="K56" s="72">
        <v>0.75</v>
      </c>
      <c r="L56" s="55">
        <f t="shared" si="22"/>
        <v>3.9999999999999991</v>
      </c>
      <c r="M56" s="71">
        <v>0.41666666666666669</v>
      </c>
      <c r="N56" s="72">
        <v>0.83333333333333337</v>
      </c>
      <c r="O56" s="55">
        <f t="shared" si="23"/>
        <v>10</v>
      </c>
      <c r="P56" s="83"/>
    </row>
    <row r="57" spans="2:16" ht="19.5" customHeight="1" x14ac:dyDescent="0.2">
      <c r="B57" s="51">
        <f t="shared" si="19"/>
        <v>43230</v>
      </c>
      <c r="C57" s="52">
        <f t="shared" si="24"/>
        <v>43230</v>
      </c>
      <c r="D57" s="71">
        <v>0.58333333333333337</v>
      </c>
      <c r="E57" s="72">
        <v>0.83333333333333337</v>
      </c>
      <c r="F57" s="55">
        <f t="shared" si="25"/>
        <v>6</v>
      </c>
      <c r="G57" s="35"/>
      <c r="H57" s="48"/>
      <c r="I57" s="47"/>
      <c r="J57" s="71">
        <v>0.58333333333333337</v>
      </c>
      <c r="K57" s="72">
        <v>0.75</v>
      </c>
      <c r="L57" s="55">
        <f t="shared" si="22"/>
        <v>3.9999999999999991</v>
      </c>
      <c r="M57" s="71">
        <v>0.41666666666666669</v>
      </c>
      <c r="N57" s="72">
        <v>0.83333333333333337</v>
      </c>
      <c r="O57" s="55">
        <f t="shared" si="23"/>
        <v>10</v>
      </c>
      <c r="P57" s="83"/>
    </row>
    <row r="58" spans="2:16" ht="19.5" customHeight="1" x14ac:dyDescent="0.2">
      <c r="B58" s="51">
        <f t="shared" si="19"/>
        <v>43231</v>
      </c>
      <c r="C58" s="52">
        <f t="shared" si="24"/>
        <v>43231</v>
      </c>
      <c r="D58" s="71">
        <v>0.58333333333333337</v>
      </c>
      <c r="E58" s="72">
        <v>0.83333333333333337</v>
      </c>
      <c r="F58" s="55">
        <f t="shared" si="25"/>
        <v>6</v>
      </c>
      <c r="G58" s="35"/>
      <c r="H58" s="48"/>
      <c r="I58" s="55">
        <f t="shared" ref="I58:I63" si="26">(H58-G58)*24</f>
        <v>0</v>
      </c>
      <c r="J58" s="71">
        <v>0.58333333333333337</v>
      </c>
      <c r="K58" s="72">
        <v>0.75</v>
      </c>
      <c r="L58" s="55">
        <f>(K58-J58)*24</f>
        <v>3.9999999999999991</v>
      </c>
      <c r="M58" s="71">
        <v>0.41666666666666669</v>
      </c>
      <c r="N58" s="72">
        <v>0.83333333333333337</v>
      </c>
      <c r="O58" s="55">
        <f>(N58-M58)*24</f>
        <v>10</v>
      </c>
      <c r="P58" s="92"/>
    </row>
    <row r="59" spans="2:16" ht="19.5" customHeight="1" x14ac:dyDescent="0.2">
      <c r="B59" s="51">
        <f t="shared" si="19"/>
        <v>43232</v>
      </c>
      <c r="C59" s="52">
        <f t="shared" si="24"/>
        <v>43232</v>
      </c>
      <c r="D59" s="71">
        <v>0.41666666666666669</v>
      </c>
      <c r="E59" s="72">
        <v>0.83333333333333337</v>
      </c>
      <c r="F59" s="55">
        <f t="shared" si="25"/>
        <v>10</v>
      </c>
      <c r="G59" s="35"/>
      <c r="H59" s="48"/>
      <c r="I59" s="55">
        <f t="shared" si="26"/>
        <v>0</v>
      </c>
      <c r="J59" s="71">
        <v>0.41666666666666669</v>
      </c>
      <c r="K59" s="72">
        <v>0.75</v>
      </c>
      <c r="L59" s="55">
        <f>(K59-J59)*24</f>
        <v>8</v>
      </c>
      <c r="M59" s="71">
        <v>0.41666666666666669</v>
      </c>
      <c r="N59" s="72">
        <v>0.83333333333333337</v>
      </c>
      <c r="O59" s="55">
        <f>(N59-M59)*24</f>
        <v>10</v>
      </c>
      <c r="P59" s="92"/>
    </row>
    <row r="60" spans="2:16" ht="19.5" customHeight="1" x14ac:dyDescent="0.2">
      <c r="B60" s="51">
        <f t="shared" si="19"/>
        <v>43233</v>
      </c>
      <c r="C60" s="52">
        <f t="shared" si="24"/>
        <v>43233</v>
      </c>
      <c r="D60" s="71">
        <v>0.41666666666666669</v>
      </c>
      <c r="E60" s="72">
        <v>0.75</v>
      </c>
      <c r="F60" s="55">
        <f t="shared" si="25"/>
        <v>8</v>
      </c>
      <c r="G60" s="35"/>
      <c r="H60" s="48"/>
      <c r="I60" s="55">
        <f t="shared" si="26"/>
        <v>0</v>
      </c>
      <c r="J60" s="71">
        <v>0.41666666666666669</v>
      </c>
      <c r="K60" s="72">
        <v>0.75</v>
      </c>
      <c r="L60" s="55">
        <f>(K60-J60)*24</f>
        <v>8</v>
      </c>
      <c r="M60" s="71">
        <v>0.41666666666666669</v>
      </c>
      <c r="N60" s="72">
        <v>0.75</v>
      </c>
      <c r="O60" s="55">
        <f>(N60-M60)*24</f>
        <v>8</v>
      </c>
      <c r="P60" s="92"/>
    </row>
    <row r="61" spans="2:16" ht="19.5" customHeight="1" x14ac:dyDescent="0.2">
      <c r="B61" s="51">
        <f t="shared" si="19"/>
        <v>43234</v>
      </c>
      <c r="C61" s="52">
        <f t="shared" si="24"/>
        <v>43234</v>
      </c>
      <c r="D61" s="71">
        <v>0.58333333333333337</v>
      </c>
      <c r="E61" s="72">
        <v>0.83333333333333337</v>
      </c>
      <c r="F61" s="55">
        <f t="shared" si="25"/>
        <v>6</v>
      </c>
      <c r="G61" s="35"/>
      <c r="H61" s="48"/>
      <c r="I61" s="55">
        <f t="shared" si="26"/>
        <v>0</v>
      </c>
      <c r="J61" s="71">
        <v>0.58333333333333337</v>
      </c>
      <c r="K61" s="72">
        <v>0.75</v>
      </c>
      <c r="L61" s="55">
        <f>(K61-J61)*24</f>
        <v>3.9999999999999991</v>
      </c>
      <c r="M61" s="71">
        <v>0.41666666666666669</v>
      </c>
      <c r="N61" s="72">
        <v>0.83333333333333337</v>
      </c>
      <c r="O61" s="55">
        <f>(N61-M61)*24</f>
        <v>10</v>
      </c>
      <c r="P61" s="92"/>
    </row>
    <row r="62" spans="2:16" ht="19.5" customHeight="1" x14ac:dyDescent="0.2">
      <c r="B62" s="51">
        <f t="shared" si="19"/>
        <v>43235</v>
      </c>
      <c r="C62" s="52">
        <f t="shared" si="24"/>
        <v>43235</v>
      </c>
      <c r="D62" s="35"/>
      <c r="E62" s="48" t="s">
        <v>79</v>
      </c>
      <c r="F62" s="47"/>
      <c r="G62" s="35"/>
      <c r="H62" s="48"/>
      <c r="I62" s="55">
        <f t="shared" si="26"/>
        <v>0</v>
      </c>
      <c r="J62" s="35"/>
      <c r="K62" s="48" t="s">
        <v>79</v>
      </c>
      <c r="L62" s="47"/>
      <c r="M62" s="35"/>
      <c r="N62" s="48" t="s">
        <v>79</v>
      </c>
      <c r="O62" s="47"/>
      <c r="P62" s="92"/>
    </row>
    <row r="63" spans="2:16" ht="19.5" customHeight="1" x14ac:dyDescent="0.2">
      <c r="B63" s="51">
        <f t="shared" si="19"/>
        <v>43236</v>
      </c>
      <c r="C63" s="52">
        <f t="shared" si="24"/>
        <v>43236</v>
      </c>
      <c r="D63" s="71">
        <v>0.58333333333333337</v>
      </c>
      <c r="E63" s="72">
        <v>0.83333333333333337</v>
      </c>
      <c r="F63" s="55">
        <f t="shared" ref="F63:F68" si="27">(E63-D63)*24</f>
        <v>6</v>
      </c>
      <c r="G63" s="35"/>
      <c r="H63" s="48"/>
      <c r="I63" s="55">
        <f t="shared" si="26"/>
        <v>0</v>
      </c>
      <c r="J63" s="71">
        <v>0.58333333333333337</v>
      </c>
      <c r="K63" s="72">
        <v>0.75</v>
      </c>
      <c r="L63" s="55">
        <f t="shared" ref="L63:L68" si="28">(K63-J63)*24</f>
        <v>3.9999999999999991</v>
      </c>
      <c r="M63" s="71">
        <v>0.41666666666666669</v>
      </c>
      <c r="N63" s="72">
        <v>0.83333333333333337</v>
      </c>
      <c r="O63" s="55">
        <f t="shared" ref="O63:O68" si="29">(N63-M63)*24</f>
        <v>10</v>
      </c>
      <c r="P63" s="92"/>
    </row>
    <row r="64" spans="2:16" ht="19.5" customHeight="1" x14ac:dyDescent="0.2">
      <c r="B64" s="51">
        <f t="shared" si="19"/>
        <v>43237</v>
      </c>
      <c r="C64" s="52">
        <f t="shared" si="24"/>
        <v>43237</v>
      </c>
      <c r="D64" s="71">
        <v>0.58333333333333337</v>
      </c>
      <c r="E64" s="72">
        <v>0.83333333333333337</v>
      </c>
      <c r="F64" s="55">
        <f t="shared" si="27"/>
        <v>6</v>
      </c>
      <c r="G64" s="35"/>
      <c r="H64" s="48"/>
      <c r="I64" s="47"/>
      <c r="J64" s="71">
        <v>0.58333333333333337</v>
      </c>
      <c r="K64" s="72">
        <v>0.75</v>
      </c>
      <c r="L64" s="55">
        <f t="shared" si="28"/>
        <v>3.9999999999999991</v>
      </c>
      <c r="M64" s="71">
        <v>0.41666666666666669</v>
      </c>
      <c r="N64" s="72">
        <v>0.83333333333333337</v>
      </c>
      <c r="O64" s="55">
        <f t="shared" si="29"/>
        <v>10</v>
      </c>
      <c r="P64" s="92"/>
    </row>
    <row r="65" spans="2:16" ht="19.5" customHeight="1" x14ac:dyDescent="0.2">
      <c r="B65" s="51">
        <f t="shared" si="19"/>
        <v>43238</v>
      </c>
      <c r="C65" s="52">
        <f t="shared" si="24"/>
        <v>43238</v>
      </c>
      <c r="D65" s="71">
        <v>0.58333333333333337</v>
      </c>
      <c r="E65" s="72">
        <v>0.83333333333333337</v>
      </c>
      <c r="F65" s="55">
        <f t="shared" si="27"/>
        <v>6</v>
      </c>
      <c r="G65" s="35"/>
      <c r="H65" s="48"/>
      <c r="I65" s="55">
        <f t="shared" ref="I65:I70" si="30">(H65-G65)*24</f>
        <v>0</v>
      </c>
      <c r="J65" s="71">
        <v>0.58333333333333337</v>
      </c>
      <c r="K65" s="72">
        <v>0.75</v>
      </c>
      <c r="L65" s="55">
        <f t="shared" si="28"/>
        <v>3.9999999999999991</v>
      </c>
      <c r="M65" s="71">
        <v>0.41666666666666669</v>
      </c>
      <c r="N65" s="72">
        <v>0.83333333333333337</v>
      </c>
      <c r="O65" s="55">
        <f t="shared" si="29"/>
        <v>10</v>
      </c>
      <c r="P65" s="92"/>
    </row>
    <row r="66" spans="2:16" ht="19.5" customHeight="1" x14ac:dyDescent="0.2">
      <c r="B66" s="51">
        <f t="shared" si="19"/>
        <v>43239</v>
      </c>
      <c r="C66" s="52">
        <f t="shared" si="24"/>
        <v>43239</v>
      </c>
      <c r="D66" s="71">
        <v>0.41666666666666669</v>
      </c>
      <c r="E66" s="72">
        <v>0.83333333333333337</v>
      </c>
      <c r="F66" s="55">
        <f t="shared" si="27"/>
        <v>10</v>
      </c>
      <c r="G66" s="35"/>
      <c r="H66" s="48"/>
      <c r="I66" s="55">
        <f t="shared" si="30"/>
        <v>0</v>
      </c>
      <c r="J66" s="71">
        <v>0.41666666666666669</v>
      </c>
      <c r="K66" s="72">
        <v>0.75</v>
      </c>
      <c r="L66" s="55">
        <f t="shared" si="28"/>
        <v>8</v>
      </c>
      <c r="M66" s="71">
        <v>0.41666666666666669</v>
      </c>
      <c r="N66" s="72">
        <v>0.83333333333333337</v>
      </c>
      <c r="O66" s="55">
        <f t="shared" si="29"/>
        <v>10</v>
      </c>
      <c r="P66" s="92"/>
    </row>
    <row r="67" spans="2:16" ht="19.5" customHeight="1" x14ac:dyDescent="0.2">
      <c r="B67" s="51">
        <f t="shared" si="19"/>
        <v>43240</v>
      </c>
      <c r="C67" s="52">
        <f t="shared" si="24"/>
        <v>43240</v>
      </c>
      <c r="D67" s="71">
        <v>0.41666666666666669</v>
      </c>
      <c r="E67" s="72">
        <v>0.75</v>
      </c>
      <c r="F67" s="55">
        <f t="shared" si="27"/>
        <v>8</v>
      </c>
      <c r="G67" s="35"/>
      <c r="H67" s="48"/>
      <c r="I67" s="55">
        <f t="shared" si="30"/>
        <v>0</v>
      </c>
      <c r="J67" s="71">
        <v>0.41666666666666669</v>
      </c>
      <c r="K67" s="72">
        <v>0.75</v>
      </c>
      <c r="L67" s="55">
        <f t="shared" si="28"/>
        <v>8</v>
      </c>
      <c r="M67" s="71">
        <v>0.41666666666666669</v>
      </c>
      <c r="N67" s="72">
        <v>0.75</v>
      </c>
      <c r="O67" s="55">
        <f t="shared" si="29"/>
        <v>8</v>
      </c>
      <c r="P67" s="92"/>
    </row>
    <row r="68" spans="2:16" ht="19.5" customHeight="1" x14ac:dyDescent="0.2">
      <c r="B68" s="51">
        <f t="shared" si="19"/>
        <v>43241</v>
      </c>
      <c r="C68" s="52">
        <f t="shared" si="24"/>
        <v>43241</v>
      </c>
      <c r="D68" s="71">
        <v>0.58333333333333337</v>
      </c>
      <c r="E68" s="72">
        <v>0.83333333333333337</v>
      </c>
      <c r="F68" s="55">
        <f t="shared" si="27"/>
        <v>6</v>
      </c>
      <c r="G68" s="35"/>
      <c r="H68" s="48"/>
      <c r="I68" s="55">
        <f t="shared" si="30"/>
        <v>0</v>
      </c>
      <c r="J68" s="71">
        <v>0.58333333333333337</v>
      </c>
      <c r="K68" s="72">
        <v>0.75</v>
      </c>
      <c r="L68" s="55">
        <f t="shared" si="28"/>
        <v>3.9999999999999991</v>
      </c>
      <c r="M68" s="71">
        <v>0.41666666666666669</v>
      </c>
      <c r="N68" s="72">
        <v>0.83333333333333337</v>
      </c>
      <c r="O68" s="55">
        <f t="shared" si="29"/>
        <v>10</v>
      </c>
      <c r="P68" s="92"/>
    </row>
    <row r="69" spans="2:16" ht="19.5" customHeight="1" x14ac:dyDescent="0.2">
      <c r="B69" s="51">
        <f t="shared" si="19"/>
        <v>43242</v>
      </c>
      <c r="C69" s="52">
        <f t="shared" si="24"/>
        <v>43242</v>
      </c>
      <c r="D69" s="35"/>
      <c r="E69" s="48" t="s">
        <v>79</v>
      </c>
      <c r="F69" s="47"/>
      <c r="G69" s="35"/>
      <c r="H69" s="48"/>
      <c r="I69" s="55">
        <f t="shared" si="30"/>
        <v>0</v>
      </c>
      <c r="J69" s="35"/>
      <c r="K69" s="48" t="s">
        <v>79</v>
      </c>
      <c r="L69" s="47"/>
      <c r="M69" s="35"/>
      <c r="N69" s="48" t="s">
        <v>79</v>
      </c>
      <c r="O69" s="47"/>
      <c r="P69" s="92"/>
    </row>
    <row r="70" spans="2:16" ht="19.5" customHeight="1" x14ac:dyDescent="0.2">
      <c r="B70" s="51">
        <f t="shared" si="19"/>
        <v>43243</v>
      </c>
      <c r="C70" s="52">
        <f t="shared" si="24"/>
        <v>43243</v>
      </c>
      <c r="D70" s="71">
        <v>0.58333333333333337</v>
      </c>
      <c r="E70" s="72">
        <v>0.83333333333333337</v>
      </c>
      <c r="F70" s="55">
        <f t="shared" ref="F70:F75" si="31">(E70-D70)*24</f>
        <v>6</v>
      </c>
      <c r="G70" s="35"/>
      <c r="H70" s="48"/>
      <c r="I70" s="55">
        <f t="shared" si="30"/>
        <v>0</v>
      </c>
      <c r="J70" s="71">
        <v>0.58333333333333337</v>
      </c>
      <c r="K70" s="72">
        <v>0.75</v>
      </c>
      <c r="L70" s="55">
        <f t="shared" ref="L70:L75" si="32">(K70-J70)*24</f>
        <v>3.9999999999999991</v>
      </c>
      <c r="M70" s="71">
        <v>0.41666666666666669</v>
      </c>
      <c r="N70" s="72">
        <v>0.83333333333333337</v>
      </c>
      <c r="O70" s="55">
        <f t="shared" ref="O70:O75" si="33">(N70-M70)*24</f>
        <v>10</v>
      </c>
      <c r="P70" s="92"/>
    </row>
    <row r="71" spans="2:16" ht="19.5" customHeight="1" x14ac:dyDescent="0.2">
      <c r="B71" s="51">
        <f t="shared" si="19"/>
        <v>43244</v>
      </c>
      <c r="C71" s="52">
        <f t="shared" si="24"/>
        <v>43244</v>
      </c>
      <c r="D71" s="71">
        <v>0.58333333333333337</v>
      </c>
      <c r="E71" s="72">
        <v>0.83333333333333337</v>
      </c>
      <c r="F71" s="55">
        <f t="shared" si="31"/>
        <v>6</v>
      </c>
      <c r="G71" s="35"/>
      <c r="H71" s="48"/>
      <c r="I71" s="47"/>
      <c r="J71" s="71">
        <v>0.58333333333333337</v>
      </c>
      <c r="K71" s="72">
        <v>0.75</v>
      </c>
      <c r="L71" s="55">
        <f t="shared" si="32"/>
        <v>3.9999999999999991</v>
      </c>
      <c r="M71" s="71">
        <v>0.41666666666666669</v>
      </c>
      <c r="N71" s="72">
        <v>0.83333333333333337</v>
      </c>
      <c r="O71" s="55">
        <f t="shared" si="33"/>
        <v>10</v>
      </c>
      <c r="P71" s="92"/>
    </row>
    <row r="72" spans="2:16" ht="19.5" customHeight="1" x14ac:dyDescent="0.2">
      <c r="B72" s="51">
        <f t="shared" si="19"/>
        <v>43245</v>
      </c>
      <c r="C72" s="52">
        <f t="shared" si="24"/>
        <v>43245</v>
      </c>
      <c r="D72" s="71">
        <v>0.58333333333333337</v>
      </c>
      <c r="E72" s="72">
        <v>0.83333333333333337</v>
      </c>
      <c r="F72" s="55">
        <f t="shared" si="31"/>
        <v>6</v>
      </c>
      <c r="G72" s="35"/>
      <c r="H72" s="48"/>
      <c r="I72" s="55">
        <f t="shared" ref="I72:I77" si="34">(H72-G72)*24</f>
        <v>0</v>
      </c>
      <c r="J72" s="71">
        <v>0.58333333333333337</v>
      </c>
      <c r="K72" s="72">
        <v>0.75</v>
      </c>
      <c r="L72" s="55">
        <f t="shared" si="32"/>
        <v>3.9999999999999991</v>
      </c>
      <c r="M72" s="71">
        <v>0.41666666666666669</v>
      </c>
      <c r="N72" s="72">
        <v>0.83333333333333337</v>
      </c>
      <c r="O72" s="55">
        <f t="shared" si="33"/>
        <v>10</v>
      </c>
      <c r="P72" s="92"/>
    </row>
    <row r="73" spans="2:16" ht="19.5" customHeight="1" x14ac:dyDescent="0.2">
      <c r="B73" s="51">
        <f t="shared" si="19"/>
        <v>43246</v>
      </c>
      <c r="C73" s="52">
        <f t="shared" si="24"/>
        <v>43246</v>
      </c>
      <c r="D73" s="71">
        <v>0.41666666666666669</v>
      </c>
      <c r="E73" s="72">
        <v>0.83333333333333337</v>
      </c>
      <c r="F73" s="55">
        <f t="shared" si="31"/>
        <v>10</v>
      </c>
      <c r="G73" s="35"/>
      <c r="H73" s="48"/>
      <c r="I73" s="55">
        <f t="shared" si="34"/>
        <v>0</v>
      </c>
      <c r="J73" s="71">
        <v>0.41666666666666669</v>
      </c>
      <c r="K73" s="72">
        <v>0.75</v>
      </c>
      <c r="L73" s="55">
        <f t="shared" si="32"/>
        <v>8</v>
      </c>
      <c r="M73" s="71">
        <v>0.41666666666666669</v>
      </c>
      <c r="N73" s="72">
        <v>0.83333333333333337</v>
      </c>
      <c r="O73" s="55">
        <f t="shared" si="33"/>
        <v>10</v>
      </c>
      <c r="P73" s="92"/>
    </row>
    <row r="74" spans="2:16" ht="19.5" customHeight="1" x14ac:dyDescent="0.2">
      <c r="B74" s="51">
        <f t="shared" si="19"/>
        <v>43247</v>
      </c>
      <c r="C74" s="52">
        <f t="shared" si="24"/>
        <v>43247</v>
      </c>
      <c r="D74" s="71">
        <v>0.41666666666666669</v>
      </c>
      <c r="E74" s="72">
        <v>0.75</v>
      </c>
      <c r="F74" s="55">
        <f t="shared" si="31"/>
        <v>8</v>
      </c>
      <c r="G74" s="35"/>
      <c r="H74" s="48"/>
      <c r="I74" s="55">
        <f t="shared" si="34"/>
        <v>0</v>
      </c>
      <c r="J74" s="71">
        <v>0.41666666666666669</v>
      </c>
      <c r="K74" s="72">
        <v>0.75</v>
      </c>
      <c r="L74" s="55">
        <f t="shared" si="32"/>
        <v>8</v>
      </c>
      <c r="M74" s="71">
        <v>0.41666666666666669</v>
      </c>
      <c r="N74" s="72">
        <v>0.75</v>
      </c>
      <c r="O74" s="55">
        <f t="shared" si="33"/>
        <v>8</v>
      </c>
      <c r="P74" s="83" t="s">
        <v>340</v>
      </c>
    </row>
    <row r="75" spans="2:16" ht="19.5" customHeight="1" x14ac:dyDescent="0.2">
      <c r="B75" s="51">
        <f t="shared" si="19"/>
        <v>43248</v>
      </c>
      <c r="C75" s="52">
        <f t="shared" si="24"/>
        <v>43248</v>
      </c>
      <c r="D75" s="71">
        <v>0.58333333333333337</v>
      </c>
      <c r="E75" s="72">
        <v>0.83333333333333337</v>
      </c>
      <c r="F75" s="55">
        <f t="shared" si="31"/>
        <v>6</v>
      </c>
      <c r="G75" s="35"/>
      <c r="H75" s="48"/>
      <c r="I75" s="55">
        <f t="shared" si="34"/>
        <v>0</v>
      </c>
      <c r="J75" s="71">
        <v>0.58333333333333337</v>
      </c>
      <c r="K75" s="72">
        <v>0.75</v>
      </c>
      <c r="L75" s="55">
        <f t="shared" si="32"/>
        <v>3.9999999999999991</v>
      </c>
      <c r="M75" s="71">
        <v>0.41666666666666669</v>
      </c>
      <c r="N75" s="72">
        <v>0.83333333333333337</v>
      </c>
      <c r="O75" s="55">
        <f t="shared" si="33"/>
        <v>10</v>
      </c>
      <c r="P75" s="92"/>
    </row>
    <row r="76" spans="2:16" ht="19.5" customHeight="1" x14ac:dyDescent="0.2">
      <c r="B76" s="51">
        <f>IF(DAY(B75+1)&lt;&gt;29,"",B75+1)</f>
        <v>43249</v>
      </c>
      <c r="C76" s="52">
        <f t="shared" si="24"/>
        <v>43249</v>
      </c>
      <c r="D76" s="35"/>
      <c r="E76" s="48" t="s">
        <v>79</v>
      </c>
      <c r="F76" s="47"/>
      <c r="G76" s="35"/>
      <c r="H76" s="48"/>
      <c r="I76" s="55">
        <f t="shared" si="34"/>
        <v>0</v>
      </c>
      <c r="J76" s="35"/>
      <c r="K76" s="48" t="s">
        <v>79</v>
      </c>
      <c r="L76" s="47"/>
      <c r="M76" s="35"/>
      <c r="N76" s="48" t="s">
        <v>79</v>
      </c>
      <c r="O76" s="47"/>
      <c r="P76" s="92"/>
    </row>
    <row r="77" spans="2:16" ht="19.5" customHeight="1" x14ac:dyDescent="0.2">
      <c r="B77" s="51">
        <f>IF(DAY(B76+1)&lt;&gt;30,"",B76+1)</f>
        <v>43250</v>
      </c>
      <c r="C77" s="52">
        <f t="shared" si="24"/>
        <v>43250</v>
      </c>
      <c r="D77" s="71">
        <v>0.58333333333333337</v>
      </c>
      <c r="E77" s="72">
        <v>0.83333333333333337</v>
      </c>
      <c r="F77" s="55">
        <f>(E77-D77)*24</f>
        <v>6</v>
      </c>
      <c r="G77" s="35"/>
      <c r="H77" s="48"/>
      <c r="I77" s="55">
        <f t="shared" si="34"/>
        <v>0</v>
      </c>
      <c r="J77" s="71">
        <v>0.58333333333333337</v>
      </c>
      <c r="K77" s="72">
        <v>0.75</v>
      </c>
      <c r="L77" s="55">
        <f>(K77-J77)*24</f>
        <v>3.9999999999999991</v>
      </c>
      <c r="M77" s="71">
        <v>0.41666666666666669</v>
      </c>
      <c r="N77" s="72">
        <v>0.83333333333333337</v>
      </c>
      <c r="O77" s="55">
        <f>(N77-M77)*24</f>
        <v>10</v>
      </c>
      <c r="P77" s="92"/>
    </row>
    <row r="78" spans="2:16" ht="19.5" customHeight="1" thickBot="1" x14ac:dyDescent="0.25">
      <c r="B78" s="51">
        <f>IF(DAY(B77+1)&lt;&gt;31,"",B77+1)</f>
        <v>43251</v>
      </c>
      <c r="C78" s="52">
        <f t="shared" si="24"/>
        <v>43251</v>
      </c>
      <c r="D78" s="71">
        <v>0.58333333333333337</v>
      </c>
      <c r="E78" s="72">
        <v>0.83333333333333337</v>
      </c>
      <c r="F78" s="55">
        <f>(E78-D78)*24</f>
        <v>6</v>
      </c>
      <c r="G78" s="75"/>
      <c r="H78" s="77"/>
      <c r="I78" s="76"/>
      <c r="J78" s="71">
        <v>0.58333333333333337</v>
      </c>
      <c r="K78" s="72">
        <v>0.75</v>
      </c>
      <c r="L78" s="55">
        <f>(K78-J78)*24</f>
        <v>3.9999999999999991</v>
      </c>
      <c r="M78" s="71">
        <v>0.41666666666666669</v>
      </c>
      <c r="N78" s="72">
        <v>0.83333333333333337</v>
      </c>
      <c r="O78" s="55">
        <f>(N78-M78)*24</f>
        <v>10</v>
      </c>
      <c r="P78" s="94"/>
    </row>
    <row r="79" spans="2:16" ht="19.5" customHeight="1" thickTop="1" x14ac:dyDescent="0.2">
      <c r="B79" s="57" t="s">
        <v>37</v>
      </c>
      <c r="C79" s="58"/>
      <c r="D79" s="57"/>
      <c r="E79" s="59">
        <f>COUNTIF(D48:D78,"&gt;0")</f>
        <v>26</v>
      </c>
      <c r="F79" s="60"/>
      <c r="G79" s="61"/>
      <c r="H79" s="59">
        <f>COUNTIF(G48:G78,"&gt;0")</f>
        <v>0</v>
      </c>
      <c r="I79" s="60"/>
      <c r="J79" s="61"/>
      <c r="K79" s="59">
        <f>COUNTIF(J48:J78,"&gt;0")</f>
        <v>26</v>
      </c>
      <c r="L79" s="60"/>
      <c r="M79" s="61"/>
      <c r="N79" s="59">
        <f>COUNTIF(M48:M78,"&gt;0")</f>
        <v>26</v>
      </c>
      <c r="O79" s="60"/>
      <c r="P79" s="40"/>
    </row>
    <row r="80" spans="2:16" ht="19.5" customHeight="1" x14ac:dyDescent="0.2">
      <c r="B80" s="62" t="s">
        <v>309</v>
      </c>
      <c r="C80" s="63"/>
      <c r="D80" s="64"/>
      <c r="E80" s="74">
        <f>SUM(F48:F78)</f>
        <v>182</v>
      </c>
      <c r="F80" s="63"/>
      <c r="G80" s="65"/>
      <c r="H80" s="74">
        <f>SUM(I48:I78)</f>
        <v>0</v>
      </c>
      <c r="I80" s="63"/>
      <c r="J80" s="65"/>
      <c r="K80" s="74">
        <f>SUM(L48:L78)</f>
        <v>144</v>
      </c>
      <c r="L80" s="63"/>
      <c r="M80" s="65"/>
      <c r="N80" s="74">
        <f>SUM(O48:O78)</f>
        <v>246</v>
      </c>
      <c r="O80" s="63"/>
      <c r="P80" s="40"/>
    </row>
    <row r="81" spans="2:16" ht="19.5" customHeight="1" x14ac:dyDescent="0.2">
      <c r="B81" s="64" t="s">
        <v>42</v>
      </c>
      <c r="C81" s="66"/>
      <c r="D81" s="64"/>
      <c r="E81" s="90">
        <f>COUNTIF($B$48:$B$78,"&gt;0")-E79</f>
        <v>5</v>
      </c>
      <c r="F81" s="47"/>
      <c r="G81" s="35"/>
      <c r="H81" s="90">
        <f>COUNTIF($B$48:$B$78,"&gt;0")-H79</f>
        <v>31</v>
      </c>
      <c r="I81" s="47"/>
      <c r="J81" s="35"/>
      <c r="K81" s="90">
        <f>COUNTIF($B$48:$B$78,"&gt;0")-K79</f>
        <v>5</v>
      </c>
      <c r="L81" s="47"/>
      <c r="M81" s="35"/>
      <c r="N81" s="90">
        <f>COUNTIF($B$48:$B$78,"&gt;0")-N79</f>
        <v>5</v>
      </c>
      <c r="O81" s="47"/>
      <c r="P81" s="40"/>
    </row>
    <row r="82" spans="2:16" ht="19.5" customHeight="1" x14ac:dyDescent="0.2">
      <c r="B82" s="67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8.75" customHeight="1" x14ac:dyDescent="0.2">
      <c r="B83" s="287" t="s">
        <v>13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2:16" ht="18.75" customHeight="1" x14ac:dyDescent="0.2"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2:16" ht="18.75" customHeight="1" x14ac:dyDescent="0.2"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ht="18.75" customHeight="1" x14ac:dyDescent="0.2">
      <c r="B86" s="294">
        <f>EDATE(B45, 1)</f>
        <v>43252</v>
      </c>
      <c r="C86" s="294"/>
      <c r="D86" s="294"/>
      <c r="E86" s="44">
        <f>B86</f>
        <v>43252</v>
      </c>
      <c r="F86" s="10"/>
    </row>
    <row r="87" spans="2:16" ht="19.5" customHeight="1" x14ac:dyDescent="0.2">
      <c r="B87" s="289"/>
      <c r="C87" s="290"/>
      <c r="D87" s="219" t="s">
        <v>313</v>
      </c>
      <c r="E87" s="293"/>
      <c r="F87" s="220"/>
      <c r="G87" s="219" t="s">
        <v>2</v>
      </c>
      <c r="H87" s="293"/>
      <c r="I87" s="220"/>
      <c r="J87" s="219" t="s">
        <v>36</v>
      </c>
      <c r="K87" s="293"/>
      <c r="L87" s="220"/>
      <c r="M87" s="219" t="s">
        <v>237</v>
      </c>
      <c r="N87" s="293"/>
      <c r="O87" s="220"/>
      <c r="P87" s="40" t="s">
        <v>306</v>
      </c>
    </row>
    <row r="88" spans="2:16" ht="19.5" customHeight="1" x14ac:dyDescent="0.2">
      <c r="B88" s="291"/>
      <c r="C88" s="292"/>
      <c r="D88" s="35" t="s">
        <v>246</v>
      </c>
      <c r="E88" s="48" t="s">
        <v>307</v>
      </c>
      <c r="F88" s="47" t="s">
        <v>308</v>
      </c>
      <c r="G88" s="35" t="s">
        <v>246</v>
      </c>
      <c r="H88" s="48" t="s">
        <v>307</v>
      </c>
      <c r="I88" s="47" t="s">
        <v>308</v>
      </c>
      <c r="J88" s="35" t="s">
        <v>246</v>
      </c>
      <c r="K88" s="48" t="s">
        <v>307</v>
      </c>
      <c r="L88" s="47" t="s">
        <v>308</v>
      </c>
      <c r="M88" s="35" t="s">
        <v>246</v>
      </c>
      <c r="N88" s="48" t="s">
        <v>307</v>
      </c>
      <c r="O88" s="47" t="s">
        <v>308</v>
      </c>
      <c r="P88" s="3"/>
    </row>
    <row r="89" spans="2:16" ht="19.5" customHeight="1" x14ac:dyDescent="0.2">
      <c r="B89" s="51">
        <f>B86</f>
        <v>43252</v>
      </c>
      <c r="C89" s="52">
        <f>B89</f>
        <v>43252</v>
      </c>
      <c r="D89" s="71">
        <v>0.58333333333333337</v>
      </c>
      <c r="E89" s="72">
        <v>0.83333333333333337</v>
      </c>
      <c r="F89" s="55">
        <f>(E89-D89)*24</f>
        <v>6</v>
      </c>
      <c r="G89" s="35"/>
      <c r="H89" s="48"/>
      <c r="I89" s="55">
        <f>(H89-G89)*24</f>
        <v>0</v>
      </c>
      <c r="J89" s="71">
        <v>0.58333333333333337</v>
      </c>
      <c r="K89" s="72">
        <v>0.75</v>
      </c>
      <c r="L89" s="55">
        <f>(K89-J89)*24</f>
        <v>3.9999999999999991</v>
      </c>
      <c r="M89" s="71">
        <v>0.41666666666666669</v>
      </c>
      <c r="N89" s="72">
        <v>0.83333333333333337</v>
      </c>
      <c r="O89" s="55">
        <f>(N89-M89)*24</f>
        <v>10</v>
      </c>
      <c r="P89" s="83"/>
    </row>
    <row r="90" spans="2:16" ht="19.5" customHeight="1" x14ac:dyDescent="0.2">
      <c r="B90" s="51">
        <f t="shared" ref="B90:B116" si="35">B89+1</f>
        <v>43253</v>
      </c>
      <c r="C90" s="52">
        <f>B90</f>
        <v>43253</v>
      </c>
      <c r="D90" s="71">
        <v>0.41666666666666669</v>
      </c>
      <c r="E90" s="72">
        <v>0.83333333333333337</v>
      </c>
      <c r="F90" s="55">
        <f>(E90-D90)*24</f>
        <v>10</v>
      </c>
      <c r="G90" s="35"/>
      <c r="H90" s="48"/>
      <c r="I90" s="55">
        <f t="shared" ref="I90:I97" si="36">(H90-G90)*24</f>
        <v>0</v>
      </c>
      <c r="J90" s="71">
        <v>0.41666666666666669</v>
      </c>
      <c r="K90" s="72">
        <v>0.75</v>
      </c>
      <c r="L90" s="55">
        <f>(K90-J90)*24</f>
        <v>8</v>
      </c>
      <c r="M90" s="71">
        <v>0.41666666666666669</v>
      </c>
      <c r="N90" s="72">
        <v>0.83333333333333337</v>
      </c>
      <c r="O90" s="55">
        <f>(N90-M90)*24</f>
        <v>10</v>
      </c>
      <c r="P90" s="83"/>
    </row>
    <row r="91" spans="2:16" ht="19.5" customHeight="1" x14ac:dyDescent="0.2">
      <c r="B91" s="51">
        <f t="shared" si="35"/>
        <v>43254</v>
      </c>
      <c r="C91" s="52">
        <f t="shared" ref="C91:C119" si="37">B91</f>
        <v>43254</v>
      </c>
      <c r="D91" s="71">
        <v>0.41666666666666669</v>
      </c>
      <c r="E91" s="72">
        <v>0.75</v>
      </c>
      <c r="F91" s="55">
        <f>(E91-D91)*24</f>
        <v>8</v>
      </c>
      <c r="G91" s="35"/>
      <c r="H91" s="48"/>
      <c r="I91" s="55">
        <f t="shared" si="36"/>
        <v>0</v>
      </c>
      <c r="J91" s="71">
        <v>0.41666666666666669</v>
      </c>
      <c r="K91" s="72">
        <v>0.75</v>
      </c>
      <c r="L91" s="55">
        <f>(K91-J91)*24</f>
        <v>8</v>
      </c>
      <c r="M91" s="71">
        <v>0.41666666666666669</v>
      </c>
      <c r="N91" s="72">
        <v>0.75</v>
      </c>
      <c r="O91" s="55">
        <f>(N91-M91)*24</f>
        <v>8</v>
      </c>
      <c r="P91" s="83"/>
    </row>
    <row r="92" spans="2:16" ht="19.5" customHeight="1" x14ac:dyDescent="0.2">
      <c r="B92" s="51">
        <f t="shared" si="35"/>
        <v>43255</v>
      </c>
      <c r="C92" s="52">
        <f t="shared" si="37"/>
        <v>43255</v>
      </c>
      <c r="D92" s="71">
        <v>0.58333333333333337</v>
      </c>
      <c r="E92" s="72">
        <v>0.83333333333333337</v>
      </c>
      <c r="F92" s="55">
        <f>(E92-D92)*24</f>
        <v>6</v>
      </c>
      <c r="G92" s="35"/>
      <c r="H92" s="48"/>
      <c r="I92" s="55">
        <f t="shared" si="36"/>
        <v>0</v>
      </c>
      <c r="J92" s="71">
        <v>0.58333333333333337</v>
      </c>
      <c r="K92" s="72">
        <v>0.75</v>
      </c>
      <c r="L92" s="55">
        <f>(K92-J92)*24</f>
        <v>3.9999999999999991</v>
      </c>
      <c r="M92" s="71">
        <v>0.41666666666666669</v>
      </c>
      <c r="N92" s="72">
        <v>0.83333333333333337</v>
      </c>
      <c r="O92" s="55">
        <f>(N92-M92)*24</f>
        <v>10</v>
      </c>
      <c r="P92" s="83"/>
    </row>
    <row r="93" spans="2:16" ht="19.5" customHeight="1" x14ac:dyDescent="0.2">
      <c r="B93" s="51">
        <f t="shared" si="35"/>
        <v>43256</v>
      </c>
      <c r="C93" s="52">
        <f t="shared" si="37"/>
        <v>43256</v>
      </c>
      <c r="D93" s="35"/>
      <c r="E93" s="48" t="s">
        <v>79</v>
      </c>
      <c r="F93" s="47"/>
      <c r="G93" s="35"/>
      <c r="H93" s="48"/>
      <c r="I93" s="55">
        <f t="shared" si="36"/>
        <v>0</v>
      </c>
      <c r="J93" s="35"/>
      <c r="K93" s="48" t="s">
        <v>79</v>
      </c>
      <c r="L93" s="47"/>
      <c r="M93" s="35"/>
      <c r="N93" s="48" t="s">
        <v>79</v>
      </c>
      <c r="O93" s="47"/>
      <c r="P93" s="83"/>
    </row>
    <row r="94" spans="2:16" ht="19.5" customHeight="1" x14ac:dyDescent="0.2">
      <c r="B94" s="51">
        <f t="shared" si="35"/>
        <v>43257</v>
      </c>
      <c r="C94" s="52">
        <f t="shared" si="37"/>
        <v>43257</v>
      </c>
      <c r="D94" s="71">
        <v>0.58333333333333337</v>
      </c>
      <c r="E94" s="72">
        <v>0.83333333333333337</v>
      </c>
      <c r="F94" s="55">
        <f t="shared" ref="F94:F99" si="38">(E94-D94)*24</f>
        <v>6</v>
      </c>
      <c r="G94" s="35"/>
      <c r="H94" s="48"/>
      <c r="I94" s="55">
        <f t="shared" si="36"/>
        <v>0</v>
      </c>
      <c r="J94" s="71">
        <v>0.58333333333333337</v>
      </c>
      <c r="K94" s="72">
        <v>0.75</v>
      </c>
      <c r="L94" s="55">
        <f t="shared" ref="L94:L99" si="39">(K94-J94)*24</f>
        <v>3.9999999999999991</v>
      </c>
      <c r="M94" s="71">
        <v>0.41666666666666669</v>
      </c>
      <c r="N94" s="72">
        <v>0.83333333333333337</v>
      </c>
      <c r="O94" s="55">
        <f t="shared" ref="O94:O99" si="40">(N94-M94)*24</f>
        <v>10</v>
      </c>
      <c r="P94" s="83"/>
    </row>
    <row r="95" spans="2:16" ht="19.5" customHeight="1" x14ac:dyDescent="0.2">
      <c r="B95" s="51">
        <f t="shared" si="35"/>
        <v>43258</v>
      </c>
      <c r="C95" s="52">
        <f t="shared" si="37"/>
        <v>43258</v>
      </c>
      <c r="D95" s="71">
        <v>0.58333333333333337</v>
      </c>
      <c r="E95" s="72">
        <v>0.83333333333333337</v>
      </c>
      <c r="F95" s="55">
        <f t="shared" si="38"/>
        <v>6</v>
      </c>
      <c r="G95" s="35"/>
      <c r="H95" s="48"/>
      <c r="I95" s="55">
        <f t="shared" si="36"/>
        <v>0</v>
      </c>
      <c r="J95" s="71">
        <v>0.58333333333333337</v>
      </c>
      <c r="K95" s="72">
        <v>0.75</v>
      </c>
      <c r="L95" s="55">
        <f t="shared" si="39"/>
        <v>3.9999999999999991</v>
      </c>
      <c r="M95" s="71">
        <v>0.41666666666666669</v>
      </c>
      <c r="N95" s="72">
        <v>0.83333333333333337</v>
      </c>
      <c r="O95" s="55">
        <f t="shared" si="40"/>
        <v>10</v>
      </c>
      <c r="P95" s="83"/>
    </row>
    <row r="96" spans="2:16" ht="19.5" customHeight="1" x14ac:dyDescent="0.2">
      <c r="B96" s="51">
        <f t="shared" si="35"/>
        <v>43259</v>
      </c>
      <c r="C96" s="52">
        <f t="shared" si="37"/>
        <v>43259</v>
      </c>
      <c r="D96" s="71">
        <v>0.58333333333333337</v>
      </c>
      <c r="E96" s="72">
        <v>0.83333333333333337</v>
      </c>
      <c r="F96" s="55">
        <f t="shared" si="38"/>
        <v>6</v>
      </c>
      <c r="G96" s="35"/>
      <c r="H96" s="48"/>
      <c r="I96" s="55">
        <f t="shared" si="36"/>
        <v>0</v>
      </c>
      <c r="J96" s="71">
        <v>0.58333333333333337</v>
      </c>
      <c r="K96" s="72">
        <v>0.75</v>
      </c>
      <c r="L96" s="55">
        <f t="shared" si="39"/>
        <v>3.9999999999999991</v>
      </c>
      <c r="M96" s="71">
        <v>0.41666666666666669</v>
      </c>
      <c r="N96" s="72">
        <v>0.83333333333333337</v>
      </c>
      <c r="O96" s="55">
        <f t="shared" si="40"/>
        <v>10</v>
      </c>
      <c r="P96" s="91"/>
    </row>
    <row r="97" spans="2:16" ht="19.5" customHeight="1" x14ac:dyDescent="0.2">
      <c r="B97" s="51">
        <f t="shared" si="35"/>
        <v>43260</v>
      </c>
      <c r="C97" s="52">
        <f t="shared" si="37"/>
        <v>43260</v>
      </c>
      <c r="D97" s="71">
        <v>0.41666666666666669</v>
      </c>
      <c r="E97" s="72">
        <v>0.83333333333333337</v>
      </c>
      <c r="F97" s="55">
        <f t="shared" si="38"/>
        <v>10</v>
      </c>
      <c r="G97" s="35"/>
      <c r="H97" s="48"/>
      <c r="I97" s="55">
        <f t="shared" si="36"/>
        <v>0</v>
      </c>
      <c r="J97" s="71">
        <v>0.41666666666666669</v>
      </c>
      <c r="K97" s="72">
        <v>0.75</v>
      </c>
      <c r="L97" s="55">
        <f t="shared" si="39"/>
        <v>8</v>
      </c>
      <c r="M97" s="71">
        <v>0.41666666666666669</v>
      </c>
      <c r="N97" s="72">
        <v>0.83333333333333337</v>
      </c>
      <c r="O97" s="55">
        <f t="shared" si="40"/>
        <v>10</v>
      </c>
      <c r="P97" s="83"/>
    </row>
    <row r="98" spans="2:16" ht="19.5" customHeight="1" x14ac:dyDescent="0.2">
      <c r="B98" s="51">
        <f t="shared" si="35"/>
        <v>43261</v>
      </c>
      <c r="C98" s="52">
        <f t="shared" si="37"/>
        <v>43261</v>
      </c>
      <c r="D98" s="71">
        <v>0.41666666666666669</v>
      </c>
      <c r="E98" s="72">
        <v>0.75</v>
      </c>
      <c r="F98" s="55">
        <f t="shared" si="38"/>
        <v>8</v>
      </c>
      <c r="G98" s="35"/>
      <c r="H98" s="48"/>
      <c r="I98" s="47"/>
      <c r="J98" s="71">
        <v>0.41666666666666669</v>
      </c>
      <c r="K98" s="72">
        <v>0.75</v>
      </c>
      <c r="L98" s="55">
        <f t="shared" si="39"/>
        <v>8</v>
      </c>
      <c r="M98" s="71">
        <v>0.41666666666666669</v>
      </c>
      <c r="N98" s="72">
        <v>0.75</v>
      </c>
      <c r="O98" s="55">
        <f t="shared" si="40"/>
        <v>8</v>
      </c>
      <c r="P98" s="83"/>
    </row>
    <row r="99" spans="2:16" ht="19.5" customHeight="1" x14ac:dyDescent="0.2">
      <c r="B99" s="51">
        <f t="shared" si="35"/>
        <v>43262</v>
      </c>
      <c r="C99" s="52">
        <f t="shared" si="37"/>
        <v>43262</v>
      </c>
      <c r="D99" s="71">
        <v>0.58333333333333337</v>
      </c>
      <c r="E99" s="72">
        <v>0.83333333333333337</v>
      </c>
      <c r="F99" s="55">
        <f t="shared" si="38"/>
        <v>6</v>
      </c>
      <c r="G99" s="35"/>
      <c r="H99" s="48"/>
      <c r="I99" s="55">
        <f t="shared" ref="I99:I104" si="41">(H99-G99)*24</f>
        <v>0</v>
      </c>
      <c r="J99" s="71">
        <v>0.58333333333333337</v>
      </c>
      <c r="K99" s="72">
        <v>0.75</v>
      </c>
      <c r="L99" s="55">
        <f t="shared" si="39"/>
        <v>3.9999999999999991</v>
      </c>
      <c r="M99" s="71">
        <v>0.41666666666666669</v>
      </c>
      <c r="N99" s="72">
        <v>0.83333333333333337</v>
      </c>
      <c r="O99" s="55">
        <f t="shared" si="40"/>
        <v>10</v>
      </c>
      <c r="P99" s="92"/>
    </row>
    <row r="100" spans="2:16" ht="19.5" customHeight="1" x14ac:dyDescent="0.2">
      <c r="B100" s="51">
        <f t="shared" si="35"/>
        <v>43263</v>
      </c>
      <c r="C100" s="52">
        <f t="shared" si="37"/>
        <v>43263</v>
      </c>
      <c r="D100" s="35"/>
      <c r="E100" s="48" t="s">
        <v>79</v>
      </c>
      <c r="F100" s="47"/>
      <c r="G100" s="35"/>
      <c r="H100" s="48"/>
      <c r="I100" s="55">
        <f t="shared" si="41"/>
        <v>0</v>
      </c>
      <c r="J100" s="35"/>
      <c r="K100" s="48" t="s">
        <v>79</v>
      </c>
      <c r="L100" s="47"/>
      <c r="M100" s="35"/>
      <c r="N100" s="48" t="s">
        <v>79</v>
      </c>
      <c r="O100" s="47"/>
      <c r="P100" s="92"/>
    </row>
    <row r="101" spans="2:16" ht="19.5" customHeight="1" x14ac:dyDescent="0.2">
      <c r="B101" s="51">
        <f t="shared" si="35"/>
        <v>43264</v>
      </c>
      <c r="C101" s="52">
        <f t="shared" si="37"/>
        <v>43264</v>
      </c>
      <c r="D101" s="71">
        <v>0.58333333333333337</v>
      </c>
      <c r="E101" s="72">
        <v>0.83333333333333337</v>
      </c>
      <c r="F101" s="55">
        <f t="shared" ref="F101:F106" si="42">(E101-D101)*24</f>
        <v>6</v>
      </c>
      <c r="G101" s="35"/>
      <c r="H101" s="48"/>
      <c r="I101" s="55">
        <f t="shared" si="41"/>
        <v>0</v>
      </c>
      <c r="J101" s="71">
        <v>0.58333333333333337</v>
      </c>
      <c r="K101" s="72">
        <v>0.75</v>
      </c>
      <c r="L101" s="55">
        <f t="shared" ref="L101:L106" si="43">(K101-J101)*24</f>
        <v>3.9999999999999991</v>
      </c>
      <c r="M101" s="71">
        <v>0.41666666666666669</v>
      </c>
      <c r="N101" s="72">
        <v>0.83333333333333337</v>
      </c>
      <c r="O101" s="55">
        <f t="shared" ref="O101:O106" si="44">(N101-M101)*24</f>
        <v>10</v>
      </c>
      <c r="P101" s="92"/>
    </row>
    <row r="102" spans="2:16" ht="19.5" customHeight="1" x14ac:dyDescent="0.2">
      <c r="B102" s="51">
        <f t="shared" si="35"/>
        <v>43265</v>
      </c>
      <c r="C102" s="52">
        <f t="shared" si="37"/>
        <v>43265</v>
      </c>
      <c r="D102" s="71">
        <v>0.58333333333333337</v>
      </c>
      <c r="E102" s="72">
        <v>0.75</v>
      </c>
      <c r="F102" s="55">
        <f t="shared" si="42"/>
        <v>3.9999999999999991</v>
      </c>
      <c r="G102" s="35"/>
      <c r="H102" s="48"/>
      <c r="I102" s="55">
        <f t="shared" si="41"/>
        <v>0</v>
      </c>
      <c r="J102" s="71">
        <v>0.58333333333333337</v>
      </c>
      <c r="K102" s="72">
        <v>0.75</v>
      </c>
      <c r="L102" s="55">
        <f t="shared" si="43"/>
        <v>3.9999999999999991</v>
      </c>
      <c r="M102" s="71">
        <v>0.41666666666666669</v>
      </c>
      <c r="N102" s="72">
        <v>0.75</v>
      </c>
      <c r="O102" s="55">
        <f t="shared" si="44"/>
        <v>8</v>
      </c>
      <c r="P102" s="83" t="s">
        <v>142</v>
      </c>
    </row>
    <row r="103" spans="2:16" ht="19.5" customHeight="1" x14ac:dyDescent="0.2">
      <c r="B103" s="51">
        <f t="shared" si="35"/>
        <v>43266</v>
      </c>
      <c r="C103" s="52">
        <f t="shared" si="37"/>
        <v>43266</v>
      </c>
      <c r="D103" s="71">
        <v>0.58333333333333337</v>
      </c>
      <c r="E103" s="72">
        <v>0.75</v>
      </c>
      <c r="F103" s="55">
        <f t="shared" si="42"/>
        <v>3.9999999999999991</v>
      </c>
      <c r="G103" s="35"/>
      <c r="H103" s="48"/>
      <c r="I103" s="55">
        <f t="shared" si="41"/>
        <v>0</v>
      </c>
      <c r="J103" s="71">
        <v>0.58333333333333337</v>
      </c>
      <c r="K103" s="72">
        <v>0.75</v>
      </c>
      <c r="L103" s="55">
        <f t="shared" si="43"/>
        <v>3.9999999999999991</v>
      </c>
      <c r="M103" s="71">
        <v>0.41666666666666669</v>
      </c>
      <c r="N103" s="72">
        <v>0.75</v>
      </c>
      <c r="O103" s="55">
        <f t="shared" si="44"/>
        <v>8</v>
      </c>
      <c r="P103" s="83" t="s">
        <v>142</v>
      </c>
    </row>
    <row r="104" spans="2:16" ht="19.5" customHeight="1" x14ac:dyDescent="0.2">
      <c r="B104" s="51">
        <f t="shared" si="35"/>
        <v>43267</v>
      </c>
      <c r="C104" s="52">
        <f t="shared" si="37"/>
        <v>43267</v>
      </c>
      <c r="D104" s="71">
        <v>0.41666666666666669</v>
      </c>
      <c r="E104" s="72">
        <v>0.75</v>
      </c>
      <c r="F104" s="55">
        <f t="shared" si="42"/>
        <v>8</v>
      </c>
      <c r="G104" s="35"/>
      <c r="H104" s="48"/>
      <c r="I104" s="55">
        <f t="shared" si="41"/>
        <v>0</v>
      </c>
      <c r="J104" s="71">
        <v>0.41666666666666669</v>
      </c>
      <c r="K104" s="72">
        <v>0.75</v>
      </c>
      <c r="L104" s="55">
        <f t="shared" si="43"/>
        <v>8</v>
      </c>
      <c r="M104" s="71">
        <v>0.41666666666666669</v>
      </c>
      <c r="N104" s="72">
        <v>0.75</v>
      </c>
      <c r="O104" s="55">
        <f t="shared" si="44"/>
        <v>8</v>
      </c>
      <c r="P104" s="83" t="s">
        <v>142</v>
      </c>
    </row>
    <row r="105" spans="2:16" ht="19.5" customHeight="1" x14ac:dyDescent="0.2">
      <c r="B105" s="51">
        <f t="shared" si="35"/>
        <v>43268</v>
      </c>
      <c r="C105" s="52">
        <f t="shared" si="37"/>
        <v>43268</v>
      </c>
      <c r="D105" s="71">
        <v>0.41666666666666669</v>
      </c>
      <c r="E105" s="72">
        <v>0.75</v>
      </c>
      <c r="F105" s="55">
        <f t="shared" si="42"/>
        <v>8</v>
      </c>
      <c r="G105" s="35"/>
      <c r="H105" s="48"/>
      <c r="I105" s="47"/>
      <c r="J105" s="71">
        <v>0.41666666666666669</v>
      </c>
      <c r="K105" s="72">
        <v>0.75</v>
      </c>
      <c r="L105" s="55">
        <f t="shared" si="43"/>
        <v>8</v>
      </c>
      <c r="M105" s="71">
        <v>0.41666666666666669</v>
      </c>
      <c r="N105" s="72">
        <v>0.75</v>
      </c>
      <c r="O105" s="55">
        <f t="shared" si="44"/>
        <v>8</v>
      </c>
      <c r="P105" s="83" t="s">
        <v>341</v>
      </c>
    </row>
    <row r="106" spans="2:16" ht="19.5" customHeight="1" x14ac:dyDescent="0.2">
      <c r="B106" s="51">
        <f t="shared" si="35"/>
        <v>43269</v>
      </c>
      <c r="C106" s="52">
        <f t="shared" si="37"/>
        <v>43269</v>
      </c>
      <c r="D106" s="71">
        <v>0.58333333333333337</v>
      </c>
      <c r="E106" s="72">
        <v>0.83333333333333337</v>
      </c>
      <c r="F106" s="55">
        <f t="shared" si="42"/>
        <v>6</v>
      </c>
      <c r="G106" s="35"/>
      <c r="H106" s="48"/>
      <c r="I106" s="55">
        <f t="shared" ref="I106:I111" si="45">(H106-G106)*24</f>
        <v>0</v>
      </c>
      <c r="J106" s="71">
        <v>0.58333333333333337</v>
      </c>
      <c r="K106" s="72">
        <v>0.75</v>
      </c>
      <c r="L106" s="55">
        <f t="shared" si="43"/>
        <v>3.9999999999999991</v>
      </c>
      <c r="M106" s="71">
        <v>0.41666666666666669</v>
      </c>
      <c r="N106" s="72">
        <v>0.83333333333333337</v>
      </c>
      <c r="O106" s="55">
        <f t="shared" si="44"/>
        <v>10</v>
      </c>
      <c r="P106" s="92"/>
    </row>
    <row r="107" spans="2:16" ht="19.5" customHeight="1" x14ac:dyDescent="0.2">
      <c r="B107" s="51">
        <f t="shared" si="35"/>
        <v>43270</v>
      </c>
      <c r="C107" s="52">
        <f t="shared" si="37"/>
        <v>43270</v>
      </c>
      <c r="D107" s="35"/>
      <c r="E107" s="48" t="s">
        <v>79</v>
      </c>
      <c r="F107" s="47"/>
      <c r="G107" s="35"/>
      <c r="H107" s="48"/>
      <c r="I107" s="55">
        <f t="shared" si="45"/>
        <v>0</v>
      </c>
      <c r="J107" s="35"/>
      <c r="K107" s="48" t="s">
        <v>79</v>
      </c>
      <c r="L107" s="47"/>
      <c r="M107" s="35"/>
      <c r="N107" s="48" t="s">
        <v>79</v>
      </c>
      <c r="O107" s="47"/>
      <c r="P107" s="92"/>
    </row>
    <row r="108" spans="2:16" ht="19.5" customHeight="1" x14ac:dyDescent="0.2">
      <c r="B108" s="51">
        <f t="shared" si="35"/>
        <v>43271</v>
      </c>
      <c r="C108" s="52">
        <f t="shared" si="37"/>
        <v>43271</v>
      </c>
      <c r="D108" s="71">
        <v>0.58333333333333337</v>
      </c>
      <c r="E108" s="72">
        <v>0.83333333333333337</v>
      </c>
      <c r="F108" s="55">
        <f t="shared" ref="F108:F113" si="46">(E108-D108)*24</f>
        <v>6</v>
      </c>
      <c r="G108" s="35"/>
      <c r="H108" s="48"/>
      <c r="I108" s="55">
        <f t="shared" si="45"/>
        <v>0</v>
      </c>
      <c r="J108" s="71">
        <v>0.58333333333333337</v>
      </c>
      <c r="K108" s="72">
        <v>0.75</v>
      </c>
      <c r="L108" s="55">
        <f t="shared" ref="L108:L113" si="47">(K108-J108)*24</f>
        <v>3.9999999999999991</v>
      </c>
      <c r="M108" s="71">
        <v>0.41666666666666669</v>
      </c>
      <c r="N108" s="72">
        <v>0.83333333333333337</v>
      </c>
      <c r="O108" s="55">
        <f t="shared" ref="O108:O113" si="48">(N108-M108)*24</f>
        <v>10</v>
      </c>
      <c r="P108" s="92"/>
    </row>
    <row r="109" spans="2:16" ht="19.5" customHeight="1" x14ac:dyDescent="0.2">
      <c r="B109" s="51">
        <f t="shared" si="35"/>
        <v>43272</v>
      </c>
      <c r="C109" s="52">
        <f t="shared" si="37"/>
        <v>43272</v>
      </c>
      <c r="D109" s="71">
        <v>0.58333333333333337</v>
      </c>
      <c r="E109" s="72">
        <v>0.83333333333333337</v>
      </c>
      <c r="F109" s="55">
        <f t="shared" si="46"/>
        <v>6</v>
      </c>
      <c r="G109" s="35"/>
      <c r="H109" s="48"/>
      <c r="I109" s="55">
        <f t="shared" si="45"/>
        <v>0</v>
      </c>
      <c r="J109" s="71">
        <v>0.58333333333333337</v>
      </c>
      <c r="K109" s="72">
        <v>0.75</v>
      </c>
      <c r="L109" s="55">
        <f t="shared" si="47"/>
        <v>3.9999999999999991</v>
      </c>
      <c r="M109" s="71">
        <v>0.41666666666666669</v>
      </c>
      <c r="N109" s="72">
        <v>0.83333333333333337</v>
      </c>
      <c r="O109" s="55">
        <f t="shared" si="48"/>
        <v>10</v>
      </c>
      <c r="P109" s="92"/>
    </row>
    <row r="110" spans="2:16" ht="19.5" customHeight="1" x14ac:dyDescent="0.2">
      <c r="B110" s="51">
        <f t="shared" si="35"/>
        <v>43273</v>
      </c>
      <c r="C110" s="52">
        <f t="shared" si="37"/>
        <v>43273</v>
      </c>
      <c r="D110" s="71">
        <v>0.58333333333333337</v>
      </c>
      <c r="E110" s="72">
        <v>0.83333333333333337</v>
      </c>
      <c r="F110" s="55">
        <f t="shared" si="46"/>
        <v>6</v>
      </c>
      <c r="G110" s="35"/>
      <c r="H110" s="48"/>
      <c r="I110" s="55">
        <f t="shared" si="45"/>
        <v>0</v>
      </c>
      <c r="J110" s="71">
        <v>0.58333333333333337</v>
      </c>
      <c r="K110" s="72">
        <v>0.75</v>
      </c>
      <c r="L110" s="55">
        <f t="shared" si="47"/>
        <v>3.9999999999999991</v>
      </c>
      <c r="M110" s="71">
        <v>0.41666666666666669</v>
      </c>
      <c r="N110" s="72">
        <v>0.83333333333333337</v>
      </c>
      <c r="O110" s="55">
        <f t="shared" si="48"/>
        <v>10</v>
      </c>
      <c r="P110" s="92"/>
    </row>
    <row r="111" spans="2:16" ht="19.5" customHeight="1" x14ac:dyDescent="0.2">
      <c r="B111" s="51">
        <f t="shared" si="35"/>
        <v>43274</v>
      </c>
      <c r="C111" s="52">
        <f t="shared" si="37"/>
        <v>43274</v>
      </c>
      <c r="D111" s="71">
        <v>0.41666666666666669</v>
      </c>
      <c r="E111" s="72">
        <v>0.83333333333333337</v>
      </c>
      <c r="F111" s="55">
        <f t="shared" si="46"/>
        <v>10</v>
      </c>
      <c r="G111" s="35"/>
      <c r="H111" s="48"/>
      <c r="I111" s="55">
        <f t="shared" si="45"/>
        <v>0</v>
      </c>
      <c r="J111" s="71">
        <v>0.41666666666666669</v>
      </c>
      <c r="K111" s="72">
        <v>0.75</v>
      </c>
      <c r="L111" s="55">
        <f t="shared" si="47"/>
        <v>8</v>
      </c>
      <c r="M111" s="71">
        <v>0.41666666666666669</v>
      </c>
      <c r="N111" s="72">
        <v>0.83333333333333337</v>
      </c>
      <c r="O111" s="55">
        <f t="shared" si="48"/>
        <v>10</v>
      </c>
      <c r="P111" s="92"/>
    </row>
    <row r="112" spans="2:16" ht="19.5" customHeight="1" x14ac:dyDescent="0.2">
      <c r="B112" s="51">
        <f t="shared" si="35"/>
        <v>43275</v>
      </c>
      <c r="C112" s="52">
        <f t="shared" si="37"/>
        <v>43275</v>
      </c>
      <c r="D112" s="71">
        <v>0.41666666666666669</v>
      </c>
      <c r="E112" s="72">
        <v>0.75</v>
      </c>
      <c r="F112" s="55">
        <f t="shared" si="46"/>
        <v>8</v>
      </c>
      <c r="G112" s="35"/>
      <c r="H112" s="48"/>
      <c r="I112" s="47"/>
      <c r="J112" s="71">
        <v>0.41666666666666669</v>
      </c>
      <c r="K112" s="72">
        <v>0.75</v>
      </c>
      <c r="L112" s="55">
        <f t="shared" si="47"/>
        <v>8</v>
      </c>
      <c r="M112" s="71">
        <v>0.41666666666666669</v>
      </c>
      <c r="N112" s="72">
        <v>0.75</v>
      </c>
      <c r="O112" s="55">
        <f t="shared" si="48"/>
        <v>8</v>
      </c>
      <c r="P112" s="83" t="s">
        <v>342</v>
      </c>
    </row>
    <row r="113" spans="2:16" ht="19.5" customHeight="1" x14ac:dyDescent="0.2">
      <c r="B113" s="51">
        <f t="shared" si="35"/>
        <v>43276</v>
      </c>
      <c r="C113" s="52">
        <f t="shared" si="37"/>
        <v>43276</v>
      </c>
      <c r="D113" s="71">
        <v>0.58333333333333337</v>
      </c>
      <c r="E113" s="72">
        <v>0.83333333333333337</v>
      </c>
      <c r="F113" s="55">
        <f t="shared" si="46"/>
        <v>6</v>
      </c>
      <c r="G113" s="35"/>
      <c r="H113" s="48"/>
      <c r="I113" s="55">
        <f t="shared" ref="I113:I118" si="49">(H113-G113)*24</f>
        <v>0</v>
      </c>
      <c r="J113" s="71">
        <v>0.58333333333333337</v>
      </c>
      <c r="K113" s="72">
        <v>0.75</v>
      </c>
      <c r="L113" s="55">
        <f t="shared" si="47"/>
        <v>3.9999999999999991</v>
      </c>
      <c r="M113" s="71">
        <v>0.41666666666666669</v>
      </c>
      <c r="N113" s="72">
        <v>0.83333333333333337</v>
      </c>
      <c r="O113" s="55">
        <f t="shared" si="48"/>
        <v>10</v>
      </c>
      <c r="P113" s="92"/>
    </row>
    <row r="114" spans="2:16" ht="19.5" customHeight="1" x14ac:dyDescent="0.2">
      <c r="B114" s="51">
        <f t="shared" si="35"/>
        <v>43277</v>
      </c>
      <c r="C114" s="52">
        <f t="shared" si="37"/>
        <v>43277</v>
      </c>
      <c r="D114" s="35"/>
      <c r="E114" s="48" t="s">
        <v>79</v>
      </c>
      <c r="F114" s="47"/>
      <c r="G114" s="35"/>
      <c r="H114" s="48"/>
      <c r="I114" s="55">
        <f t="shared" si="49"/>
        <v>0</v>
      </c>
      <c r="J114" s="35"/>
      <c r="K114" s="48" t="s">
        <v>79</v>
      </c>
      <c r="L114" s="47"/>
      <c r="M114" s="35"/>
      <c r="N114" s="48" t="s">
        <v>79</v>
      </c>
      <c r="O114" s="47"/>
      <c r="P114" s="92"/>
    </row>
    <row r="115" spans="2:16" ht="19.5" customHeight="1" x14ac:dyDescent="0.2">
      <c r="B115" s="51">
        <f t="shared" si="35"/>
        <v>43278</v>
      </c>
      <c r="C115" s="52">
        <f t="shared" si="37"/>
        <v>43278</v>
      </c>
      <c r="D115" s="71">
        <v>0.58333333333333337</v>
      </c>
      <c r="E115" s="72">
        <v>0.83333333333333337</v>
      </c>
      <c r="F115" s="55">
        <f>(E115-D115)*24</f>
        <v>6</v>
      </c>
      <c r="G115" s="35"/>
      <c r="H115" s="48"/>
      <c r="I115" s="55">
        <f t="shared" si="49"/>
        <v>0</v>
      </c>
      <c r="J115" s="71">
        <v>0.58333333333333337</v>
      </c>
      <c r="K115" s="72">
        <v>0.75</v>
      </c>
      <c r="L115" s="55">
        <f>(K115-J115)*24</f>
        <v>3.9999999999999991</v>
      </c>
      <c r="M115" s="71">
        <v>0.41666666666666669</v>
      </c>
      <c r="N115" s="72">
        <v>0.83333333333333337</v>
      </c>
      <c r="O115" s="55">
        <f>(N115-M115)*24</f>
        <v>10</v>
      </c>
      <c r="P115" s="92"/>
    </row>
    <row r="116" spans="2:16" ht="19.5" customHeight="1" x14ac:dyDescent="0.2">
      <c r="B116" s="51">
        <f t="shared" si="35"/>
        <v>43279</v>
      </c>
      <c r="C116" s="52">
        <f t="shared" si="37"/>
        <v>43279</v>
      </c>
      <c r="D116" s="71">
        <v>0.58333333333333337</v>
      </c>
      <c r="E116" s="72">
        <v>0.83333333333333337</v>
      </c>
      <c r="F116" s="55">
        <f>(E116-D116)*24</f>
        <v>6</v>
      </c>
      <c r="G116" s="35"/>
      <c r="H116" s="48"/>
      <c r="I116" s="55">
        <f t="shared" si="49"/>
        <v>0</v>
      </c>
      <c r="J116" s="71">
        <v>0.58333333333333337</v>
      </c>
      <c r="K116" s="72">
        <v>0.75</v>
      </c>
      <c r="L116" s="55">
        <f>(K116-J116)*24</f>
        <v>3.9999999999999991</v>
      </c>
      <c r="M116" s="71">
        <v>0.41666666666666669</v>
      </c>
      <c r="N116" s="72">
        <v>0.83333333333333337</v>
      </c>
      <c r="O116" s="55">
        <f>(N116-M116)*24</f>
        <v>10</v>
      </c>
      <c r="P116" s="92"/>
    </row>
    <row r="117" spans="2:16" ht="19.5" customHeight="1" x14ac:dyDescent="0.2">
      <c r="B117" s="51">
        <f>IF(DAY(B116+1)&lt;&gt;29,"",B116+1)</f>
        <v>43280</v>
      </c>
      <c r="C117" s="52">
        <f t="shared" si="37"/>
        <v>43280</v>
      </c>
      <c r="D117" s="71">
        <v>0.58333333333333337</v>
      </c>
      <c r="E117" s="72">
        <v>0.83333333333333337</v>
      </c>
      <c r="F117" s="55">
        <f>(E117-D117)*24</f>
        <v>6</v>
      </c>
      <c r="G117" s="35"/>
      <c r="H117" s="48"/>
      <c r="I117" s="55">
        <f t="shared" si="49"/>
        <v>0</v>
      </c>
      <c r="J117" s="71">
        <v>0.58333333333333337</v>
      </c>
      <c r="K117" s="72">
        <v>0.75</v>
      </c>
      <c r="L117" s="55">
        <f>(K117-J117)*24</f>
        <v>3.9999999999999991</v>
      </c>
      <c r="M117" s="71">
        <v>0.41666666666666669</v>
      </c>
      <c r="N117" s="72">
        <v>0.83333333333333337</v>
      </c>
      <c r="O117" s="55">
        <f>(N117-M117)*24</f>
        <v>10</v>
      </c>
      <c r="P117" s="92"/>
    </row>
    <row r="118" spans="2:16" ht="19.5" customHeight="1" x14ac:dyDescent="0.2">
      <c r="B118" s="51">
        <f>IF(DAY(B117+1)&lt;&gt;30,"",B117+1)</f>
        <v>43281</v>
      </c>
      <c r="C118" s="52">
        <f t="shared" si="37"/>
        <v>43281</v>
      </c>
      <c r="D118" s="71">
        <v>0.41666666666666669</v>
      </c>
      <c r="E118" s="72">
        <v>0.83333333333333337</v>
      </c>
      <c r="F118" s="55">
        <f>(E118-D118)*24</f>
        <v>10</v>
      </c>
      <c r="G118" s="35"/>
      <c r="H118" s="48"/>
      <c r="I118" s="55">
        <f t="shared" si="49"/>
        <v>0</v>
      </c>
      <c r="J118" s="71">
        <v>0.41666666666666669</v>
      </c>
      <c r="K118" s="72">
        <v>0.75</v>
      </c>
      <c r="L118" s="55">
        <f>(K118-J118)*24</f>
        <v>8</v>
      </c>
      <c r="M118" s="71">
        <v>0.41666666666666669</v>
      </c>
      <c r="N118" s="72">
        <v>0.83333333333333337</v>
      </c>
      <c r="O118" s="55">
        <f>(N118-M118)*24</f>
        <v>10</v>
      </c>
      <c r="P118" s="83" t="s">
        <v>314</v>
      </c>
    </row>
    <row r="119" spans="2:16" ht="19.5" customHeight="1" thickBot="1" x14ac:dyDescent="0.25">
      <c r="B119" s="51" t="str">
        <f>IF(DAY(B118+1)&lt;&gt;31,"",B118+1)</f>
        <v/>
      </c>
      <c r="C119" s="52" t="str">
        <f t="shared" si="37"/>
        <v/>
      </c>
      <c r="D119" s="71"/>
      <c r="E119" s="72"/>
      <c r="F119" s="55"/>
      <c r="G119" s="75"/>
      <c r="H119" s="77"/>
      <c r="I119" s="76"/>
      <c r="J119" s="71"/>
      <c r="K119" s="72"/>
      <c r="L119" s="55"/>
      <c r="M119" s="71"/>
      <c r="N119" s="72"/>
      <c r="O119" s="55"/>
      <c r="P119" s="94"/>
    </row>
    <row r="120" spans="2:16" ht="19.5" customHeight="1" thickTop="1" x14ac:dyDescent="0.2">
      <c r="B120" s="57" t="s">
        <v>37</v>
      </c>
      <c r="C120" s="58"/>
      <c r="D120" s="57"/>
      <c r="E120" s="59">
        <f>COUNTIF(D89:D119,"&gt;0")</f>
        <v>26</v>
      </c>
      <c r="F120" s="60"/>
      <c r="G120" s="61"/>
      <c r="H120" s="59">
        <f>COUNTIF(G89:G119,"&gt;0")</f>
        <v>0</v>
      </c>
      <c r="I120" s="60"/>
      <c r="J120" s="61"/>
      <c r="K120" s="59">
        <f>COUNTIF(J89:J119,"&gt;0")</f>
        <v>26</v>
      </c>
      <c r="L120" s="60"/>
      <c r="M120" s="61"/>
      <c r="N120" s="59">
        <f>COUNTIF(M89:M119,"&gt;0")</f>
        <v>26</v>
      </c>
      <c r="O120" s="60"/>
      <c r="P120" s="40"/>
    </row>
    <row r="121" spans="2:16" ht="19.5" customHeight="1" x14ac:dyDescent="0.2">
      <c r="B121" s="62" t="s">
        <v>309</v>
      </c>
      <c r="C121" s="63"/>
      <c r="D121" s="64"/>
      <c r="E121" s="74">
        <f>SUM(F89:F119)</f>
        <v>178</v>
      </c>
      <c r="F121" s="63"/>
      <c r="G121" s="65"/>
      <c r="H121" s="74">
        <f>SUM(I89:I119)</f>
        <v>0</v>
      </c>
      <c r="I121" s="63"/>
      <c r="J121" s="65"/>
      <c r="K121" s="74">
        <f>SUM(L89:L119)</f>
        <v>140</v>
      </c>
      <c r="L121" s="63"/>
      <c r="M121" s="65"/>
      <c r="N121" s="74">
        <f>SUM(O89:O119)</f>
        <v>246</v>
      </c>
      <c r="O121" s="63"/>
      <c r="P121" s="40"/>
    </row>
    <row r="122" spans="2:16" ht="19.5" customHeight="1" x14ac:dyDescent="0.2">
      <c r="B122" s="64" t="s">
        <v>42</v>
      </c>
      <c r="C122" s="66"/>
      <c r="D122" s="64"/>
      <c r="E122" s="90">
        <f>COUNTIF($B$89:$B$119,"&gt;0")-E120</f>
        <v>4</v>
      </c>
      <c r="F122" s="47"/>
      <c r="G122" s="35"/>
      <c r="H122" s="90">
        <f>COUNTIF($B$89:$B$119,"&gt;0")-H120</f>
        <v>30</v>
      </c>
      <c r="I122" s="47"/>
      <c r="J122" s="35"/>
      <c r="K122" s="90">
        <f>COUNTIF($B$89:$B$119,"&gt;0")-K120</f>
        <v>4</v>
      </c>
      <c r="L122" s="47"/>
      <c r="M122" s="35"/>
      <c r="N122" s="90">
        <f>COUNTIF($B$89:$B$119,"&gt;0")-N120</f>
        <v>4</v>
      </c>
      <c r="O122" s="47"/>
      <c r="P122" s="40"/>
    </row>
    <row r="123" spans="2:16" ht="19.5" customHeight="1" x14ac:dyDescent="0.2">
      <c r="B123" s="67"/>
      <c r="C123" s="68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8.75" customHeight="1" x14ac:dyDescent="0.2">
      <c r="B124" s="287" t="s">
        <v>13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2:16" ht="18.75" customHeight="1" x14ac:dyDescent="0.2"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2:16" ht="18.75" customHeight="1" x14ac:dyDescent="0.2"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2:16" ht="18.75" customHeight="1" x14ac:dyDescent="0.2">
      <c r="B127" s="294">
        <f>EDATE(B86, 1)</f>
        <v>43282</v>
      </c>
      <c r="C127" s="294"/>
      <c r="D127" s="294"/>
      <c r="E127" s="44">
        <f>B127</f>
        <v>43282</v>
      </c>
      <c r="F127" s="10"/>
    </row>
    <row r="128" spans="2:16" ht="19.5" customHeight="1" x14ac:dyDescent="0.2">
      <c r="B128" s="289"/>
      <c r="C128" s="290"/>
      <c r="D128" s="219" t="s">
        <v>313</v>
      </c>
      <c r="E128" s="293"/>
      <c r="F128" s="220"/>
      <c r="G128" s="219" t="s">
        <v>2</v>
      </c>
      <c r="H128" s="293"/>
      <c r="I128" s="220"/>
      <c r="J128" s="219" t="s">
        <v>36</v>
      </c>
      <c r="K128" s="293"/>
      <c r="L128" s="220"/>
      <c r="M128" s="219" t="s">
        <v>237</v>
      </c>
      <c r="N128" s="293"/>
      <c r="O128" s="220"/>
      <c r="P128" s="40" t="s">
        <v>306</v>
      </c>
    </row>
    <row r="129" spans="2:16" ht="19.5" customHeight="1" x14ac:dyDescent="0.2">
      <c r="B129" s="291"/>
      <c r="C129" s="292"/>
      <c r="D129" s="35" t="s">
        <v>246</v>
      </c>
      <c r="E129" s="48" t="s">
        <v>307</v>
      </c>
      <c r="F129" s="47" t="s">
        <v>308</v>
      </c>
      <c r="G129" s="35" t="s">
        <v>246</v>
      </c>
      <c r="H129" s="48" t="s">
        <v>307</v>
      </c>
      <c r="I129" s="47" t="s">
        <v>308</v>
      </c>
      <c r="J129" s="35" t="s">
        <v>246</v>
      </c>
      <c r="K129" s="48" t="s">
        <v>307</v>
      </c>
      <c r="L129" s="47" t="s">
        <v>308</v>
      </c>
      <c r="M129" s="35" t="s">
        <v>246</v>
      </c>
      <c r="N129" s="48" t="s">
        <v>307</v>
      </c>
      <c r="O129" s="47" t="s">
        <v>308</v>
      </c>
      <c r="P129" s="3"/>
    </row>
    <row r="130" spans="2:16" ht="19.5" customHeight="1" x14ac:dyDescent="0.2">
      <c r="B130" s="51">
        <f>B127</f>
        <v>43282</v>
      </c>
      <c r="C130" s="52">
        <f>B130</f>
        <v>43282</v>
      </c>
      <c r="D130" s="71">
        <v>0.41666666666666669</v>
      </c>
      <c r="E130" s="72">
        <v>0.75</v>
      </c>
      <c r="F130" s="55">
        <f>(E130-D130)*24</f>
        <v>8</v>
      </c>
      <c r="G130" s="53"/>
      <c r="H130" s="54"/>
      <c r="I130" s="55">
        <f>(H130-G130)*24</f>
        <v>0</v>
      </c>
      <c r="J130" s="71">
        <v>0.41666666666666669</v>
      </c>
      <c r="K130" s="72">
        <v>0.75</v>
      </c>
      <c r="L130" s="55">
        <f>(K130-J130)*24</f>
        <v>8</v>
      </c>
      <c r="M130" s="71">
        <v>0.41666666666666669</v>
      </c>
      <c r="N130" s="72">
        <v>0.75</v>
      </c>
      <c r="O130" s="55">
        <f>(N130-M130)*24</f>
        <v>8</v>
      </c>
      <c r="P130" s="83" t="s">
        <v>314</v>
      </c>
    </row>
    <row r="131" spans="2:16" ht="19.5" customHeight="1" x14ac:dyDescent="0.2">
      <c r="B131" s="51">
        <f t="shared" ref="B131:B157" si="50">B130+1</f>
        <v>43283</v>
      </c>
      <c r="C131" s="52">
        <f>B131</f>
        <v>43283</v>
      </c>
      <c r="D131" s="71">
        <v>0.58333333333333337</v>
      </c>
      <c r="E131" s="72">
        <v>0.83333333333333337</v>
      </c>
      <c r="F131" s="55">
        <f>(E131-D131)*24</f>
        <v>6</v>
      </c>
      <c r="G131" s="35"/>
      <c r="H131" s="48"/>
      <c r="I131" s="55">
        <f t="shared" ref="I131:I138" si="51">(H131-G131)*24</f>
        <v>0</v>
      </c>
      <c r="J131" s="71">
        <v>0.58333333333333337</v>
      </c>
      <c r="K131" s="72">
        <v>0.75</v>
      </c>
      <c r="L131" s="55">
        <f>(K131-J131)*24</f>
        <v>3.9999999999999991</v>
      </c>
      <c r="M131" s="71">
        <v>0.41666666666666669</v>
      </c>
      <c r="N131" s="72">
        <v>0.83333333333333337</v>
      </c>
      <c r="O131" s="55">
        <f>(N131-M131)*24</f>
        <v>10</v>
      </c>
      <c r="P131" s="83"/>
    </row>
    <row r="132" spans="2:16" ht="19.5" customHeight="1" x14ac:dyDescent="0.2">
      <c r="B132" s="51">
        <f t="shared" si="50"/>
        <v>43284</v>
      </c>
      <c r="C132" s="52">
        <f t="shared" ref="C132:C160" si="52">B132</f>
        <v>43284</v>
      </c>
      <c r="D132" s="35"/>
      <c r="E132" s="48" t="s">
        <v>79</v>
      </c>
      <c r="F132" s="47"/>
      <c r="G132" s="35"/>
      <c r="H132" s="48"/>
      <c r="I132" s="55">
        <f t="shared" si="51"/>
        <v>0</v>
      </c>
      <c r="J132" s="35"/>
      <c r="K132" s="48" t="s">
        <v>79</v>
      </c>
      <c r="L132" s="47"/>
      <c r="M132" s="35"/>
      <c r="N132" s="48" t="s">
        <v>79</v>
      </c>
      <c r="O132" s="47"/>
      <c r="P132" s="83"/>
    </row>
    <row r="133" spans="2:16" ht="19.5" customHeight="1" x14ac:dyDescent="0.2">
      <c r="B133" s="51">
        <f t="shared" si="50"/>
        <v>43285</v>
      </c>
      <c r="C133" s="52">
        <f t="shared" si="52"/>
        <v>43285</v>
      </c>
      <c r="D133" s="71">
        <v>0.58333333333333337</v>
      </c>
      <c r="E133" s="72">
        <v>0.83333333333333337</v>
      </c>
      <c r="F133" s="55">
        <f t="shared" ref="F133:F138" si="53">(E133-D133)*24</f>
        <v>6</v>
      </c>
      <c r="G133" s="35"/>
      <c r="H133" s="48"/>
      <c r="I133" s="55">
        <f t="shared" si="51"/>
        <v>0</v>
      </c>
      <c r="J133" s="71">
        <v>0.58333333333333337</v>
      </c>
      <c r="K133" s="72">
        <v>0.75</v>
      </c>
      <c r="L133" s="55">
        <f t="shared" ref="L133:L138" si="54">(K133-J133)*24</f>
        <v>3.9999999999999991</v>
      </c>
      <c r="M133" s="71">
        <v>0.41666666666666669</v>
      </c>
      <c r="N133" s="72">
        <v>0.83333333333333337</v>
      </c>
      <c r="O133" s="55">
        <f t="shared" ref="O133:O138" si="55">(N133-M133)*24</f>
        <v>10</v>
      </c>
      <c r="P133" s="83"/>
    </row>
    <row r="134" spans="2:16" ht="19.5" customHeight="1" x14ac:dyDescent="0.2">
      <c r="B134" s="51">
        <f t="shared" si="50"/>
        <v>43286</v>
      </c>
      <c r="C134" s="52">
        <f t="shared" si="52"/>
        <v>43286</v>
      </c>
      <c r="D134" s="71">
        <v>0.58333333333333337</v>
      </c>
      <c r="E134" s="72">
        <v>0.83333333333333337</v>
      </c>
      <c r="F134" s="55">
        <f t="shared" si="53"/>
        <v>6</v>
      </c>
      <c r="G134" s="35"/>
      <c r="H134" s="48"/>
      <c r="I134" s="55">
        <f t="shared" si="51"/>
        <v>0</v>
      </c>
      <c r="J134" s="71">
        <v>0.58333333333333337</v>
      </c>
      <c r="K134" s="72">
        <v>0.75</v>
      </c>
      <c r="L134" s="55">
        <f t="shared" si="54"/>
        <v>3.9999999999999991</v>
      </c>
      <c r="M134" s="71">
        <v>0.41666666666666669</v>
      </c>
      <c r="N134" s="72">
        <v>0.83333333333333337</v>
      </c>
      <c r="O134" s="55">
        <f t="shared" si="55"/>
        <v>10</v>
      </c>
      <c r="P134" s="83"/>
    </row>
    <row r="135" spans="2:16" ht="19.5" customHeight="1" x14ac:dyDescent="0.2">
      <c r="B135" s="51">
        <f t="shared" si="50"/>
        <v>43287</v>
      </c>
      <c r="C135" s="52">
        <f t="shared" si="52"/>
        <v>43287</v>
      </c>
      <c r="D135" s="71">
        <v>0.58333333333333337</v>
      </c>
      <c r="E135" s="72">
        <v>0.83333333333333337</v>
      </c>
      <c r="F135" s="55">
        <f t="shared" si="53"/>
        <v>6</v>
      </c>
      <c r="G135" s="35"/>
      <c r="H135" s="48"/>
      <c r="I135" s="55">
        <f t="shared" si="51"/>
        <v>0</v>
      </c>
      <c r="J135" s="71">
        <v>0.58333333333333337</v>
      </c>
      <c r="K135" s="72">
        <v>0.75</v>
      </c>
      <c r="L135" s="55">
        <f t="shared" si="54"/>
        <v>3.9999999999999991</v>
      </c>
      <c r="M135" s="71">
        <v>0.41666666666666669</v>
      </c>
      <c r="N135" s="72">
        <v>0.83333333333333337</v>
      </c>
      <c r="O135" s="55">
        <f t="shared" si="55"/>
        <v>10</v>
      </c>
      <c r="P135" s="83"/>
    </row>
    <row r="136" spans="2:16" ht="19.5" customHeight="1" x14ac:dyDescent="0.2">
      <c r="B136" s="51">
        <f t="shared" si="50"/>
        <v>43288</v>
      </c>
      <c r="C136" s="52">
        <f t="shared" si="52"/>
        <v>43288</v>
      </c>
      <c r="D136" s="71">
        <v>0.41666666666666669</v>
      </c>
      <c r="E136" s="72">
        <v>0.83333333333333337</v>
      </c>
      <c r="F136" s="55">
        <f t="shared" si="53"/>
        <v>10</v>
      </c>
      <c r="G136" s="35"/>
      <c r="H136" s="48"/>
      <c r="I136" s="55">
        <f t="shared" si="51"/>
        <v>0</v>
      </c>
      <c r="J136" s="71">
        <v>0.41666666666666669</v>
      </c>
      <c r="K136" s="72">
        <v>0.75</v>
      </c>
      <c r="L136" s="55">
        <f t="shared" si="54"/>
        <v>8</v>
      </c>
      <c r="M136" s="71">
        <v>0.41666666666666669</v>
      </c>
      <c r="N136" s="72">
        <v>0.83333333333333337</v>
      </c>
      <c r="O136" s="55">
        <f t="shared" si="55"/>
        <v>10</v>
      </c>
      <c r="P136" s="83" t="s">
        <v>343</v>
      </c>
    </row>
    <row r="137" spans="2:16" ht="19.5" customHeight="1" x14ac:dyDescent="0.2">
      <c r="B137" s="51">
        <f t="shared" si="50"/>
        <v>43289</v>
      </c>
      <c r="C137" s="52">
        <f t="shared" si="52"/>
        <v>43289</v>
      </c>
      <c r="D137" s="71">
        <v>0.41666666666666669</v>
      </c>
      <c r="E137" s="72">
        <v>0.75</v>
      </c>
      <c r="F137" s="55">
        <f t="shared" si="53"/>
        <v>8</v>
      </c>
      <c r="G137" s="35"/>
      <c r="H137" s="48"/>
      <c r="I137" s="55">
        <f t="shared" si="51"/>
        <v>0</v>
      </c>
      <c r="J137" s="71">
        <v>0.41666666666666669</v>
      </c>
      <c r="K137" s="72">
        <v>0.75</v>
      </c>
      <c r="L137" s="55">
        <f t="shared" si="54"/>
        <v>8</v>
      </c>
      <c r="M137" s="71">
        <v>0.41666666666666669</v>
      </c>
      <c r="N137" s="72">
        <v>0.75</v>
      </c>
      <c r="O137" s="55">
        <f t="shared" si="55"/>
        <v>8</v>
      </c>
      <c r="P137" s="91"/>
    </row>
    <row r="138" spans="2:16" ht="19.5" customHeight="1" x14ac:dyDescent="0.2">
      <c r="B138" s="51">
        <f t="shared" si="50"/>
        <v>43290</v>
      </c>
      <c r="C138" s="52">
        <f t="shared" si="52"/>
        <v>43290</v>
      </c>
      <c r="D138" s="71">
        <v>0.58333333333333337</v>
      </c>
      <c r="E138" s="72">
        <v>0.83333333333333337</v>
      </c>
      <c r="F138" s="55">
        <f t="shared" si="53"/>
        <v>6</v>
      </c>
      <c r="G138" s="35"/>
      <c r="H138" s="48"/>
      <c r="I138" s="55">
        <f t="shared" si="51"/>
        <v>0</v>
      </c>
      <c r="J138" s="71">
        <v>0.58333333333333337</v>
      </c>
      <c r="K138" s="72">
        <v>0.75</v>
      </c>
      <c r="L138" s="55">
        <f t="shared" si="54"/>
        <v>3.9999999999999991</v>
      </c>
      <c r="M138" s="71">
        <v>0.41666666666666669</v>
      </c>
      <c r="N138" s="72">
        <v>0.83333333333333337</v>
      </c>
      <c r="O138" s="55">
        <f t="shared" si="55"/>
        <v>10</v>
      </c>
      <c r="P138" s="83"/>
    </row>
    <row r="139" spans="2:16" ht="19.5" customHeight="1" x14ac:dyDescent="0.2">
      <c r="B139" s="51">
        <f t="shared" si="50"/>
        <v>43291</v>
      </c>
      <c r="C139" s="52">
        <f t="shared" si="52"/>
        <v>43291</v>
      </c>
      <c r="D139" s="35"/>
      <c r="E139" s="48" t="s">
        <v>79</v>
      </c>
      <c r="F139" s="47"/>
      <c r="G139" s="35"/>
      <c r="H139" s="48"/>
      <c r="I139" s="47"/>
      <c r="J139" s="35"/>
      <c r="K139" s="48" t="s">
        <v>79</v>
      </c>
      <c r="L139" s="47"/>
      <c r="M139" s="35"/>
      <c r="N139" s="48" t="s">
        <v>79</v>
      </c>
      <c r="O139" s="47"/>
      <c r="P139" s="83"/>
    </row>
    <row r="140" spans="2:16" ht="19.5" customHeight="1" x14ac:dyDescent="0.2">
      <c r="B140" s="51">
        <f t="shared" si="50"/>
        <v>43292</v>
      </c>
      <c r="C140" s="52">
        <f t="shared" si="52"/>
        <v>43292</v>
      </c>
      <c r="D140" s="71">
        <v>0.58333333333333337</v>
      </c>
      <c r="E140" s="72">
        <v>0.83333333333333337</v>
      </c>
      <c r="F140" s="55">
        <f t="shared" ref="F140:F145" si="56">(E140-D140)*24</f>
        <v>6</v>
      </c>
      <c r="G140" s="35"/>
      <c r="H140" s="48"/>
      <c r="I140" s="55">
        <f t="shared" ref="I140:I145" si="57">(H140-G140)*24</f>
        <v>0</v>
      </c>
      <c r="J140" s="71">
        <v>0.58333333333333337</v>
      </c>
      <c r="K140" s="72">
        <v>0.75</v>
      </c>
      <c r="L140" s="55">
        <f t="shared" ref="L140:L145" si="58">(K140-J140)*24</f>
        <v>3.9999999999999991</v>
      </c>
      <c r="M140" s="71">
        <v>0.41666666666666669</v>
      </c>
      <c r="N140" s="72">
        <v>0.83333333333333337</v>
      </c>
      <c r="O140" s="55">
        <f t="shared" ref="O140:O145" si="59">(N140-M140)*24</f>
        <v>10</v>
      </c>
      <c r="P140" s="92"/>
    </row>
    <row r="141" spans="2:16" ht="19.5" customHeight="1" x14ac:dyDescent="0.2">
      <c r="B141" s="51">
        <f t="shared" si="50"/>
        <v>43293</v>
      </c>
      <c r="C141" s="52">
        <f t="shared" si="52"/>
        <v>43293</v>
      </c>
      <c r="D141" s="71">
        <v>0.58333333333333337</v>
      </c>
      <c r="E141" s="72">
        <v>0.83333333333333337</v>
      </c>
      <c r="F141" s="55">
        <f t="shared" si="56"/>
        <v>6</v>
      </c>
      <c r="G141" s="35"/>
      <c r="H141" s="48"/>
      <c r="I141" s="55">
        <f t="shared" si="57"/>
        <v>0</v>
      </c>
      <c r="J141" s="71">
        <v>0.58333333333333337</v>
      </c>
      <c r="K141" s="72">
        <v>0.75</v>
      </c>
      <c r="L141" s="55">
        <f t="shared" si="58"/>
        <v>3.9999999999999991</v>
      </c>
      <c r="M141" s="71">
        <v>0.41666666666666669</v>
      </c>
      <c r="N141" s="72">
        <v>0.83333333333333337</v>
      </c>
      <c r="O141" s="55">
        <f t="shared" si="59"/>
        <v>10</v>
      </c>
      <c r="P141" s="92"/>
    </row>
    <row r="142" spans="2:16" ht="19.5" customHeight="1" x14ac:dyDescent="0.2">
      <c r="B142" s="51">
        <f t="shared" si="50"/>
        <v>43294</v>
      </c>
      <c r="C142" s="52">
        <f t="shared" si="52"/>
        <v>43294</v>
      </c>
      <c r="D142" s="71">
        <v>0.58333333333333337</v>
      </c>
      <c r="E142" s="72">
        <v>0.83333333333333337</v>
      </c>
      <c r="F142" s="55">
        <f t="shared" si="56"/>
        <v>6</v>
      </c>
      <c r="G142" s="35"/>
      <c r="H142" s="48"/>
      <c r="I142" s="55">
        <f t="shared" si="57"/>
        <v>0</v>
      </c>
      <c r="J142" s="71">
        <v>0.58333333333333337</v>
      </c>
      <c r="K142" s="72">
        <v>0.75</v>
      </c>
      <c r="L142" s="55">
        <f t="shared" si="58"/>
        <v>3.9999999999999991</v>
      </c>
      <c r="M142" s="71">
        <v>0.41666666666666669</v>
      </c>
      <c r="N142" s="72">
        <v>0.83333333333333337</v>
      </c>
      <c r="O142" s="55">
        <f t="shared" si="59"/>
        <v>10</v>
      </c>
      <c r="P142" s="92"/>
    </row>
    <row r="143" spans="2:16" ht="19.5" customHeight="1" x14ac:dyDescent="0.2">
      <c r="B143" s="51">
        <f t="shared" si="50"/>
        <v>43295</v>
      </c>
      <c r="C143" s="52">
        <f t="shared" si="52"/>
        <v>43295</v>
      </c>
      <c r="D143" s="71">
        <v>0.41666666666666669</v>
      </c>
      <c r="E143" s="72">
        <v>0.83333333333333337</v>
      </c>
      <c r="F143" s="55">
        <f t="shared" si="56"/>
        <v>10</v>
      </c>
      <c r="G143" s="35"/>
      <c r="H143" s="48"/>
      <c r="I143" s="55">
        <f t="shared" si="57"/>
        <v>0</v>
      </c>
      <c r="J143" s="71">
        <v>0.41666666666666669</v>
      </c>
      <c r="K143" s="72">
        <v>0.75</v>
      </c>
      <c r="L143" s="55">
        <f t="shared" si="58"/>
        <v>8</v>
      </c>
      <c r="M143" s="71">
        <v>0.41666666666666669</v>
      </c>
      <c r="N143" s="72">
        <v>0.83333333333333337</v>
      </c>
      <c r="O143" s="55">
        <f t="shared" si="59"/>
        <v>10</v>
      </c>
      <c r="P143" s="92"/>
    </row>
    <row r="144" spans="2:16" ht="19.5" customHeight="1" x14ac:dyDescent="0.2">
      <c r="B144" s="51">
        <f t="shared" si="50"/>
        <v>43296</v>
      </c>
      <c r="C144" s="52">
        <f t="shared" si="52"/>
        <v>43296</v>
      </c>
      <c r="D144" s="71">
        <v>0.41666666666666669</v>
      </c>
      <c r="E144" s="72">
        <v>0.75</v>
      </c>
      <c r="F144" s="55">
        <f t="shared" si="56"/>
        <v>8</v>
      </c>
      <c r="G144" s="35"/>
      <c r="H144" s="48"/>
      <c r="I144" s="55">
        <f t="shared" si="57"/>
        <v>0</v>
      </c>
      <c r="J144" s="71">
        <v>0.41666666666666669</v>
      </c>
      <c r="K144" s="72">
        <v>0.75</v>
      </c>
      <c r="L144" s="55">
        <f t="shared" si="58"/>
        <v>8</v>
      </c>
      <c r="M144" s="71">
        <v>0.41666666666666669</v>
      </c>
      <c r="N144" s="72">
        <v>0.75</v>
      </c>
      <c r="O144" s="55">
        <f t="shared" si="59"/>
        <v>8</v>
      </c>
      <c r="P144" s="92"/>
    </row>
    <row r="145" spans="2:16" ht="19.5" customHeight="1" x14ac:dyDescent="0.2">
      <c r="B145" s="51">
        <f t="shared" si="50"/>
        <v>43297</v>
      </c>
      <c r="C145" s="52">
        <f t="shared" si="52"/>
        <v>43297</v>
      </c>
      <c r="D145" s="71">
        <v>0.41666666666666669</v>
      </c>
      <c r="E145" s="72">
        <v>0.75</v>
      </c>
      <c r="F145" s="55">
        <f t="shared" si="56"/>
        <v>8</v>
      </c>
      <c r="G145" s="35"/>
      <c r="H145" s="48"/>
      <c r="I145" s="55">
        <f t="shared" si="57"/>
        <v>0</v>
      </c>
      <c r="J145" s="71">
        <v>0.41666666666666669</v>
      </c>
      <c r="K145" s="72">
        <v>0.75</v>
      </c>
      <c r="L145" s="55">
        <f t="shared" si="58"/>
        <v>8</v>
      </c>
      <c r="M145" s="71">
        <v>0.41666666666666669</v>
      </c>
      <c r="N145" s="72">
        <v>0.75</v>
      </c>
      <c r="O145" s="55">
        <f t="shared" si="59"/>
        <v>8</v>
      </c>
      <c r="P145" s="83" t="s">
        <v>177</v>
      </c>
    </row>
    <row r="146" spans="2:16" ht="19.5" customHeight="1" x14ac:dyDescent="0.2">
      <c r="B146" s="51">
        <f t="shared" si="50"/>
        <v>43298</v>
      </c>
      <c r="C146" s="52">
        <f t="shared" si="52"/>
        <v>43298</v>
      </c>
      <c r="D146" s="35"/>
      <c r="E146" s="48" t="s">
        <v>79</v>
      </c>
      <c r="F146" s="47"/>
      <c r="G146" s="35"/>
      <c r="H146" s="48"/>
      <c r="I146" s="47"/>
      <c r="J146" s="35"/>
      <c r="K146" s="48" t="s">
        <v>79</v>
      </c>
      <c r="L146" s="47"/>
      <c r="M146" s="35"/>
      <c r="N146" s="48" t="s">
        <v>79</v>
      </c>
      <c r="O146" s="47"/>
      <c r="P146" s="92"/>
    </row>
    <row r="147" spans="2:16" ht="19.5" customHeight="1" x14ac:dyDescent="0.2">
      <c r="B147" s="51">
        <f t="shared" si="50"/>
        <v>43299</v>
      </c>
      <c r="C147" s="52">
        <f t="shared" si="52"/>
        <v>43299</v>
      </c>
      <c r="D147" s="71">
        <v>0.58333333333333337</v>
      </c>
      <c r="E147" s="72">
        <v>0.83333333333333337</v>
      </c>
      <c r="F147" s="55">
        <f t="shared" ref="F147:F160" si="60">(E147-D147)*24</f>
        <v>6</v>
      </c>
      <c r="G147" s="35"/>
      <c r="H147" s="48"/>
      <c r="I147" s="55">
        <f t="shared" ref="I147:I159" si="61">(H147-G147)*24</f>
        <v>0</v>
      </c>
      <c r="J147" s="71">
        <v>0.58333333333333337</v>
      </c>
      <c r="K147" s="72">
        <v>0.75</v>
      </c>
      <c r="L147" s="55">
        <f t="shared" ref="L147:L153" si="62">(K147-J147)*24</f>
        <v>3.9999999999999991</v>
      </c>
      <c r="M147" s="71">
        <v>0.41666666666666669</v>
      </c>
      <c r="N147" s="72">
        <v>0.83333333333333337</v>
      </c>
      <c r="O147" s="55">
        <f t="shared" ref="O147:O153" si="63">(N147-M147)*24</f>
        <v>10</v>
      </c>
      <c r="P147" s="92"/>
    </row>
    <row r="148" spans="2:16" ht="19.5" customHeight="1" x14ac:dyDescent="0.2">
      <c r="B148" s="51">
        <f t="shared" si="50"/>
        <v>43300</v>
      </c>
      <c r="C148" s="52">
        <f t="shared" si="52"/>
        <v>43300</v>
      </c>
      <c r="D148" s="71">
        <v>0.58333333333333337</v>
      </c>
      <c r="E148" s="72">
        <v>0.83333333333333337</v>
      </c>
      <c r="F148" s="55">
        <f t="shared" si="60"/>
        <v>6</v>
      </c>
      <c r="G148" s="35"/>
      <c r="H148" s="48"/>
      <c r="I148" s="55">
        <f t="shared" si="61"/>
        <v>0</v>
      </c>
      <c r="J148" s="71">
        <v>0.58333333333333337</v>
      </c>
      <c r="K148" s="72">
        <v>0.75</v>
      </c>
      <c r="L148" s="55">
        <f t="shared" si="62"/>
        <v>3.9999999999999991</v>
      </c>
      <c r="M148" s="71">
        <v>0.41666666666666669</v>
      </c>
      <c r="N148" s="72">
        <v>0.83333333333333337</v>
      </c>
      <c r="O148" s="55">
        <f t="shared" si="63"/>
        <v>10</v>
      </c>
      <c r="P148" s="92"/>
    </row>
    <row r="149" spans="2:16" ht="19.5" customHeight="1" x14ac:dyDescent="0.2">
      <c r="B149" s="51">
        <f t="shared" si="50"/>
        <v>43301</v>
      </c>
      <c r="C149" s="52">
        <f t="shared" si="52"/>
        <v>43301</v>
      </c>
      <c r="D149" s="71">
        <v>0.58333333333333337</v>
      </c>
      <c r="E149" s="72">
        <v>0.83333333333333337</v>
      </c>
      <c r="F149" s="55">
        <f t="shared" si="60"/>
        <v>6</v>
      </c>
      <c r="G149" s="35"/>
      <c r="H149" s="48"/>
      <c r="I149" s="55">
        <f t="shared" si="61"/>
        <v>0</v>
      </c>
      <c r="J149" s="71">
        <v>0.58333333333333337</v>
      </c>
      <c r="K149" s="72">
        <v>0.75</v>
      </c>
      <c r="L149" s="55">
        <f t="shared" si="62"/>
        <v>3.9999999999999991</v>
      </c>
      <c r="M149" s="71">
        <v>0.41666666666666669</v>
      </c>
      <c r="N149" s="72">
        <v>0.83333333333333337</v>
      </c>
      <c r="O149" s="55">
        <f t="shared" si="63"/>
        <v>10</v>
      </c>
      <c r="P149" s="92"/>
    </row>
    <row r="150" spans="2:16" ht="19.5" customHeight="1" x14ac:dyDescent="0.2">
      <c r="B150" s="51">
        <f t="shared" si="50"/>
        <v>43302</v>
      </c>
      <c r="C150" s="52">
        <f t="shared" si="52"/>
        <v>43302</v>
      </c>
      <c r="D150" s="71">
        <v>0.41666666666666669</v>
      </c>
      <c r="E150" s="72">
        <v>0.83333333333333337</v>
      </c>
      <c r="F150" s="55">
        <f t="shared" si="60"/>
        <v>10</v>
      </c>
      <c r="G150" s="35"/>
      <c r="H150" s="48"/>
      <c r="I150" s="55">
        <f t="shared" si="61"/>
        <v>0</v>
      </c>
      <c r="J150" s="71">
        <v>0.41666666666666669</v>
      </c>
      <c r="K150" s="72">
        <v>0.75</v>
      </c>
      <c r="L150" s="55">
        <f t="shared" si="62"/>
        <v>8</v>
      </c>
      <c r="M150" s="71">
        <v>0.41666666666666669</v>
      </c>
      <c r="N150" s="72">
        <v>0.83333333333333337</v>
      </c>
      <c r="O150" s="55">
        <f t="shared" si="63"/>
        <v>10</v>
      </c>
      <c r="P150" s="92"/>
    </row>
    <row r="151" spans="2:16" ht="19.5" customHeight="1" x14ac:dyDescent="0.2">
      <c r="B151" s="51">
        <f t="shared" si="50"/>
        <v>43303</v>
      </c>
      <c r="C151" s="52">
        <f t="shared" si="52"/>
        <v>43303</v>
      </c>
      <c r="D151" s="53">
        <v>0.41666666666666669</v>
      </c>
      <c r="E151" s="54">
        <v>0.75</v>
      </c>
      <c r="F151" s="55">
        <f t="shared" si="60"/>
        <v>8</v>
      </c>
      <c r="G151" s="35"/>
      <c r="H151" s="48"/>
      <c r="I151" s="55">
        <f t="shared" si="61"/>
        <v>0</v>
      </c>
      <c r="J151" s="53">
        <v>0.41666666666666669</v>
      </c>
      <c r="K151" s="54">
        <v>0.75</v>
      </c>
      <c r="L151" s="55">
        <f t="shared" si="62"/>
        <v>8</v>
      </c>
      <c r="M151" s="53">
        <v>0.41666666666666669</v>
      </c>
      <c r="N151" s="54">
        <v>0.75</v>
      </c>
      <c r="O151" s="55">
        <f t="shared" si="63"/>
        <v>8</v>
      </c>
      <c r="P151" s="92"/>
    </row>
    <row r="152" spans="2:16" ht="19.5" customHeight="1" x14ac:dyDescent="0.2">
      <c r="B152" s="51">
        <f t="shared" si="50"/>
        <v>43304</v>
      </c>
      <c r="C152" s="52">
        <f t="shared" si="52"/>
        <v>43304</v>
      </c>
      <c r="D152" s="71">
        <v>0.58333333333333337</v>
      </c>
      <c r="E152" s="72">
        <v>0.83333333333333337</v>
      </c>
      <c r="F152" s="55">
        <f t="shared" si="60"/>
        <v>6</v>
      </c>
      <c r="G152" s="35"/>
      <c r="H152" s="48"/>
      <c r="I152" s="55">
        <f t="shared" si="61"/>
        <v>0</v>
      </c>
      <c r="J152" s="71">
        <v>0.58333333333333337</v>
      </c>
      <c r="K152" s="72">
        <v>0.75</v>
      </c>
      <c r="L152" s="55">
        <f t="shared" si="62"/>
        <v>3.9999999999999991</v>
      </c>
      <c r="M152" s="71">
        <v>0.41666666666666669</v>
      </c>
      <c r="N152" s="72">
        <v>0.83333333333333337</v>
      </c>
      <c r="O152" s="55">
        <f t="shared" si="63"/>
        <v>10</v>
      </c>
      <c r="P152" s="92"/>
    </row>
    <row r="153" spans="2:16" ht="19.5" customHeight="1" x14ac:dyDescent="0.2">
      <c r="B153" s="51">
        <f t="shared" si="50"/>
        <v>43305</v>
      </c>
      <c r="C153" s="52">
        <f t="shared" si="52"/>
        <v>43305</v>
      </c>
      <c r="D153" s="71">
        <v>0.58333333333333337</v>
      </c>
      <c r="E153" s="72">
        <v>0.70833333333333337</v>
      </c>
      <c r="F153" s="55">
        <f t="shared" si="60"/>
        <v>3</v>
      </c>
      <c r="G153" s="35"/>
      <c r="H153" s="48"/>
      <c r="I153" s="55">
        <f t="shared" si="61"/>
        <v>0</v>
      </c>
      <c r="J153" s="71">
        <v>0.41666666666666669</v>
      </c>
      <c r="K153" s="72">
        <v>0.70833333333333337</v>
      </c>
      <c r="L153" s="55">
        <f t="shared" si="62"/>
        <v>7</v>
      </c>
      <c r="M153" s="71">
        <v>0.41666666666666669</v>
      </c>
      <c r="N153" s="72">
        <v>0.70833333333333337</v>
      </c>
      <c r="O153" s="55">
        <f t="shared" si="63"/>
        <v>7</v>
      </c>
      <c r="P153" s="83" t="s">
        <v>315</v>
      </c>
    </row>
    <row r="154" spans="2:16" ht="19.5" customHeight="1" x14ac:dyDescent="0.2">
      <c r="B154" s="51">
        <f t="shared" si="50"/>
        <v>43306</v>
      </c>
      <c r="C154" s="52">
        <f t="shared" si="52"/>
        <v>43306</v>
      </c>
      <c r="D154" s="71">
        <v>0.58333333333333337</v>
      </c>
      <c r="E154" s="72">
        <v>0.70833333333333337</v>
      </c>
      <c r="F154" s="55">
        <f t="shared" si="60"/>
        <v>3</v>
      </c>
      <c r="G154" s="35"/>
      <c r="H154" s="48"/>
      <c r="I154" s="55">
        <f t="shared" si="61"/>
        <v>0</v>
      </c>
      <c r="J154" s="71">
        <v>0.41666666666666669</v>
      </c>
      <c r="K154" s="72">
        <v>0.70833333333333337</v>
      </c>
      <c r="L154" s="55">
        <f t="shared" ref="L154:L160" si="64">(K154-J154)*24</f>
        <v>7</v>
      </c>
      <c r="M154" s="71">
        <v>0.41666666666666669</v>
      </c>
      <c r="N154" s="72">
        <v>0.70833333333333337</v>
      </c>
      <c r="O154" s="55">
        <f t="shared" ref="O154:O160" si="65">(N154-M154)*24</f>
        <v>7</v>
      </c>
      <c r="P154" s="83" t="s">
        <v>315</v>
      </c>
    </row>
    <row r="155" spans="2:16" ht="19.5" customHeight="1" x14ac:dyDescent="0.2">
      <c r="B155" s="51">
        <f t="shared" si="50"/>
        <v>43307</v>
      </c>
      <c r="C155" s="52">
        <f t="shared" si="52"/>
        <v>43307</v>
      </c>
      <c r="D155" s="71">
        <v>0.58333333333333337</v>
      </c>
      <c r="E155" s="72">
        <v>0.70833333333333337</v>
      </c>
      <c r="F155" s="55">
        <f t="shared" si="60"/>
        <v>3</v>
      </c>
      <c r="G155" s="35"/>
      <c r="H155" s="48"/>
      <c r="I155" s="55">
        <f t="shared" si="61"/>
        <v>0</v>
      </c>
      <c r="J155" s="71">
        <v>0.41666666666666669</v>
      </c>
      <c r="K155" s="72">
        <v>0.70833333333333337</v>
      </c>
      <c r="L155" s="55">
        <f t="shared" si="64"/>
        <v>7</v>
      </c>
      <c r="M155" s="71">
        <v>0.41666666666666669</v>
      </c>
      <c r="N155" s="72">
        <v>0.70833333333333337</v>
      </c>
      <c r="O155" s="55">
        <f t="shared" si="65"/>
        <v>7</v>
      </c>
      <c r="P155" s="83" t="s">
        <v>315</v>
      </c>
    </row>
    <row r="156" spans="2:16" ht="19.5" customHeight="1" x14ac:dyDescent="0.2">
      <c r="B156" s="51">
        <f t="shared" si="50"/>
        <v>43308</v>
      </c>
      <c r="C156" s="52">
        <f t="shared" si="52"/>
        <v>43308</v>
      </c>
      <c r="D156" s="71">
        <v>0.41666666666666669</v>
      </c>
      <c r="E156" s="72">
        <v>0.83333333333333337</v>
      </c>
      <c r="F156" s="55">
        <f t="shared" si="60"/>
        <v>10</v>
      </c>
      <c r="G156" s="35"/>
      <c r="H156" s="48"/>
      <c r="I156" s="55">
        <f t="shared" si="61"/>
        <v>0</v>
      </c>
      <c r="J156" s="71">
        <v>0.41666666666666669</v>
      </c>
      <c r="K156" s="72">
        <v>0.83333333333333337</v>
      </c>
      <c r="L156" s="55">
        <f t="shared" si="64"/>
        <v>10</v>
      </c>
      <c r="M156" s="71">
        <v>0.41666666666666669</v>
      </c>
      <c r="N156" s="72">
        <v>0.83333333333333337</v>
      </c>
      <c r="O156" s="55">
        <f t="shared" si="65"/>
        <v>10</v>
      </c>
      <c r="P156" s="83" t="s">
        <v>344</v>
      </c>
    </row>
    <row r="157" spans="2:16" ht="19.5" customHeight="1" x14ac:dyDescent="0.2">
      <c r="B157" s="51">
        <f t="shared" si="50"/>
        <v>43309</v>
      </c>
      <c r="C157" s="52">
        <f t="shared" si="52"/>
        <v>43309</v>
      </c>
      <c r="D157" s="71">
        <v>0.41666666666666669</v>
      </c>
      <c r="E157" s="72">
        <v>0.83333333333333337</v>
      </c>
      <c r="F157" s="55">
        <f t="shared" si="60"/>
        <v>10</v>
      </c>
      <c r="G157" s="35"/>
      <c r="H157" s="48"/>
      <c r="I157" s="55">
        <f t="shared" si="61"/>
        <v>0</v>
      </c>
      <c r="J157" s="71">
        <v>0.41666666666666669</v>
      </c>
      <c r="K157" s="72">
        <v>0.83333333333333337</v>
      </c>
      <c r="L157" s="55">
        <f t="shared" si="64"/>
        <v>10</v>
      </c>
      <c r="M157" s="71">
        <v>0.41666666666666669</v>
      </c>
      <c r="N157" s="72">
        <v>0.83333333333333337</v>
      </c>
      <c r="O157" s="55">
        <f t="shared" si="65"/>
        <v>10</v>
      </c>
      <c r="P157" s="83" t="s">
        <v>344</v>
      </c>
    </row>
    <row r="158" spans="2:16" ht="19.5" customHeight="1" x14ac:dyDescent="0.2">
      <c r="B158" s="51">
        <f>IF(DAY(B157+1)&lt;&gt;29,"",B157+1)</f>
        <v>43310</v>
      </c>
      <c r="C158" s="52">
        <f t="shared" si="52"/>
        <v>43310</v>
      </c>
      <c r="D158" s="71">
        <v>0.41666666666666669</v>
      </c>
      <c r="E158" s="72">
        <v>0.83333333333333337</v>
      </c>
      <c r="F158" s="55">
        <f t="shared" si="60"/>
        <v>10</v>
      </c>
      <c r="G158" s="35"/>
      <c r="H158" s="48"/>
      <c r="I158" s="55">
        <f t="shared" si="61"/>
        <v>0</v>
      </c>
      <c r="J158" s="71">
        <v>0.41666666666666669</v>
      </c>
      <c r="K158" s="72">
        <v>0.83333333333333337</v>
      </c>
      <c r="L158" s="55">
        <f t="shared" si="64"/>
        <v>10</v>
      </c>
      <c r="M158" s="71">
        <v>0.41666666666666669</v>
      </c>
      <c r="N158" s="72">
        <v>0.83333333333333337</v>
      </c>
      <c r="O158" s="55">
        <f t="shared" si="65"/>
        <v>10</v>
      </c>
      <c r="P158" s="83" t="s">
        <v>344</v>
      </c>
    </row>
    <row r="159" spans="2:16" ht="19.5" customHeight="1" x14ac:dyDescent="0.2">
      <c r="B159" s="51">
        <f>IF(DAY(B158+1)&lt;&gt;30,"",B158+1)</f>
        <v>43311</v>
      </c>
      <c r="C159" s="52">
        <f t="shared" si="52"/>
        <v>43311</v>
      </c>
      <c r="D159" s="71">
        <v>0.41666666666666669</v>
      </c>
      <c r="E159" s="72">
        <v>0.83333333333333337</v>
      </c>
      <c r="F159" s="55">
        <f t="shared" si="60"/>
        <v>10</v>
      </c>
      <c r="G159" s="35"/>
      <c r="H159" s="48"/>
      <c r="I159" s="55">
        <f t="shared" si="61"/>
        <v>0</v>
      </c>
      <c r="J159" s="71">
        <v>0.41666666666666669</v>
      </c>
      <c r="K159" s="72">
        <v>0.83333333333333337</v>
      </c>
      <c r="L159" s="55">
        <f t="shared" si="64"/>
        <v>10</v>
      </c>
      <c r="M159" s="71">
        <v>0.41666666666666669</v>
      </c>
      <c r="N159" s="72">
        <v>0.83333333333333337</v>
      </c>
      <c r="O159" s="55">
        <f t="shared" si="65"/>
        <v>10</v>
      </c>
      <c r="P159" s="83" t="s">
        <v>345</v>
      </c>
    </row>
    <row r="160" spans="2:16" ht="19.5" customHeight="1" thickBot="1" x14ac:dyDescent="0.25">
      <c r="B160" s="51">
        <f>IF(DAY(B159+1)&lt;&gt;31,"",B159+1)</f>
        <v>43312</v>
      </c>
      <c r="C160" s="52">
        <f t="shared" si="52"/>
        <v>43312</v>
      </c>
      <c r="D160" s="71">
        <v>0.41666666666666669</v>
      </c>
      <c r="E160" s="72">
        <v>0.83333333333333337</v>
      </c>
      <c r="F160" s="55">
        <f t="shared" si="60"/>
        <v>10</v>
      </c>
      <c r="G160" s="75"/>
      <c r="H160" s="77"/>
      <c r="I160" s="76"/>
      <c r="J160" s="71">
        <v>0.41666666666666669</v>
      </c>
      <c r="K160" s="72">
        <v>0.83333333333333337</v>
      </c>
      <c r="L160" s="55">
        <f t="shared" si="64"/>
        <v>10</v>
      </c>
      <c r="M160" s="71">
        <v>0.41666666666666669</v>
      </c>
      <c r="N160" s="72">
        <v>0.83333333333333337</v>
      </c>
      <c r="O160" s="55">
        <f t="shared" si="65"/>
        <v>10</v>
      </c>
      <c r="P160" s="93" t="s">
        <v>345</v>
      </c>
    </row>
    <row r="161" spans="2:16" ht="19.5" customHeight="1" thickTop="1" x14ac:dyDescent="0.2">
      <c r="B161" s="57" t="s">
        <v>37</v>
      </c>
      <c r="C161" s="58"/>
      <c r="D161" s="57"/>
      <c r="E161" s="59">
        <f>COUNTIF(D130:D160,"&gt;0")</f>
        <v>28</v>
      </c>
      <c r="F161" s="60"/>
      <c r="G161" s="61"/>
      <c r="H161" s="59">
        <f>COUNTIF(G130:G160,"&gt;0")</f>
        <v>0</v>
      </c>
      <c r="I161" s="60"/>
      <c r="J161" s="61"/>
      <c r="K161" s="59">
        <f>COUNTIF(J130:J160,"&gt;0")</f>
        <v>28</v>
      </c>
      <c r="L161" s="60"/>
      <c r="M161" s="61"/>
      <c r="N161" s="59">
        <f>COUNTIF(M130:M160,"&gt;0")</f>
        <v>28</v>
      </c>
      <c r="O161" s="60"/>
      <c r="P161" s="80"/>
    </row>
    <row r="162" spans="2:16" ht="19.5" customHeight="1" x14ac:dyDescent="0.2">
      <c r="B162" s="62" t="s">
        <v>309</v>
      </c>
      <c r="C162" s="63"/>
      <c r="D162" s="64"/>
      <c r="E162" s="74">
        <f>SUM(F130:F160)</f>
        <v>201</v>
      </c>
      <c r="F162" s="63"/>
      <c r="G162" s="65"/>
      <c r="H162" s="74">
        <f>SUM(I130:I160)</f>
        <v>0</v>
      </c>
      <c r="I162" s="63"/>
      <c r="J162" s="65"/>
      <c r="K162" s="74">
        <f>SUM(L130:L160)</f>
        <v>183</v>
      </c>
      <c r="L162" s="63"/>
      <c r="M162" s="65"/>
      <c r="N162" s="74">
        <f>SUM(O130:O160)</f>
        <v>261</v>
      </c>
      <c r="O162" s="63"/>
      <c r="P162" s="40"/>
    </row>
    <row r="163" spans="2:16" ht="19.5" customHeight="1" x14ac:dyDescent="0.2">
      <c r="B163" s="64" t="s">
        <v>42</v>
      </c>
      <c r="C163" s="66"/>
      <c r="D163" s="64"/>
      <c r="E163" s="90">
        <f>COUNTIF($B$130:$B$160,"&gt;0")-E161</f>
        <v>3</v>
      </c>
      <c r="F163" s="47"/>
      <c r="G163" s="35"/>
      <c r="H163" s="90">
        <f>COUNTIF($B$130:$B$160,"&gt;0")-H161</f>
        <v>31</v>
      </c>
      <c r="I163" s="47"/>
      <c r="J163" s="35"/>
      <c r="K163" s="90">
        <f>COUNTIF($B$130:$B$160,"&gt;0")-K161</f>
        <v>3</v>
      </c>
      <c r="L163" s="47"/>
      <c r="M163" s="35"/>
      <c r="N163" s="90">
        <f>COUNTIF($B$130:$B$160,"&gt;0")-N161</f>
        <v>3</v>
      </c>
      <c r="O163" s="47"/>
      <c r="P163" s="40"/>
    </row>
    <row r="164" spans="2:16" ht="19.5" customHeight="1" x14ac:dyDescent="0.2">
      <c r="B164" s="67"/>
      <c r="C164" s="68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8.75" customHeight="1" x14ac:dyDescent="0.2">
      <c r="B165" s="287" t="s">
        <v>13</v>
      </c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2:16" ht="18.75" customHeight="1" x14ac:dyDescent="0.2"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2:16" ht="18.75" customHeight="1" x14ac:dyDescent="0.2"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2:16" ht="18.75" customHeight="1" x14ac:dyDescent="0.2">
      <c r="B168" s="294">
        <f>EDATE(B127, 1)</f>
        <v>43313</v>
      </c>
      <c r="C168" s="294"/>
      <c r="D168" s="294"/>
      <c r="E168" s="44">
        <f>B168</f>
        <v>43313</v>
      </c>
      <c r="F168" s="10"/>
    </row>
    <row r="169" spans="2:16" ht="19.5" customHeight="1" x14ac:dyDescent="0.2">
      <c r="B169" s="289"/>
      <c r="C169" s="290"/>
      <c r="D169" s="219" t="s">
        <v>313</v>
      </c>
      <c r="E169" s="293"/>
      <c r="F169" s="220"/>
      <c r="G169" s="219" t="s">
        <v>2</v>
      </c>
      <c r="H169" s="293"/>
      <c r="I169" s="220"/>
      <c r="J169" s="219" t="s">
        <v>36</v>
      </c>
      <c r="K169" s="293"/>
      <c r="L169" s="220"/>
      <c r="M169" s="219" t="s">
        <v>237</v>
      </c>
      <c r="N169" s="293"/>
      <c r="O169" s="220"/>
      <c r="P169" s="40" t="s">
        <v>306</v>
      </c>
    </row>
    <row r="170" spans="2:16" ht="19.5" customHeight="1" x14ac:dyDescent="0.2">
      <c r="B170" s="291"/>
      <c r="C170" s="292"/>
      <c r="D170" s="35" t="s">
        <v>246</v>
      </c>
      <c r="E170" s="48" t="s">
        <v>307</v>
      </c>
      <c r="F170" s="47" t="s">
        <v>308</v>
      </c>
      <c r="G170" s="35" t="s">
        <v>246</v>
      </c>
      <c r="H170" s="48" t="s">
        <v>307</v>
      </c>
      <c r="I170" s="47" t="s">
        <v>308</v>
      </c>
      <c r="J170" s="35" t="s">
        <v>246</v>
      </c>
      <c r="K170" s="48" t="s">
        <v>307</v>
      </c>
      <c r="L170" s="47" t="s">
        <v>308</v>
      </c>
      <c r="M170" s="35" t="s">
        <v>246</v>
      </c>
      <c r="N170" s="48" t="s">
        <v>307</v>
      </c>
      <c r="O170" s="47" t="s">
        <v>308</v>
      </c>
      <c r="P170" s="96" t="s">
        <v>86</v>
      </c>
    </row>
    <row r="171" spans="2:16" ht="19.5" customHeight="1" x14ac:dyDescent="0.2">
      <c r="B171" s="51">
        <f>B168</f>
        <v>43313</v>
      </c>
      <c r="C171" s="52">
        <f>B171</f>
        <v>43313</v>
      </c>
      <c r="D171" s="71">
        <v>0.41666666666666669</v>
      </c>
      <c r="E171" s="72">
        <v>0.83333333333333337</v>
      </c>
      <c r="F171" s="55">
        <f t="shared" ref="F171:F195" si="66">(E171-D171)*24</f>
        <v>10</v>
      </c>
      <c r="G171" s="53"/>
      <c r="H171" s="54"/>
      <c r="I171" s="55">
        <f>(H171-G171)*24</f>
        <v>0</v>
      </c>
      <c r="J171" s="71">
        <v>0.41666666666666669</v>
      </c>
      <c r="K171" s="72">
        <v>0.83333333333333337</v>
      </c>
      <c r="L171" s="55">
        <f t="shared" ref="L171:L195" si="67">(K171-J171)*24</f>
        <v>10</v>
      </c>
      <c r="M171" s="71">
        <v>0.41666666666666669</v>
      </c>
      <c r="N171" s="72">
        <v>0.83333333333333337</v>
      </c>
      <c r="O171" s="55">
        <f t="shared" ref="O171:O195" si="68">(N171-M171)*24</f>
        <v>10</v>
      </c>
      <c r="P171" s="83" t="s">
        <v>345</v>
      </c>
    </row>
    <row r="172" spans="2:16" ht="19.5" customHeight="1" x14ac:dyDescent="0.2">
      <c r="B172" s="51">
        <f t="shared" ref="B172:B198" si="69">B171+1</f>
        <v>43314</v>
      </c>
      <c r="C172" s="52">
        <f>B172</f>
        <v>43314</v>
      </c>
      <c r="D172" s="71">
        <v>0.41666666666666669</v>
      </c>
      <c r="E172" s="72">
        <v>0.83333333333333337</v>
      </c>
      <c r="F172" s="55">
        <f t="shared" si="66"/>
        <v>10</v>
      </c>
      <c r="G172" s="35"/>
      <c r="H172" s="48"/>
      <c r="I172" s="55">
        <f t="shared" ref="I172:I201" si="70">(H172-G172)*24</f>
        <v>0</v>
      </c>
      <c r="J172" s="71">
        <v>0.41666666666666669</v>
      </c>
      <c r="K172" s="72">
        <v>0.83333333333333337</v>
      </c>
      <c r="L172" s="55">
        <f t="shared" si="67"/>
        <v>10</v>
      </c>
      <c r="M172" s="71">
        <v>0.41666666666666669</v>
      </c>
      <c r="N172" s="72">
        <v>0.83333333333333337</v>
      </c>
      <c r="O172" s="55">
        <f t="shared" si="68"/>
        <v>10</v>
      </c>
      <c r="P172" s="83"/>
    </row>
    <row r="173" spans="2:16" ht="19.5" customHeight="1" x14ac:dyDescent="0.2">
      <c r="B173" s="51">
        <f t="shared" si="69"/>
        <v>43315</v>
      </c>
      <c r="C173" s="52">
        <f t="shared" ref="C173:C201" si="71">B173</f>
        <v>43315</v>
      </c>
      <c r="D173" s="71">
        <v>0.41666666666666669</v>
      </c>
      <c r="E173" s="72">
        <v>0.83333333333333337</v>
      </c>
      <c r="F173" s="55">
        <f t="shared" si="66"/>
        <v>10</v>
      </c>
      <c r="G173" s="35"/>
      <c r="H173" s="48"/>
      <c r="I173" s="55">
        <f t="shared" si="70"/>
        <v>0</v>
      </c>
      <c r="J173" s="71">
        <v>0.41666666666666669</v>
      </c>
      <c r="K173" s="72">
        <v>0.83333333333333337</v>
      </c>
      <c r="L173" s="55">
        <f t="shared" si="67"/>
        <v>10</v>
      </c>
      <c r="M173" s="71">
        <v>0.41666666666666669</v>
      </c>
      <c r="N173" s="72">
        <v>0.83333333333333337</v>
      </c>
      <c r="O173" s="55">
        <f t="shared" si="68"/>
        <v>10</v>
      </c>
      <c r="P173" s="83"/>
    </row>
    <row r="174" spans="2:16" ht="19.5" customHeight="1" x14ac:dyDescent="0.2">
      <c r="B174" s="51">
        <f t="shared" si="69"/>
        <v>43316</v>
      </c>
      <c r="C174" s="52">
        <f t="shared" si="71"/>
        <v>43316</v>
      </c>
      <c r="D174" s="71">
        <v>0.41666666666666669</v>
      </c>
      <c r="E174" s="72">
        <v>0.83333333333333337</v>
      </c>
      <c r="F174" s="55">
        <f t="shared" si="66"/>
        <v>10</v>
      </c>
      <c r="G174" s="35"/>
      <c r="H174" s="48"/>
      <c r="I174" s="55">
        <f t="shared" si="70"/>
        <v>0</v>
      </c>
      <c r="J174" s="71">
        <v>0.41666666666666669</v>
      </c>
      <c r="K174" s="72">
        <v>0.83333333333333337</v>
      </c>
      <c r="L174" s="55">
        <f t="shared" si="67"/>
        <v>10</v>
      </c>
      <c r="M174" s="71">
        <v>0.41666666666666669</v>
      </c>
      <c r="N174" s="72">
        <v>0.83333333333333337</v>
      </c>
      <c r="O174" s="55">
        <f t="shared" si="68"/>
        <v>10</v>
      </c>
      <c r="P174" s="83"/>
    </row>
    <row r="175" spans="2:16" ht="19.5" customHeight="1" x14ac:dyDescent="0.2">
      <c r="B175" s="51">
        <f t="shared" si="69"/>
        <v>43317</v>
      </c>
      <c r="C175" s="52">
        <f t="shared" si="71"/>
        <v>43317</v>
      </c>
      <c r="D175" s="71">
        <v>0.41666666666666669</v>
      </c>
      <c r="E175" s="72">
        <v>0.83333333333333337</v>
      </c>
      <c r="F175" s="55">
        <f t="shared" si="66"/>
        <v>10</v>
      </c>
      <c r="G175" s="35"/>
      <c r="H175" s="48"/>
      <c r="I175" s="55">
        <f t="shared" si="70"/>
        <v>0</v>
      </c>
      <c r="J175" s="71">
        <v>0.41666666666666669</v>
      </c>
      <c r="K175" s="72">
        <v>0.83333333333333337</v>
      </c>
      <c r="L175" s="55">
        <f t="shared" si="67"/>
        <v>10</v>
      </c>
      <c r="M175" s="71">
        <v>0.41666666666666669</v>
      </c>
      <c r="N175" s="72">
        <v>0.83333333333333337</v>
      </c>
      <c r="O175" s="55">
        <f t="shared" si="68"/>
        <v>10</v>
      </c>
      <c r="P175" s="83"/>
    </row>
    <row r="176" spans="2:16" ht="19.5" customHeight="1" x14ac:dyDescent="0.2">
      <c r="B176" s="51">
        <f t="shared" si="69"/>
        <v>43318</v>
      </c>
      <c r="C176" s="52">
        <f t="shared" si="71"/>
        <v>43318</v>
      </c>
      <c r="D176" s="71">
        <v>0.41666666666666669</v>
      </c>
      <c r="E176" s="72">
        <v>0.83333333333333337</v>
      </c>
      <c r="F176" s="55">
        <f t="shared" si="66"/>
        <v>10</v>
      </c>
      <c r="G176" s="35"/>
      <c r="H176" s="48"/>
      <c r="I176" s="55">
        <f t="shared" si="70"/>
        <v>0</v>
      </c>
      <c r="J176" s="71">
        <v>0.41666666666666669</v>
      </c>
      <c r="K176" s="72">
        <v>0.83333333333333337</v>
      </c>
      <c r="L176" s="55">
        <f t="shared" si="67"/>
        <v>10</v>
      </c>
      <c r="M176" s="71">
        <v>0.41666666666666669</v>
      </c>
      <c r="N176" s="72">
        <v>0.83333333333333337</v>
      </c>
      <c r="O176" s="55">
        <f t="shared" si="68"/>
        <v>10</v>
      </c>
      <c r="P176" s="83"/>
    </row>
    <row r="177" spans="2:16" ht="19.5" customHeight="1" x14ac:dyDescent="0.2">
      <c r="B177" s="51">
        <f t="shared" si="69"/>
        <v>43319</v>
      </c>
      <c r="C177" s="52">
        <f t="shared" si="71"/>
        <v>43319</v>
      </c>
      <c r="D177" s="71">
        <v>0.41666666666666669</v>
      </c>
      <c r="E177" s="72">
        <v>0.83333333333333337</v>
      </c>
      <c r="F177" s="55">
        <f t="shared" si="66"/>
        <v>10</v>
      </c>
      <c r="G177" s="35"/>
      <c r="H177" s="48"/>
      <c r="I177" s="55">
        <f t="shared" si="70"/>
        <v>0</v>
      </c>
      <c r="J177" s="71">
        <v>0.41666666666666669</v>
      </c>
      <c r="K177" s="72">
        <v>0.83333333333333337</v>
      </c>
      <c r="L177" s="55">
        <f t="shared" si="67"/>
        <v>10</v>
      </c>
      <c r="M177" s="71">
        <v>0.41666666666666669</v>
      </c>
      <c r="N177" s="72">
        <v>0.83333333333333337</v>
      </c>
      <c r="O177" s="55">
        <f t="shared" si="68"/>
        <v>10</v>
      </c>
      <c r="P177" s="83"/>
    </row>
    <row r="178" spans="2:16" ht="19.5" customHeight="1" x14ac:dyDescent="0.2">
      <c r="B178" s="51">
        <f t="shared" si="69"/>
        <v>43320</v>
      </c>
      <c r="C178" s="52">
        <f t="shared" si="71"/>
        <v>43320</v>
      </c>
      <c r="D178" s="71">
        <v>0.41666666666666669</v>
      </c>
      <c r="E178" s="72">
        <v>0.83333333333333337</v>
      </c>
      <c r="F178" s="55">
        <f t="shared" si="66"/>
        <v>10</v>
      </c>
      <c r="G178" s="35"/>
      <c r="H178" s="48"/>
      <c r="I178" s="55">
        <f t="shared" si="70"/>
        <v>0</v>
      </c>
      <c r="J178" s="71">
        <v>0.41666666666666669</v>
      </c>
      <c r="K178" s="72">
        <v>0.83333333333333337</v>
      </c>
      <c r="L178" s="55">
        <f t="shared" si="67"/>
        <v>10</v>
      </c>
      <c r="M178" s="71">
        <v>0.41666666666666669</v>
      </c>
      <c r="N178" s="72">
        <v>0.83333333333333337</v>
      </c>
      <c r="O178" s="55">
        <f t="shared" si="68"/>
        <v>10</v>
      </c>
      <c r="P178" s="91" t="s">
        <v>347</v>
      </c>
    </row>
    <row r="179" spans="2:16" ht="19.5" customHeight="1" x14ac:dyDescent="0.2">
      <c r="B179" s="51">
        <f t="shared" si="69"/>
        <v>43321</v>
      </c>
      <c r="C179" s="52">
        <f t="shared" si="71"/>
        <v>43321</v>
      </c>
      <c r="D179" s="71">
        <v>0.41666666666666669</v>
      </c>
      <c r="E179" s="72">
        <v>0.83333333333333337</v>
      </c>
      <c r="F179" s="55">
        <f t="shared" si="66"/>
        <v>10</v>
      </c>
      <c r="G179" s="35"/>
      <c r="H179" s="48"/>
      <c r="I179" s="55">
        <f t="shared" si="70"/>
        <v>0</v>
      </c>
      <c r="J179" s="71">
        <v>0.41666666666666669</v>
      </c>
      <c r="K179" s="72">
        <v>0.83333333333333337</v>
      </c>
      <c r="L179" s="55">
        <f t="shared" si="67"/>
        <v>10</v>
      </c>
      <c r="M179" s="71">
        <v>0.41666666666666669</v>
      </c>
      <c r="N179" s="72">
        <v>0.83333333333333337</v>
      </c>
      <c r="O179" s="55">
        <f t="shared" si="68"/>
        <v>10</v>
      </c>
      <c r="P179" s="83"/>
    </row>
    <row r="180" spans="2:16" ht="19.5" customHeight="1" x14ac:dyDescent="0.2">
      <c r="B180" s="51">
        <f t="shared" si="69"/>
        <v>43322</v>
      </c>
      <c r="C180" s="52">
        <f t="shared" si="71"/>
        <v>43322</v>
      </c>
      <c r="D180" s="71">
        <v>0.41666666666666669</v>
      </c>
      <c r="E180" s="72">
        <v>0.83333333333333337</v>
      </c>
      <c r="F180" s="55">
        <f t="shared" si="66"/>
        <v>10</v>
      </c>
      <c r="G180" s="35"/>
      <c r="H180" s="48"/>
      <c r="I180" s="55">
        <f t="shared" si="70"/>
        <v>0</v>
      </c>
      <c r="J180" s="71">
        <v>0.41666666666666669</v>
      </c>
      <c r="K180" s="72">
        <v>0.83333333333333337</v>
      </c>
      <c r="L180" s="55">
        <f t="shared" si="67"/>
        <v>10</v>
      </c>
      <c r="M180" s="71">
        <v>0.41666666666666669</v>
      </c>
      <c r="N180" s="72">
        <v>0.83333333333333337</v>
      </c>
      <c r="O180" s="55">
        <f t="shared" si="68"/>
        <v>10</v>
      </c>
      <c r="P180" s="83"/>
    </row>
    <row r="181" spans="2:16" ht="19.5" customHeight="1" x14ac:dyDescent="0.2">
      <c r="B181" s="51">
        <f t="shared" si="69"/>
        <v>43323</v>
      </c>
      <c r="C181" s="52">
        <f t="shared" si="71"/>
        <v>43323</v>
      </c>
      <c r="D181" s="71">
        <v>0.41666666666666669</v>
      </c>
      <c r="E181" s="72">
        <v>0.83333333333333337</v>
      </c>
      <c r="F181" s="55">
        <f t="shared" si="66"/>
        <v>10</v>
      </c>
      <c r="G181" s="35"/>
      <c r="H181" s="48"/>
      <c r="I181" s="55">
        <f t="shared" si="70"/>
        <v>0</v>
      </c>
      <c r="J181" s="71">
        <v>0.41666666666666669</v>
      </c>
      <c r="K181" s="72">
        <v>0.83333333333333337</v>
      </c>
      <c r="L181" s="55">
        <f t="shared" si="67"/>
        <v>10</v>
      </c>
      <c r="M181" s="71">
        <v>0.41666666666666669</v>
      </c>
      <c r="N181" s="72">
        <v>0.83333333333333337</v>
      </c>
      <c r="O181" s="55">
        <f t="shared" si="68"/>
        <v>10</v>
      </c>
      <c r="P181" s="83" t="s">
        <v>239</v>
      </c>
    </row>
    <row r="182" spans="2:16" ht="19.5" customHeight="1" x14ac:dyDescent="0.2">
      <c r="B182" s="51">
        <f t="shared" si="69"/>
        <v>43324</v>
      </c>
      <c r="C182" s="52">
        <f t="shared" si="71"/>
        <v>43324</v>
      </c>
      <c r="D182" s="71">
        <v>0.41666666666666669</v>
      </c>
      <c r="E182" s="72">
        <v>0.83333333333333337</v>
      </c>
      <c r="F182" s="55">
        <f t="shared" si="66"/>
        <v>10</v>
      </c>
      <c r="G182" s="35"/>
      <c r="H182" s="48"/>
      <c r="I182" s="55">
        <f t="shared" si="70"/>
        <v>0</v>
      </c>
      <c r="J182" s="71">
        <v>0.41666666666666669</v>
      </c>
      <c r="K182" s="72">
        <v>0.83333333333333337</v>
      </c>
      <c r="L182" s="55">
        <f t="shared" si="67"/>
        <v>10</v>
      </c>
      <c r="M182" s="71">
        <v>0.41666666666666669</v>
      </c>
      <c r="N182" s="72">
        <v>0.83333333333333337</v>
      </c>
      <c r="O182" s="55">
        <f t="shared" si="68"/>
        <v>10</v>
      </c>
      <c r="P182" s="92"/>
    </row>
    <row r="183" spans="2:16" ht="19.5" customHeight="1" x14ac:dyDescent="0.2">
      <c r="B183" s="51">
        <f t="shared" si="69"/>
        <v>43325</v>
      </c>
      <c r="C183" s="52">
        <f t="shared" si="71"/>
        <v>43325</v>
      </c>
      <c r="D183" s="71">
        <v>0.41666666666666669</v>
      </c>
      <c r="E183" s="72">
        <v>0.75</v>
      </c>
      <c r="F183" s="55">
        <f t="shared" si="66"/>
        <v>8</v>
      </c>
      <c r="G183" s="35"/>
      <c r="H183" s="48"/>
      <c r="I183" s="55">
        <f t="shared" si="70"/>
        <v>0</v>
      </c>
      <c r="J183" s="71">
        <v>0.41666666666666669</v>
      </c>
      <c r="K183" s="72">
        <v>0.75</v>
      </c>
      <c r="L183" s="55">
        <f t="shared" si="67"/>
        <v>8</v>
      </c>
      <c r="M183" s="71">
        <v>0.41666666666666669</v>
      </c>
      <c r="N183" s="72">
        <v>0.75</v>
      </c>
      <c r="O183" s="55">
        <f t="shared" si="68"/>
        <v>8</v>
      </c>
      <c r="P183" s="83" t="s">
        <v>346</v>
      </c>
    </row>
    <row r="184" spans="2:16" ht="19.5" customHeight="1" x14ac:dyDescent="0.2">
      <c r="B184" s="51">
        <f t="shared" si="69"/>
        <v>43326</v>
      </c>
      <c r="C184" s="52">
        <f t="shared" si="71"/>
        <v>43326</v>
      </c>
      <c r="D184" s="71">
        <v>0.41666666666666669</v>
      </c>
      <c r="E184" s="72">
        <v>0.75</v>
      </c>
      <c r="F184" s="55">
        <f>(E184-D184)*24</f>
        <v>8</v>
      </c>
      <c r="G184" s="35"/>
      <c r="H184" s="48"/>
      <c r="I184" s="55">
        <f t="shared" si="70"/>
        <v>0</v>
      </c>
      <c r="J184" s="71">
        <v>0.41666666666666669</v>
      </c>
      <c r="K184" s="72">
        <v>0.75</v>
      </c>
      <c r="L184" s="55">
        <f>(K184-J184)*24</f>
        <v>8</v>
      </c>
      <c r="M184" s="71">
        <v>0.41666666666666669</v>
      </c>
      <c r="N184" s="72">
        <v>0.75</v>
      </c>
      <c r="O184" s="55">
        <f>(N184-M184)*24</f>
        <v>8</v>
      </c>
      <c r="P184" s="83" t="s">
        <v>346</v>
      </c>
    </row>
    <row r="185" spans="2:16" ht="19.5" customHeight="1" x14ac:dyDescent="0.2">
      <c r="B185" s="51">
        <f t="shared" si="69"/>
        <v>43327</v>
      </c>
      <c r="C185" s="52">
        <f t="shared" si="71"/>
        <v>43327</v>
      </c>
      <c r="D185" s="71">
        <v>0.41666666666666669</v>
      </c>
      <c r="E185" s="72">
        <v>0.75</v>
      </c>
      <c r="F185" s="55">
        <f>(E185-D185)*24</f>
        <v>8</v>
      </c>
      <c r="G185" s="35"/>
      <c r="H185" s="48"/>
      <c r="I185" s="55">
        <f t="shared" si="70"/>
        <v>0</v>
      </c>
      <c r="J185" s="71">
        <v>0.41666666666666669</v>
      </c>
      <c r="K185" s="72">
        <v>0.75</v>
      </c>
      <c r="L185" s="55">
        <f>(K185-J185)*24</f>
        <v>8</v>
      </c>
      <c r="M185" s="71">
        <v>0.41666666666666669</v>
      </c>
      <c r="N185" s="72">
        <v>0.75</v>
      </c>
      <c r="O185" s="55">
        <f>(N185-M185)*24</f>
        <v>8</v>
      </c>
      <c r="P185" s="83" t="s">
        <v>346</v>
      </c>
    </row>
    <row r="186" spans="2:16" ht="19.5" customHeight="1" x14ac:dyDescent="0.2">
      <c r="B186" s="51">
        <f t="shared" si="69"/>
        <v>43328</v>
      </c>
      <c r="C186" s="52">
        <f t="shared" si="71"/>
        <v>43328</v>
      </c>
      <c r="D186" s="71">
        <v>0.41666666666666669</v>
      </c>
      <c r="E186" s="72">
        <v>0.75</v>
      </c>
      <c r="F186" s="55">
        <f>(E186-D186)*24</f>
        <v>8</v>
      </c>
      <c r="G186" s="35"/>
      <c r="H186" s="48"/>
      <c r="I186" s="55">
        <f t="shared" si="70"/>
        <v>0</v>
      </c>
      <c r="J186" s="71">
        <v>0.41666666666666669</v>
      </c>
      <c r="K186" s="72">
        <v>0.75</v>
      </c>
      <c r="L186" s="55">
        <f>(K186-J186)*24</f>
        <v>8</v>
      </c>
      <c r="M186" s="71">
        <v>0.41666666666666669</v>
      </c>
      <c r="N186" s="72">
        <v>0.75</v>
      </c>
      <c r="O186" s="55">
        <f>(N186-M186)*24</f>
        <v>8</v>
      </c>
      <c r="P186" s="83" t="s">
        <v>346</v>
      </c>
    </row>
    <row r="187" spans="2:16" ht="19.5" customHeight="1" x14ac:dyDescent="0.2">
      <c r="B187" s="51">
        <f t="shared" si="69"/>
        <v>43329</v>
      </c>
      <c r="C187" s="52">
        <f t="shared" si="71"/>
        <v>43329</v>
      </c>
      <c r="D187" s="71">
        <v>0.41666666666666669</v>
      </c>
      <c r="E187" s="72">
        <v>0.83333333333333337</v>
      </c>
      <c r="F187" s="55">
        <f t="shared" si="66"/>
        <v>10</v>
      </c>
      <c r="G187" s="35"/>
      <c r="H187" s="48"/>
      <c r="I187" s="55">
        <f t="shared" si="70"/>
        <v>0</v>
      </c>
      <c r="J187" s="71">
        <v>0.41666666666666669</v>
      </c>
      <c r="K187" s="72">
        <v>0.83333333333333337</v>
      </c>
      <c r="L187" s="55">
        <f t="shared" si="67"/>
        <v>10</v>
      </c>
      <c r="M187" s="71">
        <v>0.41666666666666669</v>
      </c>
      <c r="N187" s="72">
        <v>0.83333333333333337</v>
      </c>
      <c r="O187" s="55">
        <f t="shared" si="68"/>
        <v>10</v>
      </c>
      <c r="P187" s="92"/>
    </row>
    <row r="188" spans="2:16" ht="19.5" customHeight="1" x14ac:dyDescent="0.2">
      <c r="B188" s="51">
        <f t="shared" si="69"/>
        <v>43330</v>
      </c>
      <c r="C188" s="52">
        <f t="shared" si="71"/>
        <v>43330</v>
      </c>
      <c r="D188" s="71">
        <v>0.41666666666666669</v>
      </c>
      <c r="E188" s="72">
        <v>0.83333333333333337</v>
      </c>
      <c r="F188" s="55">
        <f t="shared" si="66"/>
        <v>10</v>
      </c>
      <c r="G188" s="35"/>
      <c r="H188" s="48"/>
      <c r="I188" s="55">
        <f t="shared" si="70"/>
        <v>0</v>
      </c>
      <c r="J188" s="71">
        <v>0.41666666666666669</v>
      </c>
      <c r="K188" s="72">
        <v>0.83333333333333337</v>
      </c>
      <c r="L188" s="55">
        <f t="shared" si="67"/>
        <v>10</v>
      </c>
      <c r="M188" s="71">
        <v>0.41666666666666669</v>
      </c>
      <c r="N188" s="72">
        <v>0.83333333333333337</v>
      </c>
      <c r="O188" s="55">
        <f t="shared" si="68"/>
        <v>10</v>
      </c>
      <c r="P188" s="92"/>
    </row>
    <row r="189" spans="2:16" ht="19.5" customHeight="1" x14ac:dyDescent="0.2">
      <c r="B189" s="51">
        <f t="shared" si="69"/>
        <v>43331</v>
      </c>
      <c r="C189" s="52">
        <f t="shared" si="71"/>
        <v>43331</v>
      </c>
      <c r="D189" s="71">
        <v>0.41666666666666669</v>
      </c>
      <c r="E189" s="72">
        <v>0.83333333333333337</v>
      </c>
      <c r="F189" s="55">
        <f t="shared" si="66"/>
        <v>10</v>
      </c>
      <c r="G189" s="35"/>
      <c r="H189" s="48"/>
      <c r="I189" s="55">
        <f t="shared" si="70"/>
        <v>0</v>
      </c>
      <c r="J189" s="71">
        <v>0.41666666666666669</v>
      </c>
      <c r="K189" s="72">
        <v>0.83333333333333337</v>
      </c>
      <c r="L189" s="55">
        <f t="shared" si="67"/>
        <v>10</v>
      </c>
      <c r="M189" s="71">
        <v>0.41666666666666669</v>
      </c>
      <c r="N189" s="72">
        <v>0.83333333333333337</v>
      </c>
      <c r="O189" s="55">
        <f t="shared" si="68"/>
        <v>10</v>
      </c>
      <c r="P189" s="92"/>
    </row>
    <row r="190" spans="2:16" ht="19.5" customHeight="1" x14ac:dyDescent="0.2">
      <c r="B190" s="51">
        <f t="shared" si="69"/>
        <v>43332</v>
      </c>
      <c r="C190" s="52">
        <f t="shared" si="71"/>
        <v>43332</v>
      </c>
      <c r="D190" s="71">
        <v>0.41666666666666669</v>
      </c>
      <c r="E190" s="72">
        <v>0.83333333333333337</v>
      </c>
      <c r="F190" s="55">
        <f t="shared" si="66"/>
        <v>10</v>
      </c>
      <c r="G190" s="35"/>
      <c r="H190" s="48"/>
      <c r="I190" s="55">
        <f t="shared" si="70"/>
        <v>0</v>
      </c>
      <c r="J190" s="71">
        <v>0.41666666666666669</v>
      </c>
      <c r="K190" s="72">
        <v>0.83333333333333337</v>
      </c>
      <c r="L190" s="55">
        <f t="shared" si="67"/>
        <v>10</v>
      </c>
      <c r="M190" s="71">
        <v>0.41666666666666669</v>
      </c>
      <c r="N190" s="72">
        <v>0.83333333333333337</v>
      </c>
      <c r="O190" s="55">
        <f t="shared" si="68"/>
        <v>10</v>
      </c>
      <c r="P190" s="92"/>
    </row>
    <row r="191" spans="2:16" ht="19.5" customHeight="1" x14ac:dyDescent="0.2">
      <c r="B191" s="51">
        <f t="shared" si="69"/>
        <v>43333</v>
      </c>
      <c r="C191" s="52">
        <f t="shared" si="71"/>
        <v>43333</v>
      </c>
      <c r="D191" s="71">
        <v>0.41666666666666669</v>
      </c>
      <c r="E191" s="72">
        <v>0.83333333333333337</v>
      </c>
      <c r="F191" s="55">
        <f t="shared" si="66"/>
        <v>10</v>
      </c>
      <c r="G191" s="35"/>
      <c r="H191" s="48"/>
      <c r="I191" s="55">
        <f t="shared" si="70"/>
        <v>0</v>
      </c>
      <c r="J191" s="71">
        <v>0.41666666666666669</v>
      </c>
      <c r="K191" s="72">
        <v>0.83333333333333337</v>
      </c>
      <c r="L191" s="55">
        <f t="shared" si="67"/>
        <v>10</v>
      </c>
      <c r="M191" s="71">
        <v>0.41666666666666669</v>
      </c>
      <c r="N191" s="72">
        <v>0.83333333333333337</v>
      </c>
      <c r="O191" s="55">
        <f t="shared" si="68"/>
        <v>10</v>
      </c>
      <c r="P191" s="92"/>
    </row>
    <row r="192" spans="2:16" ht="19.5" customHeight="1" x14ac:dyDescent="0.2">
      <c r="B192" s="51">
        <f t="shared" si="69"/>
        <v>43334</v>
      </c>
      <c r="C192" s="52">
        <f t="shared" si="71"/>
        <v>43334</v>
      </c>
      <c r="D192" s="71">
        <v>0.41666666666666669</v>
      </c>
      <c r="E192" s="72">
        <v>0.83333333333333337</v>
      </c>
      <c r="F192" s="55">
        <f t="shared" si="66"/>
        <v>10</v>
      </c>
      <c r="G192" s="35"/>
      <c r="H192" s="48"/>
      <c r="I192" s="55">
        <f t="shared" si="70"/>
        <v>0</v>
      </c>
      <c r="J192" s="71">
        <v>0.41666666666666669</v>
      </c>
      <c r="K192" s="72">
        <v>0.83333333333333337</v>
      </c>
      <c r="L192" s="55">
        <f t="shared" si="67"/>
        <v>10</v>
      </c>
      <c r="M192" s="71">
        <v>0.41666666666666669</v>
      </c>
      <c r="N192" s="72">
        <v>0.83333333333333337</v>
      </c>
      <c r="O192" s="55">
        <f t="shared" si="68"/>
        <v>10</v>
      </c>
      <c r="P192" s="92"/>
    </row>
    <row r="193" spans="2:16" ht="19.5" customHeight="1" x14ac:dyDescent="0.2">
      <c r="B193" s="51">
        <f t="shared" si="69"/>
        <v>43335</v>
      </c>
      <c r="C193" s="52">
        <f t="shared" si="71"/>
        <v>43335</v>
      </c>
      <c r="D193" s="71">
        <v>0.41666666666666669</v>
      </c>
      <c r="E193" s="72">
        <v>0.83333333333333337</v>
      </c>
      <c r="F193" s="55">
        <f t="shared" si="66"/>
        <v>10</v>
      </c>
      <c r="G193" s="35"/>
      <c r="H193" s="48"/>
      <c r="I193" s="55">
        <f t="shared" si="70"/>
        <v>0</v>
      </c>
      <c r="J193" s="71">
        <v>0.41666666666666669</v>
      </c>
      <c r="K193" s="72">
        <v>0.83333333333333337</v>
      </c>
      <c r="L193" s="55">
        <f t="shared" si="67"/>
        <v>10</v>
      </c>
      <c r="M193" s="71">
        <v>0.41666666666666669</v>
      </c>
      <c r="N193" s="72">
        <v>0.83333333333333337</v>
      </c>
      <c r="O193" s="55">
        <f t="shared" si="68"/>
        <v>10</v>
      </c>
      <c r="P193" s="92"/>
    </row>
    <row r="194" spans="2:16" ht="19.5" customHeight="1" x14ac:dyDescent="0.2">
      <c r="B194" s="51">
        <f t="shared" si="69"/>
        <v>43336</v>
      </c>
      <c r="C194" s="52">
        <f t="shared" si="71"/>
        <v>43336</v>
      </c>
      <c r="D194" s="71">
        <v>0.41666666666666669</v>
      </c>
      <c r="E194" s="72">
        <v>0.83333333333333337</v>
      </c>
      <c r="F194" s="55">
        <f t="shared" si="66"/>
        <v>10</v>
      </c>
      <c r="G194" s="35"/>
      <c r="H194" s="48"/>
      <c r="I194" s="55">
        <f t="shared" si="70"/>
        <v>0</v>
      </c>
      <c r="J194" s="71">
        <v>0.41666666666666669</v>
      </c>
      <c r="K194" s="72">
        <v>0.83333333333333337</v>
      </c>
      <c r="L194" s="55">
        <f t="shared" si="67"/>
        <v>10</v>
      </c>
      <c r="M194" s="71">
        <v>0.41666666666666669</v>
      </c>
      <c r="N194" s="72">
        <v>0.83333333333333337</v>
      </c>
      <c r="O194" s="55">
        <f t="shared" si="68"/>
        <v>10</v>
      </c>
      <c r="P194" s="92"/>
    </row>
    <row r="195" spans="2:16" ht="19.5" customHeight="1" x14ac:dyDescent="0.2">
      <c r="B195" s="51">
        <f t="shared" si="69"/>
        <v>43337</v>
      </c>
      <c r="C195" s="52">
        <f t="shared" si="71"/>
        <v>43337</v>
      </c>
      <c r="D195" s="71">
        <v>0.41666666666666669</v>
      </c>
      <c r="E195" s="72">
        <v>0.83333333333333337</v>
      </c>
      <c r="F195" s="55">
        <f t="shared" si="66"/>
        <v>10</v>
      </c>
      <c r="G195" s="35"/>
      <c r="H195" s="48"/>
      <c r="I195" s="55">
        <f t="shared" si="70"/>
        <v>0</v>
      </c>
      <c r="J195" s="71">
        <v>0.41666666666666669</v>
      </c>
      <c r="K195" s="72">
        <v>0.83333333333333337</v>
      </c>
      <c r="L195" s="55">
        <f t="shared" si="67"/>
        <v>10</v>
      </c>
      <c r="M195" s="71">
        <v>0.41666666666666669</v>
      </c>
      <c r="N195" s="72">
        <v>0.83333333333333337</v>
      </c>
      <c r="O195" s="55">
        <f t="shared" si="68"/>
        <v>10</v>
      </c>
      <c r="P195" s="92"/>
    </row>
    <row r="196" spans="2:16" ht="19.5" customHeight="1" x14ac:dyDescent="0.2">
      <c r="B196" s="51">
        <f t="shared" si="69"/>
        <v>43338</v>
      </c>
      <c r="C196" s="52">
        <f t="shared" si="71"/>
        <v>43338</v>
      </c>
      <c r="D196" s="71">
        <v>0.41666666666666669</v>
      </c>
      <c r="E196" s="72">
        <v>0.75</v>
      </c>
      <c r="F196" s="55">
        <f>(E196-D196)*24</f>
        <v>8</v>
      </c>
      <c r="G196" s="35"/>
      <c r="H196" s="48"/>
      <c r="I196" s="55">
        <f t="shared" si="70"/>
        <v>0</v>
      </c>
      <c r="J196" s="71">
        <v>0.41666666666666669</v>
      </c>
      <c r="K196" s="72">
        <v>0.75</v>
      </c>
      <c r="L196" s="55">
        <f>(K196-J196)*24</f>
        <v>8</v>
      </c>
      <c r="M196" s="71">
        <v>0.41666666666666669</v>
      </c>
      <c r="N196" s="72">
        <v>0.75</v>
      </c>
      <c r="O196" s="55">
        <f>(N196-M196)*24</f>
        <v>8</v>
      </c>
      <c r="P196" s="96" t="s">
        <v>316</v>
      </c>
    </row>
    <row r="197" spans="2:16" ht="19.5" customHeight="1" x14ac:dyDescent="0.2">
      <c r="B197" s="51">
        <f t="shared" si="69"/>
        <v>43339</v>
      </c>
      <c r="C197" s="52">
        <f t="shared" si="71"/>
        <v>43339</v>
      </c>
      <c r="D197" s="71">
        <v>0.58333333333333337</v>
      </c>
      <c r="E197" s="72">
        <v>0.83333333333333337</v>
      </c>
      <c r="F197" s="55">
        <f>(E197-D197)*24</f>
        <v>6</v>
      </c>
      <c r="G197" s="35"/>
      <c r="H197" s="48"/>
      <c r="I197" s="55">
        <f t="shared" si="70"/>
        <v>0</v>
      </c>
      <c r="J197" s="71">
        <v>0.58333333333333337</v>
      </c>
      <c r="K197" s="72">
        <v>0.75</v>
      </c>
      <c r="L197" s="55">
        <f>(K197-J197)*24</f>
        <v>3.9999999999999991</v>
      </c>
      <c r="M197" s="71">
        <v>0.41666666666666669</v>
      </c>
      <c r="N197" s="72">
        <v>0.83333333333333337</v>
      </c>
      <c r="O197" s="55">
        <f>(N197-M197)*24</f>
        <v>10</v>
      </c>
      <c r="P197" s="92"/>
    </row>
    <row r="198" spans="2:16" ht="19.5" customHeight="1" x14ac:dyDescent="0.2">
      <c r="B198" s="51">
        <f t="shared" si="69"/>
        <v>43340</v>
      </c>
      <c r="C198" s="52">
        <f t="shared" si="71"/>
        <v>43340</v>
      </c>
      <c r="D198" s="35"/>
      <c r="E198" s="48" t="s">
        <v>79</v>
      </c>
      <c r="F198" s="47"/>
      <c r="G198" s="35"/>
      <c r="H198" s="48"/>
      <c r="I198" s="55">
        <f t="shared" si="70"/>
        <v>0</v>
      </c>
      <c r="J198" s="35"/>
      <c r="K198" s="48" t="s">
        <v>79</v>
      </c>
      <c r="L198" s="47"/>
      <c r="M198" s="35"/>
      <c r="N198" s="48" t="s">
        <v>79</v>
      </c>
      <c r="O198" s="47"/>
      <c r="P198" s="92"/>
    </row>
    <row r="199" spans="2:16" ht="19.5" customHeight="1" x14ac:dyDescent="0.2">
      <c r="B199" s="51">
        <f>IF(DAY(B198+1)&lt;&gt;29,"",B198+1)</f>
        <v>43341</v>
      </c>
      <c r="C199" s="52">
        <f t="shared" si="71"/>
        <v>43341</v>
      </c>
      <c r="D199" s="71">
        <v>0.58333333333333337</v>
      </c>
      <c r="E199" s="72">
        <v>0.83333333333333337</v>
      </c>
      <c r="F199" s="55">
        <f>(E199-D199)*24</f>
        <v>6</v>
      </c>
      <c r="G199" s="35"/>
      <c r="H199" s="48"/>
      <c r="I199" s="55">
        <f t="shared" si="70"/>
        <v>0</v>
      </c>
      <c r="J199" s="71">
        <v>0.58333333333333337</v>
      </c>
      <c r="K199" s="72">
        <v>0.75</v>
      </c>
      <c r="L199" s="55">
        <f>(K199-J199)*24</f>
        <v>3.9999999999999991</v>
      </c>
      <c r="M199" s="71">
        <v>0.41666666666666669</v>
      </c>
      <c r="N199" s="72">
        <v>0.83333333333333337</v>
      </c>
      <c r="O199" s="55">
        <f>(N199-M199)*24</f>
        <v>10</v>
      </c>
      <c r="P199" s="92"/>
    </row>
    <row r="200" spans="2:16" ht="19.5" customHeight="1" x14ac:dyDescent="0.2">
      <c r="B200" s="51">
        <f>IF(DAY(B199+1)&lt;&gt;30,"",B199+1)</f>
        <v>43342</v>
      </c>
      <c r="C200" s="52">
        <f t="shared" si="71"/>
        <v>43342</v>
      </c>
      <c r="D200" s="71">
        <v>0.58333333333333337</v>
      </c>
      <c r="E200" s="72">
        <v>0.83333333333333337</v>
      </c>
      <c r="F200" s="55">
        <f>(E200-D200)*24</f>
        <v>6</v>
      </c>
      <c r="G200" s="35"/>
      <c r="H200" s="48"/>
      <c r="I200" s="55">
        <f t="shared" si="70"/>
        <v>0</v>
      </c>
      <c r="J200" s="71">
        <v>0.58333333333333337</v>
      </c>
      <c r="K200" s="72">
        <v>0.75</v>
      </c>
      <c r="L200" s="55">
        <f>(K200-J200)*24</f>
        <v>3.9999999999999991</v>
      </c>
      <c r="M200" s="71">
        <v>0.41666666666666669</v>
      </c>
      <c r="N200" s="72">
        <v>0.83333333333333337</v>
      </c>
      <c r="O200" s="55">
        <f>(N200-M200)*24</f>
        <v>10</v>
      </c>
      <c r="P200" s="92"/>
    </row>
    <row r="201" spans="2:16" ht="19.5" customHeight="1" thickBot="1" x14ac:dyDescent="0.25">
      <c r="B201" s="51">
        <f>IF(DAY(B200+1)&lt;&gt;31,"",B200+1)</f>
        <v>43343</v>
      </c>
      <c r="C201" s="52">
        <f t="shared" si="71"/>
        <v>43343</v>
      </c>
      <c r="D201" s="71">
        <v>0.58333333333333337</v>
      </c>
      <c r="E201" s="72">
        <v>0.83333333333333337</v>
      </c>
      <c r="F201" s="55">
        <f>(E201-D201)*24</f>
        <v>6</v>
      </c>
      <c r="G201" s="75"/>
      <c r="H201" s="77"/>
      <c r="I201" s="55">
        <f t="shared" si="70"/>
        <v>0</v>
      </c>
      <c r="J201" s="71">
        <v>0.58333333333333337</v>
      </c>
      <c r="K201" s="72">
        <v>0.75</v>
      </c>
      <c r="L201" s="55">
        <f>(K201-J201)*24</f>
        <v>3.9999999999999991</v>
      </c>
      <c r="M201" s="71">
        <v>0.41666666666666669</v>
      </c>
      <c r="N201" s="72">
        <v>0.83333333333333337</v>
      </c>
      <c r="O201" s="55">
        <f>(N201-M201)*24</f>
        <v>10</v>
      </c>
      <c r="P201" s="94"/>
    </row>
    <row r="202" spans="2:16" ht="19.5" customHeight="1" thickTop="1" x14ac:dyDescent="0.2">
      <c r="B202" s="57" t="s">
        <v>37</v>
      </c>
      <c r="C202" s="58"/>
      <c r="D202" s="57"/>
      <c r="E202" s="59">
        <f>COUNTIF(D171:D201,"&gt;0")</f>
        <v>30</v>
      </c>
      <c r="F202" s="60"/>
      <c r="G202" s="61"/>
      <c r="H202" s="59">
        <f>COUNTIF(G171:G201,"&gt;0")</f>
        <v>0</v>
      </c>
      <c r="I202" s="60"/>
      <c r="J202" s="61"/>
      <c r="K202" s="59">
        <f>COUNTIF(J171:J201,"&gt;0")</f>
        <v>30</v>
      </c>
      <c r="L202" s="60"/>
      <c r="M202" s="61"/>
      <c r="N202" s="59">
        <f>COUNTIF(M171:M201,"&gt;0")</f>
        <v>30</v>
      </c>
      <c r="O202" s="60"/>
      <c r="P202" s="40"/>
    </row>
    <row r="203" spans="2:16" ht="19.5" customHeight="1" x14ac:dyDescent="0.2">
      <c r="B203" s="62" t="s">
        <v>309</v>
      </c>
      <c r="C203" s="63"/>
      <c r="D203" s="64"/>
      <c r="E203" s="74">
        <f>SUM(F171:F201)</f>
        <v>274</v>
      </c>
      <c r="F203" s="63"/>
      <c r="G203" s="65"/>
      <c r="H203" s="74">
        <f>SUM(I171:I201)</f>
        <v>0</v>
      </c>
      <c r="I203" s="63"/>
      <c r="J203" s="65"/>
      <c r="K203" s="74">
        <f>SUM(L171:L201)</f>
        <v>266</v>
      </c>
      <c r="L203" s="63"/>
      <c r="M203" s="65"/>
      <c r="N203" s="74">
        <f>SUM(O171:O201)</f>
        <v>290</v>
      </c>
      <c r="O203" s="63"/>
      <c r="P203" s="40"/>
    </row>
    <row r="204" spans="2:16" ht="19.5" customHeight="1" x14ac:dyDescent="0.2">
      <c r="B204" s="64" t="s">
        <v>42</v>
      </c>
      <c r="C204" s="66"/>
      <c r="D204" s="64"/>
      <c r="E204" s="90">
        <f>COUNTIF($B$171:$B$201,"&gt;0")-E202</f>
        <v>1</v>
      </c>
      <c r="F204" s="47"/>
      <c r="G204" s="35"/>
      <c r="H204" s="90">
        <f>COUNTIF($B$171:$B$201,"&gt;0")-H202</f>
        <v>31</v>
      </c>
      <c r="I204" s="47"/>
      <c r="J204" s="35"/>
      <c r="K204" s="90">
        <f>COUNTIF($B$171:$B$201,"&gt;0")-K202</f>
        <v>1</v>
      </c>
      <c r="L204" s="47"/>
      <c r="M204" s="35"/>
      <c r="N204" s="90">
        <f>COUNTIF($B$171:$B$201,"&gt;0")-N202</f>
        <v>1</v>
      </c>
      <c r="O204" s="47"/>
      <c r="P204" s="40"/>
    </row>
    <row r="205" spans="2:16" ht="19.5" customHeight="1" x14ac:dyDescent="0.2">
      <c r="B205" s="67"/>
      <c r="C205" s="68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2:16" ht="18.75" customHeight="1" x14ac:dyDescent="0.2">
      <c r="B206" s="287" t="s">
        <v>13</v>
      </c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2:16" ht="18.75" customHeight="1" x14ac:dyDescent="0.2"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2:16" ht="18.75" customHeight="1" x14ac:dyDescent="0.2"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2:16" ht="18.75" customHeight="1" x14ac:dyDescent="0.2">
      <c r="B209" s="294">
        <f>EDATE(B168, 1)</f>
        <v>43344</v>
      </c>
      <c r="C209" s="294"/>
      <c r="D209" s="294"/>
      <c r="E209" s="44">
        <f>B209</f>
        <v>43344</v>
      </c>
      <c r="F209" s="10"/>
    </row>
    <row r="210" spans="2:16" ht="19.5" customHeight="1" x14ac:dyDescent="0.2">
      <c r="B210" s="289"/>
      <c r="C210" s="290"/>
      <c r="D210" s="219" t="s">
        <v>313</v>
      </c>
      <c r="E210" s="293"/>
      <c r="F210" s="220"/>
      <c r="G210" s="219" t="s">
        <v>2</v>
      </c>
      <c r="H210" s="293"/>
      <c r="I210" s="220"/>
      <c r="J210" s="219" t="s">
        <v>36</v>
      </c>
      <c r="K210" s="293"/>
      <c r="L210" s="220"/>
      <c r="M210" s="219" t="s">
        <v>237</v>
      </c>
      <c r="N210" s="293"/>
      <c r="O210" s="220"/>
      <c r="P210" s="40" t="s">
        <v>306</v>
      </c>
    </row>
    <row r="211" spans="2:16" ht="19.5" customHeight="1" x14ac:dyDescent="0.2">
      <c r="B211" s="291"/>
      <c r="C211" s="292"/>
      <c r="D211" s="35" t="s">
        <v>246</v>
      </c>
      <c r="E211" s="48" t="s">
        <v>307</v>
      </c>
      <c r="F211" s="47" t="s">
        <v>308</v>
      </c>
      <c r="G211" s="35" t="s">
        <v>246</v>
      </c>
      <c r="H211" s="48" t="s">
        <v>307</v>
      </c>
      <c r="I211" s="47" t="s">
        <v>308</v>
      </c>
      <c r="J211" s="35" t="s">
        <v>246</v>
      </c>
      <c r="K211" s="48" t="s">
        <v>307</v>
      </c>
      <c r="L211" s="47" t="s">
        <v>308</v>
      </c>
      <c r="M211" s="35" t="s">
        <v>246</v>
      </c>
      <c r="N211" s="48" t="s">
        <v>307</v>
      </c>
      <c r="O211" s="47" t="s">
        <v>308</v>
      </c>
      <c r="P211" s="3"/>
    </row>
    <row r="212" spans="2:16" ht="19.5" customHeight="1" x14ac:dyDescent="0.2">
      <c r="B212" s="51">
        <f>B209</f>
        <v>43344</v>
      </c>
      <c r="C212" s="52">
        <f>B212</f>
        <v>43344</v>
      </c>
      <c r="D212" s="71">
        <v>0.41666666666666669</v>
      </c>
      <c r="E212" s="72">
        <v>0.83333333333333337</v>
      </c>
      <c r="F212" s="55">
        <f>(E212-D212)*24</f>
        <v>10</v>
      </c>
      <c r="G212" s="35"/>
      <c r="H212" s="48"/>
      <c r="I212" s="55">
        <f t="shared" ref="I212:I239" si="72">(H212-G212)*24</f>
        <v>0</v>
      </c>
      <c r="J212" s="71">
        <v>0.41666666666666669</v>
      </c>
      <c r="K212" s="72">
        <v>0.75</v>
      </c>
      <c r="L212" s="55">
        <f>(K212-J212)*24</f>
        <v>8</v>
      </c>
      <c r="M212" s="71">
        <v>0.41666666666666669</v>
      </c>
      <c r="N212" s="72">
        <v>0.83333333333333337</v>
      </c>
      <c r="O212" s="55">
        <f>(N212-M212)*24</f>
        <v>10</v>
      </c>
      <c r="P212" s="83"/>
    </row>
    <row r="213" spans="2:16" ht="19.5" customHeight="1" x14ac:dyDescent="0.2">
      <c r="B213" s="51">
        <f t="shared" ref="B213:B239" si="73">B212+1</f>
        <v>43345</v>
      </c>
      <c r="C213" s="52">
        <f>B213</f>
        <v>43345</v>
      </c>
      <c r="D213" s="71">
        <v>0.41666666666666669</v>
      </c>
      <c r="E213" s="72">
        <v>0.75</v>
      </c>
      <c r="F213" s="55">
        <f>(E213-D213)*24</f>
        <v>8</v>
      </c>
      <c r="G213" s="35"/>
      <c r="H213" s="48"/>
      <c r="I213" s="55">
        <f t="shared" si="72"/>
        <v>0</v>
      </c>
      <c r="J213" s="71">
        <v>0.41666666666666669</v>
      </c>
      <c r="K213" s="72">
        <v>0.75</v>
      </c>
      <c r="L213" s="55">
        <f>(K213-J213)*24</f>
        <v>8</v>
      </c>
      <c r="M213" s="71">
        <v>0.41666666666666669</v>
      </c>
      <c r="N213" s="72">
        <v>0.75</v>
      </c>
      <c r="O213" s="55">
        <f>(N213-M213)*24</f>
        <v>8</v>
      </c>
      <c r="P213" s="83"/>
    </row>
    <row r="214" spans="2:16" ht="19.5" customHeight="1" x14ac:dyDescent="0.2">
      <c r="B214" s="51">
        <f t="shared" si="73"/>
        <v>43346</v>
      </c>
      <c r="C214" s="52">
        <f t="shared" ref="C214:C242" si="74">B214</f>
        <v>43346</v>
      </c>
      <c r="D214" s="71">
        <v>0.58333333333333337</v>
      </c>
      <c r="E214" s="72">
        <v>0.83333333333333337</v>
      </c>
      <c r="F214" s="55">
        <f>(E214-D214)*24</f>
        <v>6</v>
      </c>
      <c r="G214" s="35"/>
      <c r="H214" s="48"/>
      <c r="I214" s="55">
        <f t="shared" si="72"/>
        <v>0</v>
      </c>
      <c r="J214" s="71">
        <v>0.58333333333333337</v>
      </c>
      <c r="K214" s="72">
        <v>0.75</v>
      </c>
      <c r="L214" s="55">
        <f>(K214-J214)*24</f>
        <v>3.9999999999999991</v>
      </c>
      <c r="M214" s="71">
        <v>0.41666666666666669</v>
      </c>
      <c r="N214" s="72">
        <v>0.83333333333333337</v>
      </c>
      <c r="O214" s="55">
        <f>(N214-M214)*24</f>
        <v>10</v>
      </c>
      <c r="P214" s="83"/>
    </row>
    <row r="215" spans="2:16" ht="19.5" customHeight="1" x14ac:dyDescent="0.2">
      <c r="B215" s="51">
        <f t="shared" si="73"/>
        <v>43347</v>
      </c>
      <c r="C215" s="52">
        <f t="shared" si="74"/>
        <v>43347</v>
      </c>
      <c r="D215" s="35"/>
      <c r="E215" s="48" t="s">
        <v>79</v>
      </c>
      <c r="F215" s="47"/>
      <c r="G215" s="35"/>
      <c r="H215" s="48"/>
      <c r="I215" s="55">
        <f t="shared" si="72"/>
        <v>0</v>
      </c>
      <c r="J215" s="35"/>
      <c r="K215" s="48" t="s">
        <v>79</v>
      </c>
      <c r="L215" s="47"/>
      <c r="M215" s="35"/>
      <c r="N215" s="48" t="s">
        <v>79</v>
      </c>
      <c r="O215" s="47"/>
      <c r="P215" s="83"/>
    </row>
    <row r="216" spans="2:16" ht="19.5" customHeight="1" x14ac:dyDescent="0.2">
      <c r="B216" s="51">
        <f t="shared" si="73"/>
        <v>43348</v>
      </c>
      <c r="C216" s="52">
        <f t="shared" si="74"/>
        <v>43348</v>
      </c>
      <c r="D216" s="71">
        <v>0.58333333333333337</v>
      </c>
      <c r="E216" s="72">
        <v>0.83333333333333337</v>
      </c>
      <c r="F216" s="55">
        <f t="shared" ref="F216:F221" si="75">(E216-D216)*24</f>
        <v>6</v>
      </c>
      <c r="G216" s="35"/>
      <c r="H216" s="48"/>
      <c r="I216" s="55">
        <f t="shared" si="72"/>
        <v>0</v>
      </c>
      <c r="J216" s="71">
        <v>0.58333333333333337</v>
      </c>
      <c r="K216" s="72">
        <v>0.75</v>
      </c>
      <c r="L216" s="55">
        <f t="shared" ref="L216:L221" si="76">(K216-J216)*24</f>
        <v>3.9999999999999991</v>
      </c>
      <c r="M216" s="71">
        <v>0.41666666666666669</v>
      </c>
      <c r="N216" s="72">
        <v>0.83333333333333337</v>
      </c>
      <c r="O216" s="55">
        <f t="shared" ref="O216:O221" si="77">(N216-M216)*24</f>
        <v>10</v>
      </c>
      <c r="P216" s="83"/>
    </row>
    <row r="217" spans="2:16" ht="19.5" customHeight="1" x14ac:dyDescent="0.2">
      <c r="B217" s="51">
        <f t="shared" si="73"/>
        <v>43349</v>
      </c>
      <c r="C217" s="52">
        <f t="shared" si="74"/>
        <v>43349</v>
      </c>
      <c r="D217" s="71">
        <v>0.58333333333333337</v>
      </c>
      <c r="E217" s="72">
        <v>0.83333333333333337</v>
      </c>
      <c r="F217" s="55">
        <f t="shared" si="75"/>
        <v>6</v>
      </c>
      <c r="G217" s="35"/>
      <c r="H217" s="48"/>
      <c r="I217" s="55">
        <f t="shared" si="72"/>
        <v>0</v>
      </c>
      <c r="J217" s="71">
        <v>0.58333333333333337</v>
      </c>
      <c r="K217" s="72">
        <v>0.75</v>
      </c>
      <c r="L217" s="55">
        <f t="shared" si="76"/>
        <v>3.9999999999999991</v>
      </c>
      <c r="M217" s="71">
        <v>0.41666666666666669</v>
      </c>
      <c r="N217" s="72">
        <v>0.83333333333333337</v>
      </c>
      <c r="O217" s="55">
        <f t="shared" si="77"/>
        <v>10</v>
      </c>
      <c r="P217" s="83"/>
    </row>
    <row r="218" spans="2:16" ht="19.5" customHeight="1" x14ac:dyDescent="0.2">
      <c r="B218" s="51">
        <f t="shared" si="73"/>
        <v>43350</v>
      </c>
      <c r="C218" s="52">
        <f t="shared" si="74"/>
        <v>43350</v>
      </c>
      <c r="D218" s="71">
        <v>0.58333333333333337</v>
      </c>
      <c r="E218" s="72">
        <v>0.83333333333333337</v>
      </c>
      <c r="F218" s="55">
        <f t="shared" si="75"/>
        <v>6</v>
      </c>
      <c r="G218" s="75"/>
      <c r="H218" s="77"/>
      <c r="I218" s="55">
        <f t="shared" si="72"/>
        <v>0</v>
      </c>
      <c r="J218" s="71">
        <v>0.58333333333333337</v>
      </c>
      <c r="K218" s="72">
        <v>0.75</v>
      </c>
      <c r="L218" s="55">
        <f t="shared" si="76"/>
        <v>3.9999999999999991</v>
      </c>
      <c r="M218" s="71">
        <v>0.41666666666666669</v>
      </c>
      <c r="N218" s="72">
        <v>0.83333333333333337</v>
      </c>
      <c r="O218" s="55">
        <f t="shared" si="77"/>
        <v>10</v>
      </c>
      <c r="P218" s="83"/>
    </row>
    <row r="219" spans="2:16" ht="19.5" customHeight="1" x14ac:dyDescent="0.2">
      <c r="B219" s="51">
        <f t="shared" si="73"/>
        <v>43351</v>
      </c>
      <c r="C219" s="52">
        <f t="shared" si="74"/>
        <v>43351</v>
      </c>
      <c r="D219" s="71">
        <v>0.41666666666666669</v>
      </c>
      <c r="E219" s="72">
        <v>0.83333333333333337</v>
      </c>
      <c r="F219" s="55">
        <f t="shared" si="75"/>
        <v>10</v>
      </c>
      <c r="G219" s="35"/>
      <c r="H219" s="48"/>
      <c r="I219" s="55">
        <f t="shared" si="72"/>
        <v>0</v>
      </c>
      <c r="J219" s="71">
        <v>0.41666666666666669</v>
      </c>
      <c r="K219" s="72">
        <v>0.75</v>
      </c>
      <c r="L219" s="55">
        <f t="shared" si="76"/>
        <v>8</v>
      </c>
      <c r="M219" s="71">
        <v>0.41666666666666669</v>
      </c>
      <c r="N219" s="72">
        <v>0.83333333333333337</v>
      </c>
      <c r="O219" s="55">
        <f t="shared" si="77"/>
        <v>10</v>
      </c>
      <c r="P219" s="91"/>
    </row>
    <row r="220" spans="2:16" ht="19.5" customHeight="1" x14ac:dyDescent="0.2">
      <c r="B220" s="51">
        <f t="shared" si="73"/>
        <v>43352</v>
      </c>
      <c r="C220" s="52">
        <f t="shared" si="74"/>
        <v>43352</v>
      </c>
      <c r="D220" s="71">
        <v>0.41666666666666669</v>
      </c>
      <c r="E220" s="72">
        <v>0.75</v>
      </c>
      <c r="F220" s="55">
        <f t="shared" si="75"/>
        <v>8</v>
      </c>
      <c r="G220" s="35"/>
      <c r="H220" s="48"/>
      <c r="I220" s="55">
        <f t="shared" si="72"/>
        <v>0</v>
      </c>
      <c r="J220" s="71">
        <v>0.41666666666666669</v>
      </c>
      <c r="K220" s="72">
        <v>0.75</v>
      </c>
      <c r="L220" s="55">
        <f t="shared" si="76"/>
        <v>8</v>
      </c>
      <c r="M220" s="71">
        <v>0.41666666666666669</v>
      </c>
      <c r="N220" s="72">
        <v>0.75</v>
      </c>
      <c r="O220" s="55">
        <f t="shared" si="77"/>
        <v>8</v>
      </c>
      <c r="P220" s="83"/>
    </row>
    <row r="221" spans="2:16" ht="19.5" customHeight="1" x14ac:dyDescent="0.2">
      <c r="B221" s="51">
        <f t="shared" si="73"/>
        <v>43353</v>
      </c>
      <c r="C221" s="52">
        <f t="shared" si="74"/>
        <v>43353</v>
      </c>
      <c r="D221" s="71">
        <v>0.58333333333333337</v>
      </c>
      <c r="E221" s="72">
        <v>0.83333333333333337</v>
      </c>
      <c r="F221" s="55">
        <f t="shared" si="75"/>
        <v>6</v>
      </c>
      <c r="G221" s="35"/>
      <c r="H221" s="48"/>
      <c r="I221" s="55">
        <f t="shared" si="72"/>
        <v>0</v>
      </c>
      <c r="J221" s="71">
        <v>0.58333333333333337</v>
      </c>
      <c r="K221" s="72">
        <v>0.75</v>
      </c>
      <c r="L221" s="55">
        <f t="shared" si="76"/>
        <v>3.9999999999999991</v>
      </c>
      <c r="M221" s="71">
        <v>0.41666666666666669</v>
      </c>
      <c r="N221" s="72">
        <v>0.83333333333333337</v>
      </c>
      <c r="O221" s="55">
        <f t="shared" si="77"/>
        <v>10</v>
      </c>
      <c r="P221" s="83"/>
    </row>
    <row r="222" spans="2:16" ht="19.5" customHeight="1" x14ac:dyDescent="0.2">
      <c r="B222" s="51">
        <f t="shared" si="73"/>
        <v>43354</v>
      </c>
      <c r="C222" s="52">
        <f t="shared" si="74"/>
        <v>43354</v>
      </c>
      <c r="D222" s="35"/>
      <c r="E222" s="48" t="s">
        <v>79</v>
      </c>
      <c r="F222" s="47"/>
      <c r="G222" s="35"/>
      <c r="H222" s="48"/>
      <c r="I222" s="55">
        <f t="shared" si="72"/>
        <v>0</v>
      </c>
      <c r="J222" s="35"/>
      <c r="K222" s="48" t="s">
        <v>79</v>
      </c>
      <c r="L222" s="47"/>
      <c r="M222" s="35"/>
      <c r="N222" s="48" t="s">
        <v>79</v>
      </c>
      <c r="O222" s="47"/>
      <c r="P222" s="92"/>
    </row>
    <row r="223" spans="2:16" ht="19.5" customHeight="1" x14ac:dyDescent="0.2">
      <c r="B223" s="51">
        <f t="shared" si="73"/>
        <v>43355</v>
      </c>
      <c r="C223" s="52">
        <f t="shared" si="74"/>
        <v>43355</v>
      </c>
      <c r="D223" s="71">
        <v>0.58333333333333337</v>
      </c>
      <c r="E223" s="72">
        <v>0.83333333333333337</v>
      </c>
      <c r="F223" s="55">
        <f t="shared" ref="F223:F228" si="78">(E223-D223)*24</f>
        <v>6</v>
      </c>
      <c r="G223" s="35"/>
      <c r="H223" s="48"/>
      <c r="I223" s="55">
        <f t="shared" si="72"/>
        <v>0</v>
      </c>
      <c r="J223" s="71">
        <v>0.58333333333333337</v>
      </c>
      <c r="K223" s="72">
        <v>0.75</v>
      </c>
      <c r="L223" s="55">
        <f t="shared" ref="L223:L228" si="79">(K223-J223)*24</f>
        <v>3.9999999999999991</v>
      </c>
      <c r="M223" s="71">
        <v>0.41666666666666669</v>
      </c>
      <c r="N223" s="72">
        <v>0.83333333333333337</v>
      </c>
      <c r="O223" s="55">
        <f t="shared" ref="O223:O228" si="80">(N223-M223)*24</f>
        <v>10</v>
      </c>
      <c r="P223" s="92"/>
    </row>
    <row r="224" spans="2:16" ht="19.5" customHeight="1" x14ac:dyDescent="0.2">
      <c r="B224" s="51">
        <f t="shared" si="73"/>
        <v>43356</v>
      </c>
      <c r="C224" s="52">
        <f t="shared" si="74"/>
        <v>43356</v>
      </c>
      <c r="D224" s="71">
        <v>0.58333333333333337</v>
      </c>
      <c r="E224" s="72">
        <v>0.83333333333333337</v>
      </c>
      <c r="F224" s="55">
        <f t="shared" si="78"/>
        <v>6</v>
      </c>
      <c r="G224" s="35"/>
      <c r="H224" s="48"/>
      <c r="I224" s="55">
        <f t="shared" si="72"/>
        <v>0</v>
      </c>
      <c r="J224" s="71">
        <v>0.58333333333333337</v>
      </c>
      <c r="K224" s="72">
        <v>0.75</v>
      </c>
      <c r="L224" s="55">
        <f t="shared" si="79"/>
        <v>3.9999999999999991</v>
      </c>
      <c r="M224" s="71">
        <v>0.41666666666666669</v>
      </c>
      <c r="N224" s="72">
        <v>0.83333333333333337</v>
      </c>
      <c r="O224" s="55">
        <f t="shared" si="80"/>
        <v>10</v>
      </c>
      <c r="P224" s="92"/>
    </row>
    <row r="225" spans="2:16" ht="19.5" customHeight="1" x14ac:dyDescent="0.2">
      <c r="B225" s="51">
        <f t="shared" si="73"/>
        <v>43357</v>
      </c>
      <c r="C225" s="52">
        <f t="shared" si="74"/>
        <v>43357</v>
      </c>
      <c r="D225" s="71">
        <v>0.58333333333333337</v>
      </c>
      <c r="E225" s="72">
        <v>0.83333333333333337</v>
      </c>
      <c r="F225" s="55">
        <f t="shared" si="78"/>
        <v>6</v>
      </c>
      <c r="G225" s="75"/>
      <c r="H225" s="77"/>
      <c r="I225" s="55">
        <f t="shared" si="72"/>
        <v>0</v>
      </c>
      <c r="J225" s="71">
        <v>0.58333333333333337</v>
      </c>
      <c r="K225" s="72">
        <v>0.75</v>
      </c>
      <c r="L225" s="55">
        <f t="shared" si="79"/>
        <v>3.9999999999999991</v>
      </c>
      <c r="M225" s="71">
        <v>0.41666666666666669</v>
      </c>
      <c r="N225" s="72">
        <v>0.83333333333333337</v>
      </c>
      <c r="O225" s="55">
        <f t="shared" si="80"/>
        <v>10</v>
      </c>
      <c r="P225" s="92"/>
    </row>
    <row r="226" spans="2:16" ht="19.5" customHeight="1" x14ac:dyDescent="0.2">
      <c r="B226" s="51">
        <f t="shared" si="73"/>
        <v>43358</v>
      </c>
      <c r="C226" s="52">
        <f t="shared" si="74"/>
        <v>43358</v>
      </c>
      <c r="D226" s="71">
        <v>0.41666666666666669</v>
      </c>
      <c r="E226" s="72">
        <v>0.83333333333333337</v>
      </c>
      <c r="F226" s="55">
        <f t="shared" si="78"/>
        <v>10</v>
      </c>
      <c r="G226" s="35"/>
      <c r="H226" s="48"/>
      <c r="I226" s="55">
        <f t="shared" si="72"/>
        <v>0</v>
      </c>
      <c r="J226" s="71">
        <v>0.41666666666666669</v>
      </c>
      <c r="K226" s="72">
        <v>0.75</v>
      </c>
      <c r="L226" s="55">
        <f t="shared" si="79"/>
        <v>8</v>
      </c>
      <c r="M226" s="71">
        <v>0.41666666666666669</v>
      </c>
      <c r="N226" s="72">
        <v>0.83333333333333337</v>
      </c>
      <c r="O226" s="55">
        <f t="shared" si="80"/>
        <v>10</v>
      </c>
      <c r="P226" s="83" t="s">
        <v>348</v>
      </c>
    </row>
    <row r="227" spans="2:16" ht="19.5" customHeight="1" x14ac:dyDescent="0.2">
      <c r="B227" s="51">
        <f t="shared" si="73"/>
        <v>43359</v>
      </c>
      <c r="C227" s="52">
        <f t="shared" si="74"/>
        <v>43359</v>
      </c>
      <c r="D227" s="71">
        <v>0.41666666666666669</v>
      </c>
      <c r="E227" s="72">
        <v>0.75</v>
      </c>
      <c r="F227" s="55">
        <f t="shared" si="78"/>
        <v>8</v>
      </c>
      <c r="G227" s="35"/>
      <c r="H227" s="48"/>
      <c r="I227" s="55">
        <f t="shared" si="72"/>
        <v>0</v>
      </c>
      <c r="J227" s="71">
        <v>0.41666666666666669</v>
      </c>
      <c r="K227" s="72">
        <v>0.75</v>
      </c>
      <c r="L227" s="55">
        <f t="shared" si="79"/>
        <v>8</v>
      </c>
      <c r="M227" s="71">
        <v>0.41666666666666669</v>
      </c>
      <c r="N227" s="72">
        <v>0.75</v>
      </c>
      <c r="O227" s="55">
        <f t="shared" si="80"/>
        <v>8</v>
      </c>
      <c r="P227" s="83"/>
    </row>
    <row r="228" spans="2:16" ht="19.5" customHeight="1" x14ac:dyDescent="0.2">
      <c r="B228" s="51">
        <f t="shared" si="73"/>
        <v>43360</v>
      </c>
      <c r="C228" s="52">
        <f t="shared" si="74"/>
        <v>43360</v>
      </c>
      <c r="D228" s="71">
        <v>0.41666666666666669</v>
      </c>
      <c r="E228" s="72">
        <v>0.75</v>
      </c>
      <c r="F228" s="55">
        <f t="shared" si="78"/>
        <v>8</v>
      </c>
      <c r="G228" s="35"/>
      <c r="H228" s="48"/>
      <c r="I228" s="55">
        <f t="shared" si="72"/>
        <v>0</v>
      </c>
      <c r="J228" s="71">
        <v>0.41666666666666669</v>
      </c>
      <c r="K228" s="72">
        <v>0.75</v>
      </c>
      <c r="L228" s="55">
        <f t="shared" si="79"/>
        <v>8</v>
      </c>
      <c r="M228" s="71">
        <v>0.41666666666666669</v>
      </c>
      <c r="N228" s="72">
        <v>0.75</v>
      </c>
      <c r="O228" s="55">
        <f t="shared" si="80"/>
        <v>8</v>
      </c>
      <c r="P228" s="83" t="s">
        <v>94</v>
      </c>
    </row>
    <row r="229" spans="2:16" ht="19.5" customHeight="1" x14ac:dyDescent="0.2">
      <c r="B229" s="51">
        <f t="shared" si="73"/>
        <v>43361</v>
      </c>
      <c r="C229" s="52">
        <f t="shared" si="74"/>
        <v>43361</v>
      </c>
      <c r="D229" s="35"/>
      <c r="E229" s="48" t="s">
        <v>79</v>
      </c>
      <c r="F229" s="47"/>
      <c r="G229" s="35"/>
      <c r="H229" s="48"/>
      <c r="I229" s="55">
        <f t="shared" si="72"/>
        <v>0</v>
      </c>
      <c r="J229" s="35"/>
      <c r="K229" s="48" t="s">
        <v>79</v>
      </c>
      <c r="L229" s="47"/>
      <c r="M229" s="35"/>
      <c r="N229" s="48" t="s">
        <v>79</v>
      </c>
      <c r="O229" s="47"/>
      <c r="P229" s="92"/>
    </row>
    <row r="230" spans="2:16" ht="19.5" customHeight="1" x14ac:dyDescent="0.2">
      <c r="B230" s="51">
        <f t="shared" si="73"/>
        <v>43362</v>
      </c>
      <c r="C230" s="52">
        <f t="shared" si="74"/>
        <v>43362</v>
      </c>
      <c r="D230" s="71">
        <v>0.58333333333333337</v>
      </c>
      <c r="E230" s="72">
        <v>0.83333333333333337</v>
      </c>
      <c r="F230" s="55">
        <f t="shared" ref="F230:F235" si="81">(E230-D230)*24</f>
        <v>6</v>
      </c>
      <c r="G230" s="35"/>
      <c r="H230" s="48"/>
      <c r="I230" s="55">
        <f t="shared" si="72"/>
        <v>0</v>
      </c>
      <c r="J230" s="71">
        <v>0.58333333333333337</v>
      </c>
      <c r="K230" s="72">
        <v>0.75</v>
      </c>
      <c r="L230" s="55">
        <f t="shared" ref="L230:L235" si="82">(K230-J230)*24</f>
        <v>3.9999999999999991</v>
      </c>
      <c r="M230" s="71">
        <v>0.41666666666666669</v>
      </c>
      <c r="N230" s="72">
        <v>0.83333333333333337</v>
      </c>
      <c r="O230" s="55">
        <f t="shared" ref="O230:O235" si="83">(N230-M230)*24</f>
        <v>10</v>
      </c>
      <c r="P230" s="92"/>
    </row>
    <row r="231" spans="2:16" ht="19.5" customHeight="1" x14ac:dyDescent="0.2">
      <c r="B231" s="51">
        <f t="shared" si="73"/>
        <v>43363</v>
      </c>
      <c r="C231" s="52">
        <f t="shared" si="74"/>
        <v>43363</v>
      </c>
      <c r="D231" s="71">
        <v>0.58333333333333337</v>
      </c>
      <c r="E231" s="72">
        <v>0.83333333333333337</v>
      </c>
      <c r="F231" s="55">
        <f t="shared" si="81"/>
        <v>6</v>
      </c>
      <c r="G231" s="35"/>
      <c r="H231" s="48"/>
      <c r="I231" s="55">
        <f t="shared" si="72"/>
        <v>0</v>
      </c>
      <c r="J231" s="71">
        <v>0.58333333333333337</v>
      </c>
      <c r="K231" s="72">
        <v>0.75</v>
      </c>
      <c r="L231" s="55">
        <f t="shared" si="82"/>
        <v>3.9999999999999991</v>
      </c>
      <c r="M231" s="71">
        <v>0.41666666666666669</v>
      </c>
      <c r="N231" s="72">
        <v>0.83333333333333337</v>
      </c>
      <c r="O231" s="55">
        <f t="shared" si="83"/>
        <v>10</v>
      </c>
      <c r="P231" s="92"/>
    </row>
    <row r="232" spans="2:16" ht="19.5" customHeight="1" x14ac:dyDescent="0.2">
      <c r="B232" s="51">
        <f t="shared" si="73"/>
        <v>43364</v>
      </c>
      <c r="C232" s="52">
        <f t="shared" si="74"/>
        <v>43364</v>
      </c>
      <c r="D232" s="71">
        <v>0.58333333333333337</v>
      </c>
      <c r="E232" s="72">
        <v>0.83333333333333337</v>
      </c>
      <c r="F232" s="55">
        <f t="shared" si="81"/>
        <v>6</v>
      </c>
      <c r="G232" s="75"/>
      <c r="H232" s="77"/>
      <c r="I232" s="55">
        <f t="shared" si="72"/>
        <v>0</v>
      </c>
      <c r="J232" s="71">
        <v>0.58333333333333337</v>
      </c>
      <c r="K232" s="72">
        <v>0.75</v>
      </c>
      <c r="L232" s="55">
        <f t="shared" si="82"/>
        <v>3.9999999999999991</v>
      </c>
      <c r="M232" s="71">
        <v>0.41666666666666669</v>
      </c>
      <c r="N232" s="72">
        <v>0.83333333333333337</v>
      </c>
      <c r="O232" s="55">
        <f t="shared" si="83"/>
        <v>10</v>
      </c>
      <c r="P232" s="92"/>
    </row>
    <row r="233" spans="2:16" ht="19.5" customHeight="1" x14ac:dyDescent="0.2">
      <c r="B233" s="51">
        <f t="shared" si="73"/>
        <v>43365</v>
      </c>
      <c r="C233" s="52">
        <f t="shared" si="74"/>
        <v>43365</v>
      </c>
      <c r="D233" s="71">
        <v>0.41666666666666669</v>
      </c>
      <c r="E233" s="72">
        <v>0.83333333333333337</v>
      </c>
      <c r="F233" s="55">
        <f t="shared" si="81"/>
        <v>10</v>
      </c>
      <c r="G233" s="35"/>
      <c r="H233" s="48"/>
      <c r="I233" s="55">
        <f t="shared" si="72"/>
        <v>0</v>
      </c>
      <c r="J233" s="71">
        <v>0.41666666666666669</v>
      </c>
      <c r="K233" s="72">
        <v>0.75</v>
      </c>
      <c r="L233" s="55">
        <f t="shared" si="82"/>
        <v>8</v>
      </c>
      <c r="M233" s="71">
        <v>0.41666666666666669</v>
      </c>
      <c r="N233" s="72">
        <v>0.83333333333333337</v>
      </c>
      <c r="O233" s="55">
        <f t="shared" si="83"/>
        <v>10</v>
      </c>
      <c r="P233" s="92"/>
    </row>
    <row r="234" spans="2:16" ht="19.5" customHeight="1" x14ac:dyDescent="0.2">
      <c r="B234" s="51">
        <f t="shared" si="73"/>
        <v>43366</v>
      </c>
      <c r="C234" s="52">
        <f t="shared" si="74"/>
        <v>43366</v>
      </c>
      <c r="D234" s="71">
        <v>0.41666666666666669</v>
      </c>
      <c r="E234" s="72">
        <v>0.75</v>
      </c>
      <c r="F234" s="55">
        <f t="shared" si="81"/>
        <v>8</v>
      </c>
      <c r="G234" s="35"/>
      <c r="H234" s="48"/>
      <c r="I234" s="55">
        <f t="shared" si="72"/>
        <v>0</v>
      </c>
      <c r="J234" s="71">
        <v>0.41666666666666669</v>
      </c>
      <c r="K234" s="72">
        <v>0.75</v>
      </c>
      <c r="L234" s="55">
        <f t="shared" si="82"/>
        <v>8</v>
      </c>
      <c r="M234" s="71">
        <v>0.41666666666666669</v>
      </c>
      <c r="N234" s="72">
        <v>0.75</v>
      </c>
      <c r="O234" s="55">
        <f t="shared" si="83"/>
        <v>8</v>
      </c>
      <c r="P234" s="92"/>
    </row>
    <row r="235" spans="2:16" ht="19.5" customHeight="1" x14ac:dyDescent="0.2">
      <c r="B235" s="51">
        <f t="shared" si="73"/>
        <v>43367</v>
      </c>
      <c r="C235" s="52">
        <f t="shared" si="74"/>
        <v>43367</v>
      </c>
      <c r="D235" s="71">
        <v>0.41666666666666669</v>
      </c>
      <c r="E235" s="72">
        <v>0.75</v>
      </c>
      <c r="F235" s="55">
        <f t="shared" si="81"/>
        <v>8</v>
      </c>
      <c r="G235" s="35"/>
      <c r="H235" s="48"/>
      <c r="I235" s="55">
        <f t="shared" si="72"/>
        <v>0</v>
      </c>
      <c r="J235" s="71">
        <v>0.41666666666666669</v>
      </c>
      <c r="K235" s="72">
        <v>0.75</v>
      </c>
      <c r="L235" s="55">
        <f t="shared" si="82"/>
        <v>8</v>
      </c>
      <c r="M235" s="71">
        <v>0.41666666666666669</v>
      </c>
      <c r="N235" s="72">
        <v>0.75</v>
      </c>
      <c r="O235" s="55">
        <f t="shared" si="83"/>
        <v>8</v>
      </c>
      <c r="P235" s="83" t="s">
        <v>95</v>
      </c>
    </row>
    <row r="236" spans="2:16" ht="19.5" customHeight="1" x14ac:dyDescent="0.2">
      <c r="B236" s="51">
        <f t="shared" si="73"/>
        <v>43368</v>
      </c>
      <c r="C236" s="52">
        <f t="shared" si="74"/>
        <v>43368</v>
      </c>
      <c r="D236" s="35"/>
      <c r="E236" s="48" t="s">
        <v>79</v>
      </c>
      <c r="F236" s="47"/>
      <c r="G236" s="35"/>
      <c r="H236" s="48"/>
      <c r="I236" s="55">
        <f t="shared" si="72"/>
        <v>0</v>
      </c>
      <c r="J236" s="35"/>
      <c r="K236" s="48" t="s">
        <v>79</v>
      </c>
      <c r="L236" s="47"/>
      <c r="M236" s="35"/>
      <c r="N236" s="48" t="s">
        <v>79</v>
      </c>
      <c r="O236" s="47"/>
      <c r="P236" s="92"/>
    </row>
    <row r="237" spans="2:16" ht="19.5" customHeight="1" x14ac:dyDescent="0.2">
      <c r="B237" s="51">
        <f t="shared" si="73"/>
        <v>43369</v>
      </c>
      <c r="C237" s="52">
        <f t="shared" si="74"/>
        <v>43369</v>
      </c>
      <c r="D237" s="71">
        <v>0.58333333333333337</v>
      </c>
      <c r="E237" s="72">
        <v>0.83333333333333337</v>
      </c>
      <c r="F237" s="55">
        <f>(E237-D237)*24</f>
        <v>6</v>
      </c>
      <c r="G237" s="35"/>
      <c r="H237" s="48"/>
      <c r="I237" s="55">
        <f t="shared" si="72"/>
        <v>0</v>
      </c>
      <c r="J237" s="71">
        <v>0.58333333333333337</v>
      </c>
      <c r="K237" s="72">
        <v>0.75</v>
      </c>
      <c r="L237" s="55">
        <f>(K237-J237)*24</f>
        <v>3.9999999999999991</v>
      </c>
      <c r="M237" s="71">
        <v>0.41666666666666669</v>
      </c>
      <c r="N237" s="72">
        <v>0.83333333333333337</v>
      </c>
      <c r="O237" s="55">
        <f>(N237-M237)*24</f>
        <v>10</v>
      </c>
      <c r="P237" s="92"/>
    </row>
    <row r="238" spans="2:16" ht="19.5" customHeight="1" x14ac:dyDescent="0.2">
      <c r="B238" s="51">
        <f t="shared" si="73"/>
        <v>43370</v>
      </c>
      <c r="C238" s="52">
        <f t="shared" si="74"/>
        <v>43370</v>
      </c>
      <c r="D238" s="71">
        <v>0.58333333333333337</v>
      </c>
      <c r="E238" s="72">
        <v>0.83333333333333337</v>
      </c>
      <c r="F238" s="55">
        <f>(E238-D238)*24</f>
        <v>6</v>
      </c>
      <c r="G238" s="35"/>
      <c r="H238" s="48"/>
      <c r="I238" s="55">
        <f t="shared" si="72"/>
        <v>0</v>
      </c>
      <c r="J238" s="71">
        <v>0.58333333333333337</v>
      </c>
      <c r="K238" s="72">
        <v>0.75</v>
      </c>
      <c r="L238" s="55">
        <f>(K238-J238)*24</f>
        <v>3.9999999999999991</v>
      </c>
      <c r="M238" s="71">
        <v>0.41666666666666669</v>
      </c>
      <c r="N238" s="72">
        <v>0.83333333333333337</v>
      </c>
      <c r="O238" s="55">
        <f>(N238-M238)*24</f>
        <v>10</v>
      </c>
      <c r="P238" s="92"/>
    </row>
    <row r="239" spans="2:16" ht="19.5" customHeight="1" x14ac:dyDescent="0.2">
      <c r="B239" s="51">
        <f t="shared" si="73"/>
        <v>43371</v>
      </c>
      <c r="C239" s="52">
        <f t="shared" si="74"/>
        <v>43371</v>
      </c>
      <c r="D239" s="71">
        <v>0.58333333333333337</v>
      </c>
      <c r="E239" s="72">
        <v>0.83333333333333337</v>
      </c>
      <c r="F239" s="55">
        <f>(E239-D239)*24</f>
        <v>6</v>
      </c>
      <c r="G239" s="75"/>
      <c r="H239" s="77"/>
      <c r="I239" s="55">
        <f t="shared" si="72"/>
        <v>0</v>
      </c>
      <c r="J239" s="71">
        <v>0.58333333333333337</v>
      </c>
      <c r="K239" s="72">
        <v>0.75</v>
      </c>
      <c r="L239" s="55">
        <f>(K239-J239)*24</f>
        <v>3.9999999999999991</v>
      </c>
      <c r="M239" s="71">
        <v>0.41666666666666669</v>
      </c>
      <c r="N239" s="72">
        <v>0.83333333333333337</v>
      </c>
      <c r="O239" s="55">
        <f>(N239-M239)*24</f>
        <v>10</v>
      </c>
      <c r="P239" s="92"/>
    </row>
    <row r="240" spans="2:16" ht="19.5" customHeight="1" x14ac:dyDescent="0.2">
      <c r="B240" s="51">
        <f>IF(DAY(B239+1)&lt;&gt;29,"",B239+1)</f>
        <v>43372</v>
      </c>
      <c r="C240" s="52">
        <f t="shared" si="74"/>
        <v>43372</v>
      </c>
      <c r="D240" s="71">
        <v>0.41666666666666669</v>
      </c>
      <c r="E240" s="72">
        <v>0.83333333333333337</v>
      </c>
      <c r="F240" s="55">
        <f>(E240-D240)*24</f>
        <v>10</v>
      </c>
      <c r="G240" s="35"/>
      <c r="H240" s="48"/>
      <c r="I240" s="55">
        <f>(H240-G240)*24</f>
        <v>0</v>
      </c>
      <c r="J240" s="71">
        <v>0.41666666666666669</v>
      </c>
      <c r="K240" s="72">
        <v>0.75</v>
      </c>
      <c r="L240" s="55">
        <f>(K240-J240)*24</f>
        <v>8</v>
      </c>
      <c r="M240" s="71">
        <v>0.41666666666666669</v>
      </c>
      <c r="N240" s="72">
        <v>0.83333333333333337</v>
      </c>
      <c r="O240" s="55">
        <f>(N240-M240)*24</f>
        <v>10</v>
      </c>
      <c r="P240" s="92"/>
    </row>
    <row r="241" spans="2:16" ht="19.5" customHeight="1" x14ac:dyDescent="0.2">
      <c r="B241" s="51">
        <f>IF(DAY(B240+1)&lt;&gt;30,"",B240+1)</f>
        <v>43373</v>
      </c>
      <c r="C241" s="52">
        <f t="shared" si="74"/>
        <v>43373</v>
      </c>
      <c r="D241" s="71">
        <v>0.41666666666666669</v>
      </c>
      <c r="E241" s="72">
        <v>0.75</v>
      </c>
      <c r="F241" s="55">
        <f>(E241-D241)*24</f>
        <v>8</v>
      </c>
      <c r="G241" s="35"/>
      <c r="H241" s="48"/>
      <c r="I241" s="55">
        <f>(H241-G241)*24</f>
        <v>0</v>
      </c>
      <c r="J241" s="71">
        <v>0.41666666666666669</v>
      </c>
      <c r="K241" s="72">
        <v>0.75</v>
      </c>
      <c r="L241" s="55">
        <f>(K241-J241)*24</f>
        <v>8</v>
      </c>
      <c r="M241" s="71">
        <v>0.41666666666666669</v>
      </c>
      <c r="N241" s="72">
        <v>0.75</v>
      </c>
      <c r="O241" s="55">
        <f>(N241-M241)*24</f>
        <v>8</v>
      </c>
      <c r="P241" s="92"/>
    </row>
    <row r="242" spans="2:16" ht="19.5" customHeight="1" thickBot="1" x14ac:dyDescent="0.25">
      <c r="B242" s="51" t="str">
        <f>IF(DAY(B241+1)&lt;&gt;31,"",B241+1)</f>
        <v/>
      </c>
      <c r="C242" s="52" t="str">
        <f t="shared" si="74"/>
        <v/>
      </c>
      <c r="D242" s="56"/>
      <c r="E242" s="77"/>
      <c r="F242" s="76"/>
      <c r="G242" s="75"/>
      <c r="H242" s="77"/>
      <c r="I242" s="76"/>
      <c r="J242" s="75"/>
      <c r="K242" s="77"/>
      <c r="L242" s="76"/>
      <c r="M242" s="75"/>
      <c r="N242" s="77"/>
      <c r="O242" s="76"/>
      <c r="P242" s="94"/>
    </row>
    <row r="243" spans="2:16" ht="19.5" customHeight="1" thickTop="1" x14ac:dyDescent="0.2">
      <c r="B243" s="57" t="s">
        <v>37</v>
      </c>
      <c r="C243" s="58"/>
      <c r="D243" s="57"/>
      <c r="E243" s="59">
        <f>COUNTIF(D212:D242,"&gt;0")</f>
        <v>26</v>
      </c>
      <c r="F243" s="60"/>
      <c r="G243" s="61"/>
      <c r="H243" s="59">
        <f>COUNTIF(G212:G242,"&gt;0")</f>
        <v>0</v>
      </c>
      <c r="I243" s="60"/>
      <c r="J243" s="61"/>
      <c r="K243" s="59">
        <f>COUNTIF(J212:J242,"&gt;0")</f>
        <v>26</v>
      </c>
      <c r="L243" s="60"/>
      <c r="M243" s="61"/>
      <c r="N243" s="59">
        <f>COUNTIF(M212:M242,"&gt;0")</f>
        <v>26</v>
      </c>
      <c r="O243" s="60"/>
      <c r="P243" s="40"/>
    </row>
    <row r="244" spans="2:16" ht="19.5" customHeight="1" x14ac:dyDescent="0.2">
      <c r="B244" s="62" t="s">
        <v>309</v>
      </c>
      <c r="C244" s="63"/>
      <c r="D244" s="64"/>
      <c r="E244" s="74">
        <f>SUM(F212:F242)</f>
        <v>190</v>
      </c>
      <c r="F244" s="63"/>
      <c r="G244" s="65"/>
      <c r="H244" s="74">
        <f>SUM(I212:I242)</f>
        <v>0</v>
      </c>
      <c r="I244" s="63"/>
      <c r="J244" s="65"/>
      <c r="K244" s="74">
        <f>SUM(L212:L242)</f>
        <v>152</v>
      </c>
      <c r="L244" s="63"/>
      <c r="M244" s="65"/>
      <c r="N244" s="74">
        <f>SUM(O212:O242)</f>
        <v>246</v>
      </c>
      <c r="O244" s="63"/>
      <c r="P244" s="40"/>
    </row>
    <row r="245" spans="2:16" ht="19.5" customHeight="1" x14ac:dyDescent="0.2">
      <c r="B245" s="64" t="s">
        <v>42</v>
      </c>
      <c r="C245" s="66"/>
      <c r="D245" s="64"/>
      <c r="E245" s="90">
        <f>COUNTIF($B$212:$B$242,"&gt;0")-E243</f>
        <v>4</v>
      </c>
      <c r="F245" s="47"/>
      <c r="G245" s="35"/>
      <c r="H245" s="90">
        <f>COUNTIF($B$212:$B$242,"&gt;0")-H243</f>
        <v>30</v>
      </c>
      <c r="I245" s="47"/>
      <c r="J245" s="35"/>
      <c r="K245" s="90">
        <f>COUNTIF($B$212:$B$242,"&gt;0")-K243</f>
        <v>4</v>
      </c>
      <c r="L245" s="47"/>
      <c r="M245" s="35"/>
      <c r="N245" s="90">
        <f>COUNTIF($B$212:$B$242,"&gt;0")-N243</f>
        <v>4</v>
      </c>
      <c r="O245" s="47"/>
      <c r="P245" s="40"/>
    </row>
    <row r="246" spans="2:16" ht="19.5" customHeight="1" x14ac:dyDescent="0.2">
      <c r="B246" s="67"/>
      <c r="C246" s="68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2:16" ht="18.75" customHeight="1" x14ac:dyDescent="0.2">
      <c r="B247" s="287" t="s">
        <v>13</v>
      </c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2:16" ht="18.75" customHeight="1" x14ac:dyDescent="0.2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2:16" ht="18.75" customHeight="1" x14ac:dyDescent="0.2"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2:16" ht="18.75" customHeight="1" x14ac:dyDescent="0.2">
      <c r="B250" s="294">
        <f>EDATE(B209, 1)</f>
        <v>43374</v>
      </c>
      <c r="C250" s="294"/>
      <c r="D250" s="294"/>
      <c r="E250" s="295">
        <f>B250</f>
        <v>43374</v>
      </c>
      <c r="F250" s="295"/>
    </row>
    <row r="251" spans="2:16" ht="19.5" customHeight="1" x14ac:dyDescent="0.2">
      <c r="B251" s="289"/>
      <c r="C251" s="290"/>
      <c r="D251" s="219" t="s">
        <v>313</v>
      </c>
      <c r="E251" s="293"/>
      <c r="F251" s="220"/>
      <c r="G251" s="219" t="s">
        <v>2</v>
      </c>
      <c r="H251" s="293"/>
      <c r="I251" s="220"/>
      <c r="J251" s="219" t="s">
        <v>36</v>
      </c>
      <c r="K251" s="293"/>
      <c r="L251" s="220"/>
      <c r="M251" s="219" t="s">
        <v>237</v>
      </c>
      <c r="N251" s="293"/>
      <c r="O251" s="220"/>
      <c r="P251" s="40" t="s">
        <v>306</v>
      </c>
    </row>
    <row r="252" spans="2:16" ht="19.5" customHeight="1" x14ac:dyDescent="0.2">
      <c r="B252" s="291"/>
      <c r="C252" s="292"/>
      <c r="D252" s="35" t="s">
        <v>246</v>
      </c>
      <c r="E252" s="48" t="s">
        <v>307</v>
      </c>
      <c r="F252" s="47" t="s">
        <v>308</v>
      </c>
      <c r="G252" s="35" t="s">
        <v>246</v>
      </c>
      <c r="H252" s="48" t="s">
        <v>307</v>
      </c>
      <c r="I252" s="47" t="s">
        <v>308</v>
      </c>
      <c r="J252" s="35" t="s">
        <v>246</v>
      </c>
      <c r="K252" s="48" t="s">
        <v>307</v>
      </c>
      <c r="L252" s="47" t="s">
        <v>308</v>
      </c>
      <c r="M252" s="35" t="s">
        <v>246</v>
      </c>
      <c r="N252" s="48" t="s">
        <v>307</v>
      </c>
      <c r="O252" s="47" t="s">
        <v>308</v>
      </c>
      <c r="P252" s="3"/>
    </row>
    <row r="253" spans="2:16" ht="19.5" customHeight="1" x14ac:dyDescent="0.2">
      <c r="B253" s="51">
        <f>B250</f>
        <v>43374</v>
      </c>
      <c r="C253" s="52">
        <f>B253</f>
        <v>43374</v>
      </c>
      <c r="D253" s="71">
        <v>0.58333333333333337</v>
      </c>
      <c r="E253" s="72">
        <v>0.83333333333333337</v>
      </c>
      <c r="F253" s="55">
        <f>(E253-D253)*24</f>
        <v>6</v>
      </c>
      <c r="G253" s="35"/>
      <c r="H253" s="48"/>
      <c r="I253" s="55">
        <f t="shared" ref="I253:I259" si="84">(H253-G253)*24</f>
        <v>0</v>
      </c>
      <c r="J253" s="71">
        <v>0.58333333333333337</v>
      </c>
      <c r="K253" s="72">
        <v>0.75</v>
      </c>
      <c r="L253" s="55">
        <f>(K253-J253)*24</f>
        <v>3.9999999999999991</v>
      </c>
      <c r="M253" s="71">
        <v>0.41666666666666669</v>
      </c>
      <c r="N253" s="72">
        <v>0.83333333333333337</v>
      </c>
      <c r="O253" s="55">
        <f>(N253-M253)*24</f>
        <v>10</v>
      </c>
      <c r="P253" s="83"/>
    </row>
    <row r="254" spans="2:16" ht="19.5" customHeight="1" x14ac:dyDescent="0.2">
      <c r="B254" s="51">
        <f t="shared" ref="B254:B280" si="85">B253+1</f>
        <v>43375</v>
      </c>
      <c r="C254" s="52">
        <f>B254</f>
        <v>43375</v>
      </c>
      <c r="D254" s="35"/>
      <c r="E254" s="48" t="s">
        <v>79</v>
      </c>
      <c r="F254" s="47"/>
      <c r="G254" s="35"/>
      <c r="H254" s="48"/>
      <c r="I254" s="55">
        <f t="shared" si="84"/>
        <v>0</v>
      </c>
      <c r="J254" s="35"/>
      <c r="K254" s="48" t="s">
        <v>79</v>
      </c>
      <c r="L254" s="47"/>
      <c r="M254" s="35"/>
      <c r="N254" s="48" t="s">
        <v>79</v>
      </c>
      <c r="O254" s="47"/>
      <c r="P254" s="83"/>
    </row>
    <row r="255" spans="2:16" ht="19.5" customHeight="1" x14ac:dyDescent="0.2">
      <c r="B255" s="51">
        <f t="shared" si="85"/>
        <v>43376</v>
      </c>
      <c r="C255" s="52">
        <f t="shared" ref="C255:C283" si="86">B255</f>
        <v>43376</v>
      </c>
      <c r="D255" s="71">
        <v>0.58333333333333337</v>
      </c>
      <c r="E255" s="72">
        <v>0.83333333333333337</v>
      </c>
      <c r="F255" s="55">
        <f t="shared" ref="F255:F260" si="87">(E255-D255)*24</f>
        <v>6</v>
      </c>
      <c r="G255" s="35"/>
      <c r="H255" s="48"/>
      <c r="I255" s="55">
        <f t="shared" si="84"/>
        <v>0</v>
      </c>
      <c r="J255" s="71">
        <v>0.58333333333333337</v>
      </c>
      <c r="K255" s="72">
        <v>0.75</v>
      </c>
      <c r="L255" s="55">
        <f t="shared" ref="L255:L260" si="88">(K255-J255)*24</f>
        <v>3.9999999999999991</v>
      </c>
      <c r="M255" s="71">
        <v>0.41666666666666669</v>
      </c>
      <c r="N255" s="72">
        <v>0.83333333333333337</v>
      </c>
      <c r="O255" s="55">
        <f t="shared" ref="O255:O260" si="89">(N255-M255)*24</f>
        <v>10</v>
      </c>
      <c r="P255" s="83"/>
    </row>
    <row r="256" spans="2:16" ht="19.5" customHeight="1" x14ac:dyDescent="0.2">
      <c r="B256" s="51">
        <f t="shared" si="85"/>
        <v>43377</v>
      </c>
      <c r="C256" s="52">
        <f t="shared" si="86"/>
        <v>43377</v>
      </c>
      <c r="D256" s="71">
        <v>0.58333333333333337</v>
      </c>
      <c r="E256" s="72">
        <v>0.83333333333333337</v>
      </c>
      <c r="F256" s="55">
        <f t="shared" si="87"/>
        <v>6</v>
      </c>
      <c r="G256" s="35"/>
      <c r="H256" s="48"/>
      <c r="I256" s="55">
        <f t="shared" si="84"/>
        <v>0</v>
      </c>
      <c r="J256" s="71">
        <v>0.58333333333333337</v>
      </c>
      <c r="K256" s="72">
        <v>0.75</v>
      </c>
      <c r="L256" s="55">
        <f t="shared" si="88"/>
        <v>3.9999999999999991</v>
      </c>
      <c r="M256" s="71">
        <v>0.41666666666666669</v>
      </c>
      <c r="N256" s="72">
        <v>0.83333333333333337</v>
      </c>
      <c r="O256" s="55">
        <f t="shared" si="89"/>
        <v>10</v>
      </c>
      <c r="P256" s="83"/>
    </row>
    <row r="257" spans="2:16" ht="19.5" customHeight="1" x14ac:dyDescent="0.2">
      <c r="B257" s="51">
        <f t="shared" si="85"/>
        <v>43378</v>
      </c>
      <c r="C257" s="52">
        <f t="shared" si="86"/>
        <v>43378</v>
      </c>
      <c r="D257" s="71">
        <v>0.58333333333333337</v>
      </c>
      <c r="E257" s="72">
        <v>0.83333333333333337</v>
      </c>
      <c r="F257" s="55">
        <f t="shared" si="87"/>
        <v>6</v>
      </c>
      <c r="G257" s="75"/>
      <c r="H257" s="77"/>
      <c r="I257" s="55">
        <f t="shared" si="84"/>
        <v>0</v>
      </c>
      <c r="J257" s="71">
        <v>0.58333333333333337</v>
      </c>
      <c r="K257" s="72">
        <v>0.75</v>
      </c>
      <c r="L257" s="55">
        <f t="shared" si="88"/>
        <v>3.9999999999999991</v>
      </c>
      <c r="M257" s="71">
        <v>0.41666666666666669</v>
      </c>
      <c r="N257" s="72">
        <v>0.83333333333333337</v>
      </c>
      <c r="O257" s="55">
        <f t="shared" si="89"/>
        <v>10</v>
      </c>
      <c r="P257" s="83"/>
    </row>
    <row r="258" spans="2:16" ht="19.5" customHeight="1" x14ac:dyDescent="0.2">
      <c r="B258" s="51">
        <f t="shared" si="85"/>
        <v>43379</v>
      </c>
      <c r="C258" s="52">
        <f t="shared" si="86"/>
        <v>43379</v>
      </c>
      <c r="D258" s="71">
        <v>0.41666666666666669</v>
      </c>
      <c r="E258" s="72">
        <v>0.83333333333333337</v>
      </c>
      <c r="F258" s="55">
        <f t="shared" si="87"/>
        <v>10</v>
      </c>
      <c r="G258" s="35"/>
      <c r="H258" s="48"/>
      <c r="I258" s="55">
        <f t="shared" si="84"/>
        <v>0</v>
      </c>
      <c r="J258" s="71">
        <v>0.41666666666666669</v>
      </c>
      <c r="K258" s="72">
        <v>0.75</v>
      </c>
      <c r="L258" s="55">
        <f t="shared" si="88"/>
        <v>8</v>
      </c>
      <c r="M258" s="71">
        <v>0.41666666666666669</v>
      </c>
      <c r="N258" s="72">
        <v>0.83333333333333337</v>
      </c>
      <c r="O258" s="55">
        <f t="shared" si="89"/>
        <v>10</v>
      </c>
      <c r="P258" s="83"/>
    </row>
    <row r="259" spans="2:16" ht="19.5" customHeight="1" x14ac:dyDescent="0.2">
      <c r="B259" s="51">
        <f t="shared" si="85"/>
        <v>43380</v>
      </c>
      <c r="C259" s="52">
        <f t="shared" si="86"/>
        <v>43380</v>
      </c>
      <c r="D259" s="71">
        <v>0.41666666666666669</v>
      </c>
      <c r="E259" s="72">
        <v>0.75</v>
      </c>
      <c r="F259" s="55">
        <f t="shared" si="87"/>
        <v>8</v>
      </c>
      <c r="G259" s="35"/>
      <c r="H259" s="48"/>
      <c r="I259" s="55">
        <f t="shared" si="84"/>
        <v>0</v>
      </c>
      <c r="J259" s="71">
        <v>0.41666666666666669</v>
      </c>
      <c r="K259" s="72">
        <v>0.75</v>
      </c>
      <c r="L259" s="55">
        <f t="shared" si="88"/>
        <v>8</v>
      </c>
      <c r="M259" s="71">
        <v>0.41666666666666669</v>
      </c>
      <c r="N259" s="72">
        <v>0.75</v>
      </c>
      <c r="O259" s="55">
        <f t="shared" si="89"/>
        <v>8</v>
      </c>
      <c r="P259" s="83"/>
    </row>
    <row r="260" spans="2:16" ht="19.5" customHeight="1" x14ac:dyDescent="0.2">
      <c r="B260" s="51">
        <f t="shared" si="85"/>
        <v>43381</v>
      </c>
      <c r="C260" s="52">
        <f t="shared" si="86"/>
        <v>43381</v>
      </c>
      <c r="D260" s="71">
        <v>0.41666666666666669</v>
      </c>
      <c r="E260" s="72">
        <v>0.75</v>
      </c>
      <c r="F260" s="55">
        <f t="shared" si="87"/>
        <v>8</v>
      </c>
      <c r="G260" s="35"/>
      <c r="H260" s="48"/>
      <c r="I260" s="55">
        <f>(H260-G260)*24</f>
        <v>0</v>
      </c>
      <c r="J260" s="71">
        <v>0.41666666666666669</v>
      </c>
      <c r="K260" s="72">
        <v>0.75</v>
      </c>
      <c r="L260" s="55">
        <f t="shared" si="88"/>
        <v>8</v>
      </c>
      <c r="M260" s="71">
        <v>0.41666666666666669</v>
      </c>
      <c r="N260" s="72">
        <v>0.75</v>
      </c>
      <c r="O260" s="55">
        <f t="shared" si="89"/>
        <v>8</v>
      </c>
      <c r="P260" s="91" t="s">
        <v>178</v>
      </c>
    </row>
    <row r="261" spans="2:16" ht="19.5" customHeight="1" x14ac:dyDescent="0.2">
      <c r="B261" s="51">
        <f t="shared" si="85"/>
        <v>43382</v>
      </c>
      <c r="C261" s="52">
        <f t="shared" si="86"/>
        <v>43382</v>
      </c>
      <c r="D261" s="35"/>
      <c r="E261" s="48"/>
      <c r="F261" s="47"/>
      <c r="G261" s="81" t="s">
        <v>317</v>
      </c>
      <c r="H261" s="48"/>
      <c r="I261" s="82">
        <v>1</v>
      </c>
      <c r="J261" s="35"/>
      <c r="K261" s="48" t="s">
        <v>79</v>
      </c>
      <c r="L261" s="47"/>
      <c r="M261" s="35"/>
      <c r="N261" s="48" t="s">
        <v>79</v>
      </c>
      <c r="O261" s="47"/>
      <c r="P261" s="83"/>
    </row>
    <row r="262" spans="2:16" ht="19.5" customHeight="1" x14ac:dyDescent="0.2">
      <c r="B262" s="51">
        <f t="shared" si="85"/>
        <v>43383</v>
      </c>
      <c r="C262" s="52">
        <f t="shared" si="86"/>
        <v>43383</v>
      </c>
      <c r="D262" s="35"/>
      <c r="E262" s="48"/>
      <c r="F262" s="47"/>
      <c r="G262" s="35"/>
      <c r="H262" s="48"/>
      <c r="I262" s="82">
        <v>2</v>
      </c>
      <c r="J262" s="71">
        <v>0.58333333333333337</v>
      </c>
      <c r="K262" s="72">
        <v>0.75</v>
      </c>
      <c r="L262" s="55">
        <f t="shared" ref="L262:L267" si="90">(K262-J262)*24</f>
        <v>3.9999999999999991</v>
      </c>
      <c r="M262" s="71">
        <v>0.41666666666666669</v>
      </c>
      <c r="N262" s="72">
        <v>0.83333333333333337</v>
      </c>
      <c r="O262" s="55">
        <f t="shared" ref="O262:O267" si="91">(N262-M262)*24</f>
        <v>10</v>
      </c>
      <c r="P262" s="83"/>
    </row>
    <row r="263" spans="2:16" ht="19.5" customHeight="1" x14ac:dyDescent="0.2">
      <c r="B263" s="51">
        <f t="shared" si="85"/>
        <v>43384</v>
      </c>
      <c r="C263" s="52">
        <f t="shared" si="86"/>
        <v>43384</v>
      </c>
      <c r="D263" s="71"/>
      <c r="E263" s="72"/>
      <c r="F263" s="55"/>
      <c r="G263" s="35"/>
      <c r="H263" s="48"/>
      <c r="I263" s="82">
        <v>3</v>
      </c>
      <c r="J263" s="71">
        <v>0.58333333333333337</v>
      </c>
      <c r="K263" s="72">
        <v>0.75</v>
      </c>
      <c r="L263" s="55">
        <f t="shared" si="90"/>
        <v>3.9999999999999991</v>
      </c>
      <c r="M263" s="71">
        <v>0.41666666666666669</v>
      </c>
      <c r="N263" s="72">
        <v>0.83333333333333337</v>
      </c>
      <c r="O263" s="55">
        <f t="shared" si="91"/>
        <v>10</v>
      </c>
      <c r="P263" s="92"/>
    </row>
    <row r="264" spans="2:16" ht="19.5" customHeight="1" x14ac:dyDescent="0.2">
      <c r="B264" s="51">
        <f t="shared" si="85"/>
        <v>43385</v>
      </c>
      <c r="C264" s="52">
        <f t="shared" si="86"/>
        <v>43385</v>
      </c>
      <c r="D264" s="71"/>
      <c r="E264" s="72"/>
      <c r="F264" s="55"/>
      <c r="G264" s="35"/>
      <c r="H264" s="48"/>
      <c r="I264" s="82">
        <v>4</v>
      </c>
      <c r="J264" s="71">
        <v>0.58333333333333337</v>
      </c>
      <c r="K264" s="72">
        <v>0.75</v>
      </c>
      <c r="L264" s="55">
        <f t="shared" si="90"/>
        <v>3.9999999999999991</v>
      </c>
      <c r="M264" s="71">
        <v>0.41666666666666669</v>
      </c>
      <c r="N264" s="72">
        <v>0.83333333333333337</v>
      </c>
      <c r="O264" s="55">
        <f t="shared" si="91"/>
        <v>10</v>
      </c>
      <c r="P264" s="92"/>
    </row>
    <row r="265" spans="2:16" ht="19.5" customHeight="1" x14ac:dyDescent="0.2">
      <c r="B265" s="51">
        <f t="shared" si="85"/>
        <v>43386</v>
      </c>
      <c r="C265" s="52">
        <f t="shared" si="86"/>
        <v>43386</v>
      </c>
      <c r="D265" s="71"/>
      <c r="E265" s="72"/>
      <c r="F265" s="55"/>
      <c r="G265" s="35"/>
      <c r="H265" s="48"/>
      <c r="I265" s="82">
        <v>5</v>
      </c>
      <c r="J265" s="71">
        <v>0.41666666666666669</v>
      </c>
      <c r="K265" s="72">
        <v>0.75</v>
      </c>
      <c r="L265" s="55">
        <f t="shared" si="90"/>
        <v>8</v>
      </c>
      <c r="M265" s="71">
        <v>0.41666666666666669</v>
      </c>
      <c r="N265" s="72">
        <v>0.83333333333333337</v>
      </c>
      <c r="O265" s="55">
        <f t="shared" si="91"/>
        <v>10</v>
      </c>
      <c r="P265" s="92"/>
    </row>
    <row r="266" spans="2:16" ht="19.5" customHeight="1" x14ac:dyDescent="0.2">
      <c r="B266" s="51">
        <f t="shared" si="85"/>
        <v>43387</v>
      </c>
      <c r="C266" s="52">
        <f t="shared" si="86"/>
        <v>43387</v>
      </c>
      <c r="D266" s="71"/>
      <c r="E266" s="72"/>
      <c r="F266" s="55"/>
      <c r="G266" s="35"/>
      <c r="H266" s="48"/>
      <c r="I266" s="82">
        <v>6</v>
      </c>
      <c r="J266" s="71">
        <v>0.41666666666666669</v>
      </c>
      <c r="K266" s="72">
        <v>0.75</v>
      </c>
      <c r="L266" s="55">
        <f t="shared" si="90"/>
        <v>8</v>
      </c>
      <c r="M266" s="71">
        <v>0.41666666666666669</v>
      </c>
      <c r="N266" s="72">
        <v>0.75</v>
      </c>
      <c r="O266" s="55">
        <f t="shared" si="91"/>
        <v>8</v>
      </c>
      <c r="P266" s="92"/>
    </row>
    <row r="267" spans="2:16" ht="19.5" customHeight="1" x14ac:dyDescent="0.2">
      <c r="B267" s="51">
        <f t="shared" si="85"/>
        <v>43388</v>
      </c>
      <c r="C267" s="52">
        <f t="shared" si="86"/>
        <v>43388</v>
      </c>
      <c r="D267" s="53"/>
      <c r="E267" s="54"/>
      <c r="F267" s="55"/>
      <c r="G267" s="35"/>
      <c r="H267" s="48"/>
      <c r="I267" s="82">
        <v>7</v>
      </c>
      <c r="J267" s="71">
        <v>0.58333333333333337</v>
      </c>
      <c r="K267" s="72">
        <v>0.75</v>
      </c>
      <c r="L267" s="55">
        <f t="shared" si="90"/>
        <v>3.9999999999999991</v>
      </c>
      <c r="M267" s="71">
        <v>0.41666666666666669</v>
      </c>
      <c r="N267" s="72">
        <v>0.83333333333333337</v>
      </c>
      <c r="O267" s="55">
        <f t="shared" si="91"/>
        <v>10</v>
      </c>
      <c r="P267" s="92"/>
    </row>
    <row r="268" spans="2:16" ht="19.5" customHeight="1" x14ac:dyDescent="0.2">
      <c r="B268" s="51">
        <f t="shared" si="85"/>
        <v>43389</v>
      </c>
      <c r="C268" s="52">
        <f t="shared" si="86"/>
        <v>43389</v>
      </c>
      <c r="D268" s="71"/>
      <c r="E268" s="72"/>
      <c r="F268" s="55"/>
      <c r="G268" s="35"/>
      <c r="H268" s="48"/>
      <c r="I268" s="82">
        <v>8</v>
      </c>
      <c r="J268" s="35"/>
      <c r="K268" s="48" t="s">
        <v>79</v>
      </c>
      <c r="L268" s="47"/>
      <c r="M268" s="35"/>
      <c r="N268" s="48" t="s">
        <v>79</v>
      </c>
      <c r="O268" s="47"/>
      <c r="P268" s="92"/>
    </row>
    <row r="269" spans="2:16" ht="19.5" customHeight="1" x14ac:dyDescent="0.2">
      <c r="B269" s="51">
        <f t="shared" si="85"/>
        <v>43390</v>
      </c>
      <c r="C269" s="52">
        <f t="shared" si="86"/>
        <v>43390</v>
      </c>
      <c r="D269" s="35"/>
      <c r="E269" s="48"/>
      <c r="F269" s="47"/>
      <c r="G269" s="35"/>
      <c r="H269" s="48"/>
      <c r="I269" s="82">
        <v>9</v>
      </c>
      <c r="J269" s="71">
        <v>0.58333333333333337</v>
      </c>
      <c r="K269" s="72">
        <v>0.75</v>
      </c>
      <c r="L269" s="55">
        <f t="shared" ref="L269:L274" si="92">(K269-J269)*24</f>
        <v>3.9999999999999991</v>
      </c>
      <c r="M269" s="71">
        <v>0.41666666666666669</v>
      </c>
      <c r="N269" s="72">
        <v>0.83333333333333337</v>
      </c>
      <c r="O269" s="55">
        <f t="shared" ref="O269:O274" si="93">(N269-M269)*24</f>
        <v>10</v>
      </c>
      <c r="P269" s="92"/>
    </row>
    <row r="270" spans="2:16" ht="19.5" customHeight="1" x14ac:dyDescent="0.2">
      <c r="B270" s="51">
        <f t="shared" si="85"/>
        <v>43391</v>
      </c>
      <c r="C270" s="52">
        <f t="shared" si="86"/>
        <v>43391</v>
      </c>
      <c r="D270" s="71"/>
      <c r="E270" s="72"/>
      <c r="F270" s="55"/>
      <c r="G270" s="35"/>
      <c r="H270" s="48"/>
      <c r="I270" s="82">
        <v>10</v>
      </c>
      <c r="J270" s="71">
        <v>0.58333333333333337</v>
      </c>
      <c r="K270" s="72">
        <v>0.75</v>
      </c>
      <c r="L270" s="55">
        <f t="shared" si="92"/>
        <v>3.9999999999999991</v>
      </c>
      <c r="M270" s="71">
        <v>0.41666666666666669</v>
      </c>
      <c r="N270" s="72">
        <v>0.83333333333333337</v>
      </c>
      <c r="O270" s="55">
        <f t="shared" si="93"/>
        <v>10</v>
      </c>
      <c r="P270" s="92"/>
    </row>
    <row r="271" spans="2:16" ht="19.5" customHeight="1" x14ac:dyDescent="0.2">
      <c r="B271" s="51">
        <f t="shared" si="85"/>
        <v>43392</v>
      </c>
      <c r="C271" s="52">
        <f t="shared" si="86"/>
        <v>43392</v>
      </c>
      <c r="D271" s="71"/>
      <c r="E271" s="72"/>
      <c r="F271" s="55"/>
      <c r="G271" s="35"/>
      <c r="H271" s="48"/>
      <c r="I271" s="82">
        <v>11</v>
      </c>
      <c r="J271" s="71">
        <v>0.58333333333333337</v>
      </c>
      <c r="K271" s="72">
        <v>0.75</v>
      </c>
      <c r="L271" s="55">
        <f t="shared" si="92"/>
        <v>3.9999999999999991</v>
      </c>
      <c r="M271" s="71">
        <v>0.41666666666666669</v>
      </c>
      <c r="N271" s="72">
        <v>0.83333333333333337</v>
      </c>
      <c r="O271" s="55">
        <f t="shared" si="93"/>
        <v>10</v>
      </c>
      <c r="P271" s="92"/>
    </row>
    <row r="272" spans="2:16" ht="19.5" customHeight="1" x14ac:dyDescent="0.2">
      <c r="B272" s="51">
        <f t="shared" si="85"/>
        <v>43393</v>
      </c>
      <c r="C272" s="52">
        <f t="shared" si="86"/>
        <v>43393</v>
      </c>
      <c r="D272" s="71"/>
      <c r="E272" s="72"/>
      <c r="F272" s="55"/>
      <c r="G272" s="35"/>
      <c r="H272" s="48"/>
      <c r="I272" s="82">
        <v>12</v>
      </c>
      <c r="J272" s="71">
        <v>0.41666666666666669</v>
      </c>
      <c r="K272" s="72">
        <v>0.75</v>
      </c>
      <c r="L272" s="55">
        <f t="shared" si="92"/>
        <v>8</v>
      </c>
      <c r="M272" s="71">
        <v>0.41666666666666669</v>
      </c>
      <c r="N272" s="72">
        <v>0.83333333333333337</v>
      </c>
      <c r="O272" s="55">
        <f t="shared" si="93"/>
        <v>10</v>
      </c>
      <c r="P272" s="92"/>
    </row>
    <row r="273" spans="2:16" ht="19.5" customHeight="1" x14ac:dyDescent="0.2">
      <c r="B273" s="51">
        <f t="shared" si="85"/>
        <v>43394</v>
      </c>
      <c r="C273" s="52">
        <f t="shared" si="86"/>
        <v>43394</v>
      </c>
      <c r="D273" s="71"/>
      <c r="E273" s="72"/>
      <c r="F273" s="55"/>
      <c r="G273" s="35"/>
      <c r="H273" s="48"/>
      <c r="I273" s="82">
        <v>13</v>
      </c>
      <c r="J273" s="71">
        <v>0.41666666666666669</v>
      </c>
      <c r="K273" s="72">
        <v>0.75</v>
      </c>
      <c r="L273" s="55">
        <f t="shared" si="92"/>
        <v>8</v>
      </c>
      <c r="M273" s="71">
        <v>0.41666666666666669</v>
      </c>
      <c r="N273" s="72">
        <v>0.75</v>
      </c>
      <c r="O273" s="55">
        <f t="shared" si="93"/>
        <v>8</v>
      </c>
      <c r="P273" s="92"/>
    </row>
    <row r="274" spans="2:16" ht="19.5" customHeight="1" x14ac:dyDescent="0.2">
      <c r="B274" s="51">
        <f t="shared" si="85"/>
        <v>43395</v>
      </c>
      <c r="C274" s="52">
        <f t="shared" si="86"/>
        <v>43395</v>
      </c>
      <c r="D274" s="53"/>
      <c r="E274" s="54"/>
      <c r="F274" s="55"/>
      <c r="G274" s="35"/>
      <c r="H274" s="48"/>
      <c r="I274" s="82">
        <v>14</v>
      </c>
      <c r="J274" s="71">
        <v>0.58333333333333337</v>
      </c>
      <c r="K274" s="72">
        <v>0.75</v>
      </c>
      <c r="L274" s="55">
        <f t="shared" si="92"/>
        <v>3.9999999999999991</v>
      </c>
      <c r="M274" s="71">
        <v>0.41666666666666669</v>
      </c>
      <c r="N274" s="72">
        <v>0.83333333333333337</v>
      </c>
      <c r="O274" s="55">
        <f t="shared" si="93"/>
        <v>10</v>
      </c>
      <c r="P274" s="92"/>
    </row>
    <row r="275" spans="2:16" ht="19.5" customHeight="1" x14ac:dyDescent="0.2">
      <c r="B275" s="51">
        <f t="shared" si="85"/>
        <v>43396</v>
      </c>
      <c r="C275" s="52">
        <f t="shared" si="86"/>
        <v>43396</v>
      </c>
      <c r="D275" s="71"/>
      <c r="E275" s="72"/>
      <c r="F275" s="55"/>
      <c r="G275" s="35"/>
      <c r="H275" s="48"/>
      <c r="I275" s="82">
        <v>15</v>
      </c>
      <c r="J275" s="35"/>
      <c r="K275" s="48" t="s">
        <v>79</v>
      </c>
      <c r="L275" s="47"/>
      <c r="M275" s="35"/>
      <c r="N275" s="48" t="s">
        <v>79</v>
      </c>
      <c r="O275" s="47"/>
      <c r="P275" s="92"/>
    </row>
    <row r="276" spans="2:16" ht="19.5" customHeight="1" x14ac:dyDescent="0.2">
      <c r="B276" s="51">
        <f t="shared" si="85"/>
        <v>43397</v>
      </c>
      <c r="C276" s="52">
        <f t="shared" si="86"/>
        <v>43397</v>
      </c>
      <c r="D276" s="35"/>
      <c r="E276" s="48"/>
      <c r="F276" s="47"/>
      <c r="G276" s="35"/>
      <c r="H276" s="48"/>
      <c r="I276" s="82">
        <v>16</v>
      </c>
      <c r="J276" s="71">
        <v>0.58333333333333337</v>
      </c>
      <c r="K276" s="72">
        <v>0.75</v>
      </c>
      <c r="L276" s="55">
        <f t="shared" ref="L276:L281" si="94">(K276-J276)*24</f>
        <v>3.9999999999999991</v>
      </c>
      <c r="M276" s="71">
        <v>0.41666666666666669</v>
      </c>
      <c r="N276" s="72">
        <v>0.83333333333333337</v>
      </c>
      <c r="O276" s="55">
        <f t="shared" ref="O276:O281" si="95">(N276-M276)*24</f>
        <v>10</v>
      </c>
      <c r="P276" s="92"/>
    </row>
    <row r="277" spans="2:16" ht="19.5" customHeight="1" x14ac:dyDescent="0.2">
      <c r="B277" s="51">
        <f t="shared" si="85"/>
        <v>43398</v>
      </c>
      <c r="C277" s="52">
        <f t="shared" si="86"/>
        <v>43398</v>
      </c>
      <c r="D277" s="71"/>
      <c r="E277" s="72"/>
      <c r="F277" s="55"/>
      <c r="G277" s="35"/>
      <c r="H277" s="48"/>
      <c r="I277" s="82">
        <v>17</v>
      </c>
      <c r="J277" s="71">
        <v>0.58333333333333337</v>
      </c>
      <c r="K277" s="72">
        <v>0.75</v>
      </c>
      <c r="L277" s="55">
        <f t="shared" si="94"/>
        <v>3.9999999999999991</v>
      </c>
      <c r="M277" s="71">
        <v>0.41666666666666669</v>
      </c>
      <c r="N277" s="72">
        <v>0.83333333333333337</v>
      </c>
      <c r="O277" s="55">
        <f t="shared" si="95"/>
        <v>10</v>
      </c>
      <c r="P277" s="92"/>
    </row>
    <row r="278" spans="2:16" ht="19.5" customHeight="1" x14ac:dyDescent="0.2">
      <c r="B278" s="51">
        <f t="shared" si="85"/>
        <v>43399</v>
      </c>
      <c r="C278" s="52">
        <f t="shared" si="86"/>
        <v>43399</v>
      </c>
      <c r="D278" s="71"/>
      <c r="E278" s="72"/>
      <c r="F278" s="55"/>
      <c r="G278" s="35"/>
      <c r="H278" s="48"/>
      <c r="I278" s="82">
        <v>18</v>
      </c>
      <c r="J278" s="71">
        <v>0.58333333333333337</v>
      </c>
      <c r="K278" s="72">
        <v>0.75</v>
      </c>
      <c r="L278" s="55">
        <f t="shared" si="94"/>
        <v>3.9999999999999991</v>
      </c>
      <c r="M278" s="71">
        <v>0.41666666666666669</v>
      </c>
      <c r="N278" s="72">
        <v>0.83333333333333337</v>
      </c>
      <c r="O278" s="55">
        <f t="shared" si="95"/>
        <v>10</v>
      </c>
      <c r="P278" s="92"/>
    </row>
    <row r="279" spans="2:16" ht="19.5" customHeight="1" x14ac:dyDescent="0.2">
      <c r="B279" s="51">
        <f t="shared" si="85"/>
        <v>43400</v>
      </c>
      <c r="C279" s="52">
        <f t="shared" si="86"/>
        <v>43400</v>
      </c>
      <c r="D279" s="71"/>
      <c r="E279" s="72"/>
      <c r="F279" s="55"/>
      <c r="G279" s="35"/>
      <c r="H279" s="48"/>
      <c r="I279" s="82">
        <v>19</v>
      </c>
      <c r="J279" s="71">
        <v>0.41666666666666669</v>
      </c>
      <c r="K279" s="72">
        <v>0.75</v>
      </c>
      <c r="L279" s="55">
        <f t="shared" si="94"/>
        <v>8</v>
      </c>
      <c r="M279" s="71">
        <v>0.41666666666666669</v>
      </c>
      <c r="N279" s="72">
        <v>0.83333333333333337</v>
      </c>
      <c r="O279" s="55">
        <f t="shared" si="95"/>
        <v>10</v>
      </c>
      <c r="P279" s="92"/>
    </row>
    <row r="280" spans="2:16" ht="19.5" customHeight="1" x14ac:dyDescent="0.2">
      <c r="B280" s="51">
        <f t="shared" si="85"/>
        <v>43401</v>
      </c>
      <c r="C280" s="52">
        <f t="shared" si="86"/>
        <v>43401</v>
      </c>
      <c r="D280" s="71"/>
      <c r="E280" s="72"/>
      <c r="F280" s="55"/>
      <c r="G280" s="35"/>
      <c r="H280" s="48"/>
      <c r="I280" s="82">
        <v>20</v>
      </c>
      <c r="J280" s="71">
        <v>0.41666666666666669</v>
      </c>
      <c r="K280" s="72">
        <v>0.75</v>
      </c>
      <c r="L280" s="55">
        <f t="shared" si="94"/>
        <v>8</v>
      </c>
      <c r="M280" s="71">
        <v>0.41666666666666669</v>
      </c>
      <c r="N280" s="72">
        <v>0.75</v>
      </c>
      <c r="O280" s="55">
        <f t="shared" si="95"/>
        <v>8</v>
      </c>
      <c r="P280" s="92"/>
    </row>
    <row r="281" spans="2:16" ht="19.5" customHeight="1" x14ac:dyDescent="0.2">
      <c r="B281" s="51">
        <f>IF(DAY(B280+1)&lt;&gt;29,"",B280+1)</f>
        <v>43402</v>
      </c>
      <c r="C281" s="52">
        <f t="shared" si="86"/>
        <v>43402</v>
      </c>
      <c r="D281" s="53"/>
      <c r="E281" s="54"/>
      <c r="F281" s="55"/>
      <c r="G281" s="35"/>
      <c r="H281" s="48"/>
      <c r="I281" s="82">
        <v>21</v>
      </c>
      <c r="J281" s="71">
        <v>0.58333333333333337</v>
      </c>
      <c r="K281" s="72">
        <v>0.75</v>
      </c>
      <c r="L281" s="55">
        <f t="shared" si="94"/>
        <v>3.9999999999999991</v>
      </c>
      <c r="M281" s="71">
        <v>0.41666666666666669</v>
      </c>
      <c r="N281" s="72">
        <v>0.83333333333333337</v>
      </c>
      <c r="O281" s="55">
        <f t="shared" si="95"/>
        <v>10</v>
      </c>
      <c r="P281" s="92"/>
    </row>
    <row r="282" spans="2:16" ht="19.5" customHeight="1" x14ac:dyDescent="0.2">
      <c r="B282" s="51">
        <f>IF(DAY(B281+1)&lt;&gt;30,"",B281+1)</f>
        <v>43403</v>
      </c>
      <c r="C282" s="52">
        <f t="shared" si="86"/>
        <v>43403</v>
      </c>
      <c r="D282" s="53"/>
      <c r="E282" s="54"/>
      <c r="F282" s="55"/>
      <c r="G282" s="35"/>
      <c r="H282" s="48"/>
      <c r="I282" s="82">
        <v>22</v>
      </c>
      <c r="J282" s="35"/>
      <c r="K282" s="48" t="s">
        <v>79</v>
      </c>
      <c r="L282" s="47"/>
      <c r="M282" s="35"/>
      <c r="N282" s="48" t="s">
        <v>79</v>
      </c>
      <c r="O282" s="47"/>
      <c r="P282" s="92"/>
    </row>
    <row r="283" spans="2:16" ht="19.5" customHeight="1" thickBot="1" x14ac:dyDescent="0.25">
      <c r="B283" s="51">
        <f>IF(DAY(B282+1)&lt;&gt;31,"",B282+1)</f>
        <v>43404</v>
      </c>
      <c r="C283" s="52">
        <f t="shared" si="86"/>
        <v>43404</v>
      </c>
      <c r="D283" s="56"/>
      <c r="E283" s="77"/>
      <c r="F283" s="76"/>
      <c r="G283" s="35"/>
      <c r="H283" s="48"/>
      <c r="I283" s="82">
        <v>23</v>
      </c>
      <c r="J283" s="71">
        <v>0.58333333333333337</v>
      </c>
      <c r="K283" s="72">
        <v>0.75</v>
      </c>
      <c r="L283" s="55">
        <f>(K283-J283)*24</f>
        <v>3.9999999999999991</v>
      </c>
      <c r="M283" s="71">
        <v>0.41666666666666669</v>
      </c>
      <c r="N283" s="72">
        <v>0.83333333333333337</v>
      </c>
      <c r="O283" s="55">
        <f>(N283-M283)*24</f>
        <v>10</v>
      </c>
      <c r="P283" s="94"/>
    </row>
    <row r="284" spans="2:16" ht="19.5" customHeight="1" thickTop="1" x14ac:dyDescent="0.2">
      <c r="B284" s="57" t="s">
        <v>37</v>
      </c>
      <c r="C284" s="58"/>
      <c r="D284" s="57"/>
      <c r="E284" s="59">
        <f>COUNTIF(D253:D283,"&gt;0")</f>
        <v>7</v>
      </c>
      <c r="F284" s="60"/>
      <c r="G284" s="61"/>
      <c r="H284" s="59">
        <f>COUNTIF(G253:G283,"&gt;0")</f>
        <v>0</v>
      </c>
      <c r="I284" s="60"/>
      <c r="J284" s="61"/>
      <c r="K284" s="59">
        <f>COUNTIF(J253:J283,"&gt;0")</f>
        <v>26</v>
      </c>
      <c r="L284" s="60"/>
      <c r="M284" s="61"/>
      <c r="N284" s="59">
        <f>COUNTIF(M253:M283,"&gt;0")</f>
        <v>26</v>
      </c>
      <c r="O284" s="60"/>
      <c r="P284" s="40"/>
    </row>
    <row r="285" spans="2:16" ht="19.5" customHeight="1" x14ac:dyDescent="0.2">
      <c r="B285" s="62" t="s">
        <v>309</v>
      </c>
      <c r="C285" s="63"/>
      <c r="D285" s="64"/>
      <c r="E285" s="74">
        <f>SUM(F253:F283)</f>
        <v>50</v>
      </c>
      <c r="F285" s="63"/>
      <c r="G285" s="65"/>
      <c r="H285" s="74">
        <v>0</v>
      </c>
      <c r="I285" s="63"/>
      <c r="J285" s="65"/>
      <c r="K285" s="74">
        <f>SUM(L253:L283)</f>
        <v>140</v>
      </c>
      <c r="L285" s="63"/>
      <c r="M285" s="65"/>
      <c r="N285" s="74">
        <f>SUM(O253:O283)</f>
        <v>250</v>
      </c>
      <c r="O285" s="63"/>
      <c r="P285" s="40"/>
    </row>
    <row r="286" spans="2:16" ht="19.5" customHeight="1" x14ac:dyDescent="0.2">
      <c r="B286" s="64" t="s">
        <v>42</v>
      </c>
      <c r="C286" s="66"/>
      <c r="D286" s="64"/>
      <c r="E286" s="90">
        <f>COUNTIF($B$253:$B$283,"&gt;0")-E284</f>
        <v>24</v>
      </c>
      <c r="F286" s="47"/>
      <c r="G286" s="35"/>
      <c r="H286" s="90">
        <f>COUNTIF($B$253:$B$283,"&gt;0")-H284</f>
        <v>31</v>
      </c>
      <c r="I286" s="47"/>
      <c r="J286" s="35"/>
      <c r="K286" s="90">
        <f>COUNTIF($B$253:$B$283,"&gt;0")-K284</f>
        <v>5</v>
      </c>
      <c r="L286" s="47"/>
      <c r="M286" s="35"/>
      <c r="N286" s="90">
        <f>COUNTIF($B$253:$B$283,"&gt;0")-N284</f>
        <v>5</v>
      </c>
      <c r="O286" s="47"/>
      <c r="P286" s="40"/>
    </row>
    <row r="287" spans="2:16" ht="19.5" customHeight="1" x14ac:dyDescent="0.2">
      <c r="B287" s="67"/>
      <c r="C287" s="68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2:16" ht="18.75" customHeight="1" x14ac:dyDescent="0.2">
      <c r="B288" s="287" t="s">
        <v>13</v>
      </c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</row>
    <row r="289" spans="2:16" ht="18.75" customHeight="1" x14ac:dyDescent="0.2"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</row>
    <row r="290" spans="2:16" ht="18.75" customHeight="1" x14ac:dyDescent="0.2"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2:16" ht="18.75" customHeight="1" x14ac:dyDescent="0.2">
      <c r="B291" s="294">
        <f>EDATE(B250, 1)</f>
        <v>43405</v>
      </c>
      <c r="C291" s="294"/>
      <c r="D291" s="294"/>
      <c r="E291" s="295">
        <f>B291</f>
        <v>43405</v>
      </c>
      <c r="F291" s="295"/>
    </row>
    <row r="292" spans="2:16" ht="19.5" customHeight="1" x14ac:dyDescent="0.2">
      <c r="B292" s="289"/>
      <c r="C292" s="290"/>
      <c r="D292" s="219" t="s">
        <v>313</v>
      </c>
      <c r="E292" s="293"/>
      <c r="F292" s="220"/>
      <c r="G292" s="219" t="s">
        <v>2</v>
      </c>
      <c r="H292" s="293"/>
      <c r="I292" s="220"/>
      <c r="J292" s="219" t="s">
        <v>36</v>
      </c>
      <c r="K292" s="293"/>
      <c r="L292" s="220"/>
      <c r="M292" s="219" t="s">
        <v>237</v>
      </c>
      <c r="N292" s="293"/>
      <c r="O292" s="220"/>
      <c r="P292" s="40" t="s">
        <v>306</v>
      </c>
    </row>
    <row r="293" spans="2:16" ht="19.5" customHeight="1" x14ac:dyDescent="0.2">
      <c r="B293" s="291"/>
      <c r="C293" s="292"/>
      <c r="D293" s="35" t="s">
        <v>246</v>
      </c>
      <c r="E293" s="48" t="s">
        <v>307</v>
      </c>
      <c r="F293" s="47" t="s">
        <v>308</v>
      </c>
      <c r="G293" s="35" t="s">
        <v>246</v>
      </c>
      <c r="H293" s="48" t="s">
        <v>307</v>
      </c>
      <c r="I293" s="47" t="s">
        <v>308</v>
      </c>
      <c r="J293" s="35" t="s">
        <v>246</v>
      </c>
      <c r="K293" s="48" t="s">
        <v>307</v>
      </c>
      <c r="L293" s="47" t="s">
        <v>308</v>
      </c>
      <c r="M293" s="35" t="s">
        <v>246</v>
      </c>
      <c r="N293" s="48" t="s">
        <v>307</v>
      </c>
      <c r="O293" s="47" t="s">
        <v>308</v>
      </c>
      <c r="P293" s="3"/>
    </row>
    <row r="294" spans="2:16" ht="19.5" customHeight="1" x14ac:dyDescent="0.2">
      <c r="B294" s="51">
        <f>B291</f>
        <v>43405</v>
      </c>
      <c r="C294" s="52">
        <f>B294</f>
        <v>43405</v>
      </c>
      <c r="D294" s="71"/>
      <c r="E294" s="72"/>
      <c r="F294" s="55"/>
      <c r="G294" s="53"/>
      <c r="H294" s="54"/>
      <c r="I294" s="82">
        <v>24</v>
      </c>
      <c r="J294" s="71">
        <v>0.58333333333333337</v>
      </c>
      <c r="K294" s="72">
        <v>0.75</v>
      </c>
      <c r="L294" s="55">
        <f>(K294-J294)*24</f>
        <v>3.9999999999999991</v>
      </c>
      <c r="M294" s="71">
        <v>0.41666666666666669</v>
      </c>
      <c r="N294" s="72">
        <v>0.83333333333333337</v>
      </c>
      <c r="O294" s="55">
        <f>(N294-M294)*24</f>
        <v>10</v>
      </c>
      <c r="P294" s="83"/>
    </row>
    <row r="295" spans="2:16" ht="19.5" customHeight="1" x14ac:dyDescent="0.2">
      <c r="B295" s="51">
        <f t="shared" ref="B295:B321" si="96">B294+1</f>
        <v>43406</v>
      </c>
      <c r="C295" s="52">
        <f>B295</f>
        <v>43406</v>
      </c>
      <c r="D295" s="71"/>
      <c r="E295" s="72"/>
      <c r="F295" s="55"/>
      <c r="G295" s="35"/>
      <c r="H295" s="48"/>
      <c r="I295" s="82">
        <v>25</v>
      </c>
      <c r="J295" s="71">
        <v>0.58333333333333337</v>
      </c>
      <c r="K295" s="72">
        <v>0.75</v>
      </c>
      <c r="L295" s="55">
        <f>(K295-J295)*24</f>
        <v>3.9999999999999991</v>
      </c>
      <c r="M295" s="71">
        <v>0.41666666666666669</v>
      </c>
      <c r="N295" s="72">
        <v>0.83333333333333337</v>
      </c>
      <c r="O295" s="55">
        <f>(N295-M295)*24</f>
        <v>10</v>
      </c>
      <c r="P295" s="83"/>
    </row>
    <row r="296" spans="2:16" ht="19.5" customHeight="1" x14ac:dyDescent="0.2">
      <c r="B296" s="51">
        <f t="shared" si="96"/>
        <v>43407</v>
      </c>
      <c r="C296" s="52">
        <f t="shared" ref="C296:C324" si="97">B296</f>
        <v>43407</v>
      </c>
      <c r="D296" s="71"/>
      <c r="E296" s="72"/>
      <c r="F296" s="55"/>
      <c r="G296" s="71">
        <v>0.41666666666666669</v>
      </c>
      <c r="H296" s="72">
        <v>0.75</v>
      </c>
      <c r="I296" s="55">
        <f>(H296-G296)*24</f>
        <v>8</v>
      </c>
      <c r="J296" s="71">
        <v>0.5</v>
      </c>
      <c r="K296" s="72">
        <v>0.75</v>
      </c>
      <c r="L296" s="55">
        <f>(K296-J296)*24</f>
        <v>6</v>
      </c>
      <c r="M296" s="71">
        <v>0.41666666666666669</v>
      </c>
      <c r="N296" s="72">
        <v>0.75</v>
      </c>
      <c r="O296" s="55">
        <f>(N296-M296)*24</f>
        <v>8</v>
      </c>
      <c r="P296" s="83" t="s">
        <v>179</v>
      </c>
    </row>
    <row r="297" spans="2:16" ht="19.5" customHeight="1" x14ac:dyDescent="0.2">
      <c r="B297" s="51">
        <f t="shared" si="96"/>
        <v>43408</v>
      </c>
      <c r="C297" s="52">
        <f t="shared" si="97"/>
        <v>43408</v>
      </c>
      <c r="D297" s="71"/>
      <c r="E297" s="72"/>
      <c r="F297" s="55"/>
      <c r="G297" s="71">
        <v>0.41666666666666669</v>
      </c>
      <c r="H297" s="72">
        <v>0.75</v>
      </c>
      <c r="I297" s="55">
        <f>(H297-G297)*24</f>
        <v>8</v>
      </c>
      <c r="J297" s="71">
        <v>0.5</v>
      </c>
      <c r="K297" s="72">
        <v>0.75</v>
      </c>
      <c r="L297" s="55">
        <f>(K297-J297)*24</f>
        <v>6</v>
      </c>
      <c r="M297" s="71">
        <v>0.41666666666666669</v>
      </c>
      <c r="N297" s="72">
        <v>0.75</v>
      </c>
      <c r="O297" s="55">
        <f>(N297-M297)*24</f>
        <v>8</v>
      </c>
      <c r="P297" s="83"/>
    </row>
    <row r="298" spans="2:16" ht="19.5" customHeight="1" x14ac:dyDescent="0.2">
      <c r="B298" s="51">
        <f t="shared" si="96"/>
        <v>43409</v>
      </c>
      <c r="C298" s="52">
        <f t="shared" si="97"/>
        <v>43409</v>
      </c>
      <c r="D298" s="53"/>
      <c r="E298" s="54"/>
      <c r="F298" s="55"/>
      <c r="G298" s="71">
        <v>0.58333333333333337</v>
      </c>
      <c r="H298" s="72">
        <v>0.77083333333333337</v>
      </c>
      <c r="I298" s="55">
        <f>(H298-G298)*24</f>
        <v>4.5</v>
      </c>
      <c r="J298" s="71">
        <v>0.58333333333333337</v>
      </c>
      <c r="K298" s="72">
        <v>0.75</v>
      </c>
      <c r="L298" s="55">
        <f>(K298-J298)*24</f>
        <v>3.9999999999999991</v>
      </c>
      <c r="M298" s="71">
        <v>0.41666666666666669</v>
      </c>
      <c r="N298" s="72">
        <v>0.83333333333333337</v>
      </c>
      <c r="O298" s="55">
        <f>(N298-M298)*24</f>
        <v>10</v>
      </c>
      <c r="P298" s="83"/>
    </row>
    <row r="299" spans="2:16" ht="19.5" customHeight="1" x14ac:dyDescent="0.2">
      <c r="B299" s="51">
        <f t="shared" si="96"/>
        <v>43410</v>
      </c>
      <c r="C299" s="52">
        <f t="shared" si="97"/>
        <v>43410</v>
      </c>
      <c r="D299" s="71"/>
      <c r="E299" s="72"/>
      <c r="F299" s="55"/>
      <c r="G299" s="35"/>
      <c r="H299" s="48" t="s">
        <v>79</v>
      </c>
      <c r="I299" s="47"/>
      <c r="J299" s="35"/>
      <c r="K299" s="48" t="s">
        <v>79</v>
      </c>
      <c r="L299" s="47"/>
      <c r="M299" s="35"/>
      <c r="N299" s="48" t="s">
        <v>79</v>
      </c>
      <c r="O299" s="47"/>
      <c r="P299" s="83"/>
    </row>
    <row r="300" spans="2:16" ht="19.5" customHeight="1" x14ac:dyDescent="0.2">
      <c r="B300" s="51">
        <f t="shared" si="96"/>
        <v>43411</v>
      </c>
      <c r="C300" s="52">
        <f t="shared" si="97"/>
        <v>43411</v>
      </c>
      <c r="D300" s="35"/>
      <c r="E300" s="48"/>
      <c r="F300" s="47"/>
      <c r="G300" s="71">
        <v>0.58333333333333337</v>
      </c>
      <c r="H300" s="72">
        <v>0.77083333333333337</v>
      </c>
      <c r="I300" s="55">
        <f t="shared" ref="I300:I305" si="98">(H300-G300)*24</f>
        <v>4.5</v>
      </c>
      <c r="J300" s="71">
        <v>0.58333333333333337</v>
      </c>
      <c r="K300" s="72">
        <v>0.75</v>
      </c>
      <c r="L300" s="55">
        <f t="shared" ref="L300:L305" si="99">(K300-J300)*24</f>
        <v>3.9999999999999991</v>
      </c>
      <c r="M300" s="71">
        <v>0.41666666666666669</v>
      </c>
      <c r="N300" s="72">
        <v>0.83333333333333337</v>
      </c>
      <c r="O300" s="55">
        <f t="shared" ref="O300:O305" si="100">(N300-M300)*24</f>
        <v>10</v>
      </c>
      <c r="P300" s="83"/>
    </row>
    <row r="301" spans="2:16" ht="19.5" customHeight="1" x14ac:dyDescent="0.2">
      <c r="B301" s="51">
        <f t="shared" si="96"/>
        <v>43412</v>
      </c>
      <c r="C301" s="52">
        <f t="shared" si="97"/>
        <v>43412</v>
      </c>
      <c r="D301" s="35"/>
      <c r="E301" s="48"/>
      <c r="F301" s="47"/>
      <c r="G301" s="71">
        <v>0.58333333333333337</v>
      </c>
      <c r="H301" s="72">
        <v>0.77083333333333337</v>
      </c>
      <c r="I301" s="55">
        <f t="shared" si="98"/>
        <v>4.5</v>
      </c>
      <c r="J301" s="71">
        <v>0.58333333333333337</v>
      </c>
      <c r="K301" s="72">
        <v>0.75</v>
      </c>
      <c r="L301" s="55">
        <f t="shared" si="99"/>
        <v>3.9999999999999991</v>
      </c>
      <c r="M301" s="71">
        <v>0.41666666666666669</v>
      </c>
      <c r="N301" s="72">
        <v>0.83333333333333337</v>
      </c>
      <c r="O301" s="55">
        <f t="shared" si="100"/>
        <v>10</v>
      </c>
      <c r="P301" s="91"/>
    </row>
    <row r="302" spans="2:16" ht="19.5" customHeight="1" x14ac:dyDescent="0.2">
      <c r="B302" s="51">
        <f t="shared" si="96"/>
        <v>43413</v>
      </c>
      <c r="C302" s="52">
        <f t="shared" si="97"/>
        <v>43413</v>
      </c>
      <c r="D302" s="71"/>
      <c r="E302" s="72"/>
      <c r="F302" s="55"/>
      <c r="G302" s="71">
        <v>0.58333333333333337</v>
      </c>
      <c r="H302" s="72">
        <v>0.77083333333333337</v>
      </c>
      <c r="I302" s="55">
        <f t="shared" si="98"/>
        <v>4.5</v>
      </c>
      <c r="J302" s="71">
        <v>0.58333333333333337</v>
      </c>
      <c r="K302" s="72">
        <v>0.75</v>
      </c>
      <c r="L302" s="55">
        <f t="shared" si="99"/>
        <v>3.9999999999999991</v>
      </c>
      <c r="M302" s="71">
        <v>0.41666666666666669</v>
      </c>
      <c r="N302" s="72">
        <v>0.83333333333333337</v>
      </c>
      <c r="O302" s="55">
        <f t="shared" si="100"/>
        <v>10</v>
      </c>
      <c r="P302" s="83"/>
    </row>
    <row r="303" spans="2:16" ht="19.5" customHeight="1" x14ac:dyDescent="0.2">
      <c r="B303" s="51">
        <f t="shared" si="96"/>
        <v>43414</v>
      </c>
      <c r="C303" s="52">
        <f t="shared" si="97"/>
        <v>43414</v>
      </c>
      <c r="D303" s="35"/>
      <c r="E303" s="48"/>
      <c r="F303" s="47"/>
      <c r="G303" s="71">
        <v>0.41666666666666669</v>
      </c>
      <c r="H303" s="72">
        <v>0.75</v>
      </c>
      <c r="I303" s="55">
        <f t="shared" si="98"/>
        <v>8</v>
      </c>
      <c r="J303" s="71">
        <v>0.5</v>
      </c>
      <c r="K303" s="72">
        <v>0.75</v>
      </c>
      <c r="L303" s="55">
        <f t="shared" si="99"/>
        <v>6</v>
      </c>
      <c r="M303" s="71">
        <v>0.41666666666666669</v>
      </c>
      <c r="N303" s="72">
        <v>0.83333333333333337</v>
      </c>
      <c r="O303" s="55">
        <f t="shared" si="100"/>
        <v>10</v>
      </c>
      <c r="P303" s="83"/>
    </row>
    <row r="304" spans="2:16" ht="19.5" customHeight="1" x14ac:dyDescent="0.2">
      <c r="B304" s="51">
        <f t="shared" si="96"/>
        <v>43415</v>
      </c>
      <c r="C304" s="52">
        <f t="shared" si="97"/>
        <v>43415</v>
      </c>
      <c r="D304" s="71"/>
      <c r="E304" s="72"/>
      <c r="F304" s="55"/>
      <c r="G304" s="71">
        <v>0.41666666666666669</v>
      </c>
      <c r="H304" s="72">
        <v>0.75</v>
      </c>
      <c r="I304" s="55">
        <f t="shared" si="98"/>
        <v>8</v>
      </c>
      <c r="J304" s="71">
        <v>0.5</v>
      </c>
      <c r="K304" s="72">
        <v>0.75</v>
      </c>
      <c r="L304" s="55">
        <f t="shared" si="99"/>
        <v>6</v>
      </c>
      <c r="M304" s="71">
        <v>0.41666666666666669</v>
      </c>
      <c r="N304" s="72">
        <v>0.75</v>
      </c>
      <c r="O304" s="55">
        <f t="shared" si="100"/>
        <v>8</v>
      </c>
      <c r="P304" s="92"/>
    </row>
    <row r="305" spans="2:16" ht="19.5" customHeight="1" x14ac:dyDescent="0.2">
      <c r="B305" s="51">
        <f t="shared" si="96"/>
        <v>43416</v>
      </c>
      <c r="C305" s="52">
        <f t="shared" si="97"/>
        <v>43416</v>
      </c>
      <c r="D305" s="71"/>
      <c r="E305" s="72"/>
      <c r="F305" s="55"/>
      <c r="G305" s="71">
        <v>0.58333333333333337</v>
      </c>
      <c r="H305" s="72">
        <v>0.77083333333333337</v>
      </c>
      <c r="I305" s="55">
        <f t="shared" si="98"/>
        <v>4.5</v>
      </c>
      <c r="J305" s="71">
        <v>0.58333333333333337</v>
      </c>
      <c r="K305" s="72">
        <v>0.75</v>
      </c>
      <c r="L305" s="55">
        <f t="shared" si="99"/>
        <v>3.9999999999999991</v>
      </c>
      <c r="M305" s="71">
        <v>0.41666666666666669</v>
      </c>
      <c r="N305" s="72">
        <v>0.83333333333333337</v>
      </c>
      <c r="O305" s="55">
        <f t="shared" si="100"/>
        <v>10</v>
      </c>
      <c r="P305" s="92"/>
    </row>
    <row r="306" spans="2:16" ht="19.5" customHeight="1" x14ac:dyDescent="0.2">
      <c r="B306" s="51">
        <f t="shared" si="96"/>
        <v>43417</v>
      </c>
      <c r="C306" s="52">
        <f t="shared" si="97"/>
        <v>43417</v>
      </c>
      <c r="D306" s="71"/>
      <c r="E306" s="72"/>
      <c r="F306" s="55"/>
      <c r="G306" s="35"/>
      <c r="H306" s="48" t="s">
        <v>79</v>
      </c>
      <c r="I306" s="47"/>
      <c r="J306" s="35"/>
      <c r="K306" s="48" t="s">
        <v>79</v>
      </c>
      <c r="L306" s="47"/>
      <c r="M306" s="35"/>
      <c r="N306" s="48" t="s">
        <v>79</v>
      </c>
      <c r="O306" s="47"/>
      <c r="P306" s="92"/>
    </row>
    <row r="307" spans="2:16" ht="19.5" customHeight="1" x14ac:dyDescent="0.2">
      <c r="B307" s="51">
        <f t="shared" si="96"/>
        <v>43418</v>
      </c>
      <c r="C307" s="52">
        <f t="shared" si="97"/>
        <v>43418</v>
      </c>
      <c r="D307" s="71"/>
      <c r="E307" s="72"/>
      <c r="F307" s="55"/>
      <c r="G307" s="71">
        <v>0.58333333333333337</v>
      </c>
      <c r="H307" s="72">
        <v>0.77083333333333337</v>
      </c>
      <c r="I307" s="55">
        <f t="shared" ref="I307:I312" si="101">(H307-G307)*24</f>
        <v>4.5</v>
      </c>
      <c r="J307" s="71">
        <v>0.58333333333333337</v>
      </c>
      <c r="K307" s="72">
        <v>0.75</v>
      </c>
      <c r="L307" s="55">
        <f t="shared" ref="L307:L312" si="102">(K307-J307)*24</f>
        <v>3.9999999999999991</v>
      </c>
      <c r="M307" s="71">
        <v>0.41666666666666669</v>
      </c>
      <c r="N307" s="72">
        <v>0.83333333333333337</v>
      </c>
      <c r="O307" s="55">
        <f t="shared" ref="O307:O312" si="103">(N307-M307)*24</f>
        <v>10</v>
      </c>
      <c r="P307" s="92"/>
    </row>
    <row r="308" spans="2:16" ht="19.5" customHeight="1" x14ac:dyDescent="0.2">
      <c r="B308" s="51">
        <f t="shared" si="96"/>
        <v>43419</v>
      </c>
      <c r="C308" s="52">
        <f t="shared" si="97"/>
        <v>43419</v>
      </c>
      <c r="D308" s="53"/>
      <c r="E308" s="54"/>
      <c r="F308" s="55"/>
      <c r="G308" s="71">
        <v>0.58333333333333337</v>
      </c>
      <c r="H308" s="72">
        <v>0.77083333333333337</v>
      </c>
      <c r="I308" s="55">
        <f t="shared" si="101"/>
        <v>4.5</v>
      </c>
      <c r="J308" s="71">
        <v>0.58333333333333337</v>
      </c>
      <c r="K308" s="72">
        <v>0.75</v>
      </c>
      <c r="L308" s="55">
        <f t="shared" si="102"/>
        <v>3.9999999999999991</v>
      </c>
      <c r="M308" s="71">
        <v>0.41666666666666669</v>
      </c>
      <c r="N308" s="72">
        <v>0.83333333333333337</v>
      </c>
      <c r="O308" s="55">
        <f t="shared" si="103"/>
        <v>10</v>
      </c>
      <c r="P308" s="92"/>
    </row>
    <row r="309" spans="2:16" ht="19.5" customHeight="1" x14ac:dyDescent="0.2">
      <c r="B309" s="51">
        <f t="shared" si="96"/>
        <v>43420</v>
      </c>
      <c r="C309" s="52">
        <f t="shared" si="97"/>
        <v>43420</v>
      </c>
      <c r="D309" s="71"/>
      <c r="E309" s="72"/>
      <c r="F309" s="55"/>
      <c r="G309" s="71">
        <v>0.58333333333333337</v>
      </c>
      <c r="H309" s="72">
        <v>0.77083333333333337</v>
      </c>
      <c r="I309" s="55">
        <f t="shared" si="101"/>
        <v>4.5</v>
      </c>
      <c r="J309" s="71">
        <v>0.58333333333333337</v>
      </c>
      <c r="K309" s="72">
        <v>0.75</v>
      </c>
      <c r="L309" s="55">
        <f t="shared" si="102"/>
        <v>3.9999999999999991</v>
      </c>
      <c r="M309" s="71">
        <v>0.41666666666666669</v>
      </c>
      <c r="N309" s="72">
        <v>0.83333333333333337</v>
      </c>
      <c r="O309" s="55">
        <f t="shared" si="103"/>
        <v>10</v>
      </c>
      <c r="P309" s="92"/>
    </row>
    <row r="310" spans="2:16" ht="19.5" customHeight="1" x14ac:dyDescent="0.2">
      <c r="B310" s="51">
        <f t="shared" si="96"/>
        <v>43421</v>
      </c>
      <c r="C310" s="52">
        <f t="shared" si="97"/>
        <v>43421</v>
      </c>
      <c r="D310" s="35"/>
      <c r="E310" s="48"/>
      <c r="F310" s="47"/>
      <c r="G310" s="71">
        <v>0.41666666666666669</v>
      </c>
      <c r="H310" s="72">
        <v>0.75</v>
      </c>
      <c r="I310" s="55">
        <f t="shared" si="101"/>
        <v>8</v>
      </c>
      <c r="J310" s="71">
        <v>0.5</v>
      </c>
      <c r="K310" s="72">
        <v>0.75</v>
      </c>
      <c r="L310" s="55">
        <f t="shared" si="102"/>
        <v>6</v>
      </c>
      <c r="M310" s="71">
        <v>0.41666666666666669</v>
      </c>
      <c r="N310" s="72">
        <v>0.83333333333333337</v>
      </c>
      <c r="O310" s="55">
        <f t="shared" si="103"/>
        <v>10</v>
      </c>
      <c r="P310" s="92"/>
    </row>
    <row r="311" spans="2:16" ht="19.5" customHeight="1" x14ac:dyDescent="0.2">
      <c r="B311" s="51">
        <f t="shared" si="96"/>
        <v>43422</v>
      </c>
      <c r="C311" s="52">
        <f t="shared" si="97"/>
        <v>43422</v>
      </c>
      <c r="D311" s="71"/>
      <c r="E311" s="72"/>
      <c r="F311" s="55"/>
      <c r="G311" s="71">
        <v>0.41666666666666669</v>
      </c>
      <c r="H311" s="72">
        <v>0.75</v>
      </c>
      <c r="I311" s="55">
        <f t="shared" si="101"/>
        <v>8</v>
      </c>
      <c r="J311" s="71">
        <v>0.5</v>
      </c>
      <c r="K311" s="72">
        <v>0.75</v>
      </c>
      <c r="L311" s="55">
        <f t="shared" si="102"/>
        <v>6</v>
      </c>
      <c r="M311" s="71">
        <v>0.41666666666666669</v>
      </c>
      <c r="N311" s="72">
        <v>0.75</v>
      </c>
      <c r="O311" s="55">
        <f t="shared" si="103"/>
        <v>8</v>
      </c>
      <c r="P311" s="92"/>
    </row>
    <row r="312" spans="2:16" ht="19.5" customHeight="1" x14ac:dyDescent="0.2">
      <c r="B312" s="51">
        <f t="shared" si="96"/>
        <v>43423</v>
      </c>
      <c r="C312" s="52">
        <f t="shared" si="97"/>
        <v>43423</v>
      </c>
      <c r="D312" s="71"/>
      <c r="E312" s="72"/>
      <c r="F312" s="55"/>
      <c r="G312" s="71">
        <v>0.58333333333333337</v>
      </c>
      <c r="H312" s="72">
        <v>0.77083333333333337</v>
      </c>
      <c r="I312" s="55">
        <f t="shared" si="101"/>
        <v>4.5</v>
      </c>
      <c r="J312" s="71">
        <v>0.58333333333333337</v>
      </c>
      <c r="K312" s="72">
        <v>0.75</v>
      </c>
      <c r="L312" s="55">
        <f t="shared" si="102"/>
        <v>3.9999999999999991</v>
      </c>
      <c r="M312" s="71">
        <v>0.41666666666666669</v>
      </c>
      <c r="N312" s="72">
        <v>0.83333333333333337</v>
      </c>
      <c r="O312" s="55">
        <f t="shared" si="103"/>
        <v>10</v>
      </c>
      <c r="P312" s="92"/>
    </row>
    <row r="313" spans="2:16" ht="19.5" customHeight="1" x14ac:dyDescent="0.2">
      <c r="B313" s="51">
        <f t="shared" si="96"/>
        <v>43424</v>
      </c>
      <c r="C313" s="52">
        <f t="shared" si="97"/>
        <v>43424</v>
      </c>
      <c r="D313" s="71"/>
      <c r="E313" s="72"/>
      <c r="F313" s="55"/>
      <c r="G313" s="35"/>
      <c r="H313" s="48" t="s">
        <v>79</v>
      </c>
      <c r="I313" s="47"/>
      <c r="J313" s="35"/>
      <c r="K313" s="48" t="s">
        <v>79</v>
      </c>
      <c r="L313" s="47"/>
      <c r="M313" s="35"/>
      <c r="N313" s="48" t="s">
        <v>79</v>
      </c>
      <c r="O313" s="47"/>
      <c r="P313" s="92"/>
    </row>
    <row r="314" spans="2:16" ht="19.5" customHeight="1" x14ac:dyDescent="0.2">
      <c r="B314" s="51">
        <f t="shared" si="96"/>
        <v>43425</v>
      </c>
      <c r="C314" s="52">
        <f t="shared" si="97"/>
        <v>43425</v>
      </c>
      <c r="D314" s="71"/>
      <c r="E314" s="72"/>
      <c r="F314" s="55"/>
      <c r="G314" s="71">
        <v>0.58333333333333337</v>
      </c>
      <c r="H314" s="72">
        <v>0.77083333333333337</v>
      </c>
      <c r="I314" s="55">
        <f t="shared" ref="I314:I319" si="104">(H314-G314)*24</f>
        <v>4.5</v>
      </c>
      <c r="J314" s="71">
        <v>0.58333333333333337</v>
      </c>
      <c r="K314" s="72">
        <v>0.75</v>
      </c>
      <c r="L314" s="55">
        <f t="shared" ref="L314:L319" si="105">(K314-J314)*24</f>
        <v>3.9999999999999991</v>
      </c>
      <c r="M314" s="71">
        <v>0.41666666666666669</v>
      </c>
      <c r="N314" s="72">
        <v>0.83333333333333337</v>
      </c>
      <c r="O314" s="55">
        <f t="shared" ref="O314:O319" si="106">(N314-M314)*24</f>
        <v>10</v>
      </c>
      <c r="P314" s="92"/>
    </row>
    <row r="315" spans="2:16" ht="19.5" customHeight="1" x14ac:dyDescent="0.2">
      <c r="B315" s="51">
        <f t="shared" si="96"/>
        <v>43426</v>
      </c>
      <c r="C315" s="52">
        <f t="shared" si="97"/>
        <v>43426</v>
      </c>
      <c r="D315" s="53"/>
      <c r="E315" s="54"/>
      <c r="F315" s="55"/>
      <c r="G315" s="71">
        <v>0.58333333333333337</v>
      </c>
      <c r="H315" s="72">
        <v>0.77083333333333337</v>
      </c>
      <c r="I315" s="55">
        <f t="shared" si="104"/>
        <v>4.5</v>
      </c>
      <c r="J315" s="71">
        <v>0.58333333333333337</v>
      </c>
      <c r="K315" s="72">
        <v>0.75</v>
      </c>
      <c r="L315" s="55">
        <f t="shared" si="105"/>
        <v>3.9999999999999991</v>
      </c>
      <c r="M315" s="71">
        <v>0.41666666666666669</v>
      </c>
      <c r="N315" s="72">
        <v>0.83333333333333337</v>
      </c>
      <c r="O315" s="55">
        <f t="shared" si="106"/>
        <v>10</v>
      </c>
      <c r="P315" s="92"/>
    </row>
    <row r="316" spans="2:16" ht="19.5" customHeight="1" x14ac:dyDescent="0.2">
      <c r="B316" s="51">
        <f t="shared" si="96"/>
        <v>43427</v>
      </c>
      <c r="C316" s="52">
        <f t="shared" si="97"/>
        <v>43427</v>
      </c>
      <c r="D316" s="71"/>
      <c r="E316" s="72"/>
      <c r="F316" s="55"/>
      <c r="G316" s="71">
        <v>0.41666666666666669</v>
      </c>
      <c r="H316" s="72">
        <v>0.75</v>
      </c>
      <c r="I316" s="55">
        <f t="shared" si="104"/>
        <v>8</v>
      </c>
      <c r="J316" s="71">
        <v>0.5</v>
      </c>
      <c r="K316" s="72">
        <v>0.75</v>
      </c>
      <c r="L316" s="55">
        <f t="shared" si="105"/>
        <v>6</v>
      </c>
      <c r="M316" s="71">
        <v>0.41666666666666669</v>
      </c>
      <c r="N316" s="72">
        <v>0.75</v>
      </c>
      <c r="O316" s="55">
        <f t="shared" si="106"/>
        <v>8</v>
      </c>
      <c r="P316" s="83" t="s">
        <v>180</v>
      </c>
    </row>
    <row r="317" spans="2:16" ht="19.5" customHeight="1" x14ac:dyDescent="0.2">
      <c r="B317" s="51">
        <f t="shared" si="96"/>
        <v>43428</v>
      </c>
      <c r="C317" s="52">
        <f t="shared" si="97"/>
        <v>43428</v>
      </c>
      <c r="D317" s="35"/>
      <c r="E317" s="48"/>
      <c r="F317" s="47"/>
      <c r="G317" s="71">
        <v>0.41666666666666669</v>
      </c>
      <c r="H317" s="72">
        <v>0.75</v>
      </c>
      <c r="I317" s="55">
        <f t="shared" si="104"/>
        <v>8</v>
      </c>
      <c r="J317" s="71">
        <v>0.5</v>
      </c>
      <c r="K317" s="72">
        <v>0.75</v>
      </c>
      <c r="L317" s="55">
        <f t="shared" si="105"/>
        <v>6</v>
      </c>
      <c r="M317" s="71">
        <v>0.41666666666666669</v>
      </c>
      <c r="N317" s="72">
        <v>0.83333333333333337</v>
      </c>
      <c r="O317" s="55">
        <f t="shared" si="106"/>
        <v>10</v>
      </c>
      <c r="P317" s="97" t="s">
        <v>349</v>
      </c>
    </row>
    <row r="318" spans="2:16" ht="19.5" customHeight="1" x14ac:dyDescent="0.2">
      <c r="B318" s="51">
        <f t="shared" si="96"/>
        <v>43429</v>
      </c>
      <c r="C318" s="52">
        <f t="shared" si="97"/>
        <v>43429</v>
      </c>
      <c r="D318" s="71"/>
      <c r="E318" s="72"/>
      <c r="F318" s="55"/>
      <c r="G318" s="71">
        <v>0.41666666666666669</v>
      </c>
      <c r="H318" s="72">
        <v>0.75</v>
      </c>
      <c r="I318" s="55">
        <f t="shared" si="104"/>
        <v>8</v>
      </c>
      <c r="J318" s="71">
        <v>0.5</v>
      </c>
      <c r="K318" s="72">
        <v>0.75</v>
      </c>
      <c r="L318" s="55">
        <f t="shared" si="105"/>
        <v>6</v>
      </c>
      <c r="M318" s="71">
        <v>0.41666666666666669</v>
      </c>
      <c r="N318" s="72">
        <v>0.75</v>
      </c>
      <c r="O318" s="55">
        <f t="shared" si="106"/>
        <v>8</v>
      </c>
      <c r="P318" s="97" t="s">
        <v>349</v>
      </c>
    </row>
    <row r="319" spans="2:16" ht="19.5" customHeight="1" x14ac:dyDescent="0.2">
      <c r="B319" s="51">
        <f t="shared" si="96"/>
        <v>43430</v>
      </c>
      <c r="C319" s="52">
        <f t="shared" si="97"/>
        <v>43430</v>
      </c>
      <c r="D319" s="71"/>
      <c r="E319" s="72"/>
      <c r="F319" s="55"/>
      <c r="G319" s="71">
        <v>0.58333333333333337</v>
      </c>
      <c r="H319" s="72">
        <v>0.77083333333333337</v>
      </c>
      <c r="I319" s="55">
        <f t="shared" si="104"/>
        <v>4.5</v>
      </c>
      <c r="J319" s="71">
        <v>0.58333333333333337</v>
      </c>
      <c r="K319" s="72">
        <v>0.75</v>
      </c>
      <c r="L319" s="55">
        <f t="shared" si="105"/>
        <v>3.9999999999999991</v>
      </c>
      <c r="M319" s="71">
        <v>0.41666666666666669</v>
      </c>
      <c r="N319" s="72">
        <v>0.83333333333333337</v>
      </c>
      <c r="O319" s="55">
        <f t="shared" si="106"/>
        <v>10</v>
      </c>
      <c r="P319" s="92"/>
    </row>
    <row r="320" spans="2:16" ht="19.5" customHeight="1" x14ac:dyDescent="0.2">
      <c r="B320" s="51">
        <f t="shared" si="96"/>
        <v>43431</v>
      </c>
      <c r="C320" s="52">
        <f t="shared" si="97"/>
        <v>43431</v>
      </c>
      <c r="D320" s="71"/>
      <c r="E320" s="72"/>
      <c r="F320" s="55"/>
      <c r="G320" s="35"/>
      <c r="H320" s="48" t="s">
        <v>79</v>
      </c>
      <c r="I320" s="47"/>
      <c r="J320" s="35"/>
      <c r="K320" s="48" t="s">
        <v>79</v>
      </c>
      <c r="L320" s="47"/>
      <c r="M320" s="35"/>
      <c r="N320" s="48" t="s">
        <v>79</v>
      </c>
      <c r="O320" s="47"/>
      <c r="P320" s="92"/>
    </row>
    <row r="321" spans="2:16" ht="19.5" customHeight="1" x14ac:dyDescent="0.2">
      <c r="B321" s="51">
        <f t="shared" si="96"/>
        <v>43432</v>
      </c>
      <c r="C321" s="52">
        <f t="shared" si="97"/>
        <v>43432</v>
      </c>
      <c r="D321" s="71"/>
      <c r="E321" s="72"/>
      <c r="F321" s="55"/>
      <c r="G321" s="71">
        <v>0.58333333333333337</v>
      </c>
      <c r="H321" s="72">
        <v>0.77083333333333337</v>
      </c>
      <c r="I321" s="55">
        <f>(H321-G321)*24</f>
        <v>4.5</v>
      </c>
      <c r="J321" s="71">
        <v>0.58333333333333337</v>
      </c>
      <c r="K321" s="72">
        <v>0.75</v>
      </c>
      <c r="L321" s="55">
        <f>(K321-J321)*24</f>
        <v>3.9999999999999991</v>
      </c>
      <c r="M321" s="71">
        <v>0.41666666666666669</v>
      </c>
      <c r="N321" s="72">
        <v>0.83333333333333337</v>
      </c>
      <c r="O321" s="55">
        <f>(N321-M321)*24</f>
        <v>10</v>
      </c>
      <c r="P321" s="92"/>
    </row>
    <row r="322" spans="2:16" ht="19.5" customHeight="1" x14ac:dyDescent="0.2">
      <c r="B322" s="51">
        <f>IF(DAY(B321+1)&lt;&gt;29,"",B321+1)</f>
        <v>43433</v>
      </c>
      <c r="C322" s="52">
        <f t="shared" si="97"/>
        <v>43433</v>
      </c>
      <c r="D322" s="53"/>
      <c r="E322" s="54"/>
      <c r="F322" s="55"/>
      <c r="G322" s="71">
        <v>0.58333333333333337</v>
      </c>
      <c r="H322" s="72">
        <v>0.77083333333333337</v>
      </c>
      <c r="I322" s="55">
        <f>(H322-G322)*24</f>
        <v>4.5</v>
      </c>
      <c r="J322" s="71">
        <v>0.58333333333333337</v>
      </c>
      <c r="K322" s="72">
        <v>0.75</v>
      </c>
      <c r="L322" s="55">
        <f>(K322-J322)*24</f>
        <v>3.9999999999999991</v>
      </c>
      <c r="M322" s="71">
        <v>0.41666666666666669</v>
      </c>
      <c r="N322" s="72">
        <v>0.83333333333333337</v>
      </c>
      <c r="O322" s="55">
        <f>(N322-M322)*24</f>
        <v>10</v>
      </c>
      <c r="P322" s="92"/>
    </row>
    <row r="323" spans="2:16" ht="19.5" customHeight="1" x14ac:dyDescent="0.2">
      <c r="B323" s="51">
        <f>IF(DAY(B322+1)&lt;&gt;30,"",B322+1)</f>
        <v>43434</v>
      </c>
      <c r="C323" s="52">
        <f t="shared" si="97"/>
        <v>43434</v>
      </c>
      <c r="D323" s="53"/>
      <c r="E323" s="54"/>
      <c r="F323" s="55"/>
      <c r="G323" s="71">
        <v>0.58333333333333337</v>
      </c>
      <c r="H323" s="72">
        <v>0.77083333333333337</v>
      </c>
      <c r="I323" s="55">
        <f>(H323-G323)*24</f>
        <v>4.5</v>
      </c>
      <c r="J323" s="71">
        <v>0.58333333333333337</v>
      </c>
      <c r="K323" s="72">
        <v>0.75</v>
      </c>
      <c r="L323" s="55">
        <f>(K323-J323)*24</f>
        <v>3.9999999999999991</v>
      </c>
      <c r="M323" s="71">
        <v>0.41666666666666669</v>
      </c>
      <c r="N323" s="72">
        <v>0.83333333333333337</v>
      </c>
      <c r="O323" s="55">
        <f>(N323-M323)*24</f>
        <v>10</v>
      </c>
      <c r="P323" s="92"/>
    </row>
    <row r="324" spans="2:16" ht="19.5" customHeight="1" thickBot="1" x14ac:dyDescent="0.25">
      <c r="B324" s="51" t="str">
        <f>IF(DAY(B323+1)&lt;&gt;31,"",B323+1)</f>
        <v/>
      </c>
      <c r="C324" s="52" t="str">
        <f t="shared" si="97"/>
        <v/>
      </c>
      <c r="D324" s="56"/>
      <c r="E324" s="77"/>
      <c r="F324" s="76"/>
      <c r="G324" s="71"/>
      <c r="H324" s="72"/>
      <c r="I324" s="55"/>
      <c r="J324" s="71"/>
      <c r="K324" s="72"/>
      <c r="L324" s="55"/>
      <c r="M324" s="71"/>
      <c r="N324" s="72"/>
      <c r="O324" s="55"/>
      <c r="P324" s="94"/>
    </row>
    <row r="325" spans="2:16" ht="19.5" customHeight="1" thickTop="1" x14ac:dyDescent="0.2">
      <c r="B325" s="57" t="s">
        <v>37</v>
      </c>
      <c r="C325" s="58"/>
      <c r="D325" s="57"/>
      <c r="E325" s="59">
        <f>COUNTIF(D294:D324,"&gt;0")</f>
        <v>0</v>
      </c>
      <c r="F325" s="60"/>
      <c r="G325" s="61"/>
      <c r="H325" s="59">
        <f>COUNTIF(G294:G324,"&gt;0")</f>
        <v>24</v>
      </c>
      <c r="I325" s="60"/>
      <c r="J325" s="61"/>
      <c r="K325" s="59">
        <f>COUNTIF(J294:J324,"&gt;0")</f>
        <v>26</v>
      </c>
      <c r="L325" s="60"/>
      <c r="M325" s="61"/>
      <c r="N325" s="59">
        <f>COUNTIF(M294:M324,"&gt;0")</f>
        <v>26</v>
      </c>
      <c r="O325" s="60"/>
      <c r="P325" s="40"/>
    </row>
    <row r="326" spans="2:16" ht="19.5" customHeight="1" x14ac:dyDescent="0.2">
      <c r="B326" s="62" t="s">
        <v>309</v>
      </c>
      <c r="C326" s="63"/>
      <c r="D326" s="64"/>
      <c r="E326" s="74">
        <f>SUM(F294:F324)</f>
        <v>0</v>
      </c>
      <c r="F326" s="63"/>
      <c r="G326" s="65"/>
      <c r="H326" s="74">
        <f>SUM(I296:I324)</f>
        <v>139.5</v>
      </c>
      <c r="I326" s="63"/>
      <c r="J326" s="65"/>
      <c r="K326" s="74">
        <f>SUM(L294:L324)</f>
        <v>122</v>
      </c>
      <c r="L326" s="63"/>
      <c r="M326" s="65"/>
      <c r="N326" s="74">
        <f>SUM(O294:O324)</f>
        <v>248</v>
      </c>
      <c r="O326" s="63"/>
      <c r="P326" s="40"/>
    </row>
    <row r="327" spans="2:16" ht="19.5" customHeight="1" x14ac:dyDescent="0.2">
      <c r="B327" s="64" t="s">
        <v>42</v>
      </c>
      <c r="C327" s="66"/>
      <c r="D327" s="64"/>
      <c r="E327" s="90">
        <f>COUNTIF($B$294:$B$324,"&gt;0")-E325</f>
        <v>30</v>
      </c>
      <c r="F327" s="47"/>
      <c r="G327" s="35"/>
      <c r="H327" s="90">
        <f>COUNTIF($B$294:$B$324,"&gt;0")-H325</f>
        <v>6</v>
      </c>
      <c r="I327" s="47"/>
      <c r="J327" s="35"/>
      <c r="K327" s="90">
        <f>COUNTIF($B$294:$B$324,"&gt;0")-K325</f>
        <v>4</v>
      </c>
      <c r="L327" s="47"/>
      <c r="M327" s="35"/>
      <c r="N327" s="90">
        <f>COUNTIF($B$294:$B$324,"&gt;0")-N325</f>
        <v>4</v>
      </c>
      <c r="O327" s="47"/>
      <c r="P327" s="40"/>
    </row>
    <row r="328" spans="2:16" ht="19.5" customHeight="1" x14ac:dyDescent="0.2">
      <c r="B328" s="67"/>
      <c r="C328" s="68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2:16" ht="18.75" customHeight="1" x14ac:dyDescent="0.2">
      <c r="B329" s="287" t="s">
        <v>13</v>
      </c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</row>
    <row r="330" spans="2:16" ht="18.75" customHeight="1" x14ac:dyDescent="0.2"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</row>
    <row r="331" spans="2:16" ht="18.75" customHeight="1" x14ac:dyDescent="0.2"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2:16" ht="18.75" customHeight="1" x14ac:dyDescent="0.2">
      <c r="B332" s="294">
        <f>EDATE(B291, 1)</f>
        <v>43435</v>
      </c>
      <c r="C332" s="294"/>
      <c r="D332" s="294"/>
      <c r="E332" s="295">
        <f>B332</f>
        <v>43435</v>
      </c>
      <c r="F332" s="295"/>
    </row>
    <row r="333" spans="2:16" ht="19.5" customHeight="1" x14ac:dyDescent="0.2">
      <c r="B333" s="289"/>
      <c r="C333" s="290"/>
      <c r="D333" s="219" t="s">
        <v>313</v>
      </c>
      <c r="E333" s="293"/>
      <c r="F333" s="220"/>
      <c r="G333" s="219" t="s">
        <v>2</v>
      </c>
      <c r="H333" s="293"/>
      <c r="I333" s="220"/>
      <c r="J333" s="219" t="s">
        <v>36</v>
      </c>
      <c r="K333" s="293"/>
      <c r="L333" s="220"/>
      <c r="M333" s="219" t="s">
        <v>237</v>
      </c>
      <c r="N333" s="293"/>
      <c r="O333" s="220"/>
      <c r="P333" s="40" t="s">
        <v>306</v>
      </c>
    </row>
    <row r="334" spans="2:16" ht="19.5" customHeight="1" x14ac:dyDescent="0.2">
      <c r="B334" s="291"/>
      <c r="C334" s="292"/>
      <c r="D334" s="35" t="s">
        <v>246</v>
      </c>
      <c r="E334" s="48" t="s">
        <v>307</v>
      </c>
      <c r="F334" s="47" t="s">
        <v>308</v>
      </c>
      <c r="G334" s="35" t="s">
        <v>246</v>
      </c>
      <c r="H334" s="48" t="s">
        <v>307</v>
      </c>
      <c r="I334" s="47" t="s">
        <v>308</v>
      </c>
      <c r="J334" s="35" t="s">
        <v>246</v>
      </c>
      <c r="K334" s="48" t="s">
        <v>307</v>
      </c>
      <c r="L334" s="47" t="s">
        <v>308</v>
      </c>
      <c r="M334" s="35" t="s">
        <v>246</v>
      </c>
      <c r="N334" s="48" t="s">
        <v>307</v>
      </c>
      <c r="O334" s="47" t="s">
        <v>308</v>
      </c>
      <c r="P334" s="40"/>
    </row>
    <row r="335" spans="2:16" ht="19.5" customHeight="1" x14ac:dyDescent="0.2">
      <c r="B335" s="51">
        <f>B332</f>
        <v>43435</v>
      </c>
      <c r="C335" s="52">
        <f>B335</f>
        <v>43435</v>
      </c>
      <c r="D335" s="53"/>
      <c r="E335" s="54"/>
      <c r="F335" s="55"/>
      <c r="G335" s="71">
        <v>0.41666666666666669</v>
      </c>
      <c r="H335" s="72">
        <v>0.75</v>
      </c>
      <c r="I335" s="55">
        <f>(H335-G335)*24</f>
        <v>8</v>
      </c>
      <c r="J335" s="71">
        <v>0.5</v>
      </c>
      <c r="K335" s="72">
        <v>0.75</v>
      </c>
      <c r="L335" s="55">
        <f>(K335-J335)*24</f>
        <v>6</v>
      </c>
      <c r="M335" s="71">
        <v>0.41666666666666669</v>
      </c>
      <c r="N335" s="72">
        <v>0.83333333333333337</v>
      </c>
      <c r="O335" s="55">
        <f>(N335-M335)*24</f>
        <v>10</v>
      </c>
      <c r="P335" s="70"/>
    </row>
    <row r="336" spans="2:16" ht="19.5" customHeight="1" x14ac:dyDescent="0.2">
      <c r="B336" s="51">
        <f t="shared" ref="B336:B362" si="107">B335+1</f>
        <v>43436</v>
      </c>
      <c r="C336" s="52">
        <f>B336</f>
        <v>43436</v>
      </c>
      <c r="D336" s="53"/>
      <c r="E336" s="54"/>
      <c r="F336" s="55"/>
      <c r="G336" s="71">
        <v>0.41666666666666669</v>
      </c>
      <c r="H336" s="72">
        <v>0.75</v>
      </c>
      <c r="I336" s="55">
        <f>(H336-G336)*24</f>
        <v>8</v>
      </c>
      <c r="J336" s="71">
        <v>0.5</v>
      </c>
      <c r="K336" s="72">
        <v>0.75</v>
      </c>
      <c r="L336" s="55">
        <f>(K336-J336)*24</f>
        <v>6</v>
      </c>
      <c r="M336" s="71">
        <v>0.41666666666666669</v>
      </c>
      <c r="N336" s="72">
        <v>0.75</v>
      </c>
      <c r="O336" s="55">
        <f>(N336-M336)*24</f>
        <v>8</v>
      </c>
      <c r="P336" s="70"/>
    </row>
    <row r="337" spans="2:16" ht="19.5" customHeight="1" x14ac:dyDescent="0.2">
      <c r="B337" s="51">
        <f t="shared" si="107"/>
        <v>43437</v>
      </c>
      <c r="C337" s="52">
        <f t="shared" ref="C337:C365" si="108">B337</f>
        <v>43437</v>
      </c>
      <c r="D337" s="53"/>
      <c r="E337" s="54"/>
      <c r="F337" s="55"/>
      <c r="G337" s="71">
        <v>0.58333333333333337</v>
      </c>
      <c r="H337" s="72">
        <v>0.77083333333333337</v>
      </c>
      <c r="I337" s="55">
        <f>(H337-G337)*24</f>
        <v>4.5</v>
      </c>
      <c r="J337" s="71">
        <v>0.58333333333333337</v>
      </c>
      <c r="K337" s="72">
        <v>0.75</v>
      </c>
      <c r="L337" s="55">
        <f>(K337-J337)*24</f>
        <v>3.9999999999999991</v>
      </c>
      <c r="M337" s="71">
        <v>0.41666666666666669</v>
      </c>
      <c r="N337" s="72">
        <v>0.83333333333333337</v>
      </c>
      <c r="O337" s="55">
        <f>(N337-M337)*24</f>
        <v>10</v>
      </c>
      <c r="P337" s="70"/>
    </row>
    <row r="338" spans="2:16" ht="19.5" customHeight="1" x14ac:dyDescent="0.2">
      <c r="B338" s="51">
        <f t="shared" si="107"/>
        <v>43438</v>
      </c>
      <c r="C338" s="52">
        <f t="shared" si="108"/>
        <v>43438</v>
      </c>
      <c r="D338" s="53"/>
      <c r="E338" s="54"/>
      <c r="F338" s="55"/>
      <c r="G338" s="35"/>
      <c r="H338" s="48" t="s">
        <v>79</v>
      </c>
      <c r="I338" s="47"/>
      <c r="J338" s="35"/>
      <c r="K338" s="48" t="s">
        <v>79</v>
      </c>
      <c r="L338" s="47"/>
      <c r="M338" s="35"/>
      <c r="N338" s="48" t="s">
        <v>79</v>
      </c>
      <c r="O338" s="47"/>
      <c r="P338" s="70"/>
    </row>
    <row r="339" spans="2:16" ht="19.5" customHeight="1" x14ac:dyDescent="0.2">
      <c r="B339" s="51">
        <f t="shared" si="107"/>
        <v>43439</v>
      </c>
      <c r="C339" s="52">
        <f t="shared" si="108"/>
        <v>43439</v>
      </c>
      <c r="D339" s="53"/>
      <c r="E339" s="54"/>
      <c r="F339" s="55"/>
      <c r="G339" s="71">
        <v>0.58333333333333337</v>
      </c>
      <c r="H339" s="72">
        <v>0.77083333333333337</v>
      </c>
      <c r="I339" s="55">
        <f t="shared" ref="I339:I344" si="109">(H339-G339)*24</f>
        <v>4.5</v>
      </c>
      <c r="J339" s="71">
        <v>0.58333333333333337</v>
      </c>
      <c r="K339" s="72">
        <v>0.75</v>
      </c>
      <c r="L339" s="55">
        <f t="shared" ref="L339:L344" si="110">(K339-J339)*24</f>
        <v>3.9999999999999991</v>
      </c>
      <c r="M339" s="71">
        <v>0.41666666666666669</v>
      </c>
      <c r="N339" s="72">
        <v>0.83333333333333337</v>
      </c>
      <c r="O339" s="55">
        <f t="shared" ref="O339:O344" si="111">(N339-M339)*24</f>
        <v>10</v>
      </c>
      <c r="P339" s="70"/>
    </row>
    <row r="340" spans="2:16" ht="19.5" customHeight="1" x14ac:dyDescent="0.2">
      <c r="B340" s="51">
        <f t="shared" si="107"/>
        <v>43440</v>
      </c>
      <c r="C340" s="52">
        <f t="shared" si="108"/>
        <v>43440</v>
      </c>
      <c r="D340" s="53"/>
      <c r="E340" s="54"/>
      <c r="F340" s="55"/>
      <c r="G340" s="71">
        <v>0.58333333333333337</v>
      </c>
      <c r="H340" s="72">
        <v>0.77083333333333337</v>
      </c>
      <c r="I340" s="55">
        <f t="shared" si="109"/>
        <v>4.5</v>
      </c>
      <c r="J340" s="71">
        <v>0.58333333333333337</v>
      </c>
      <c r="K340" s="72">
        <v>0.75</v>
      </c>
      <c r="L340" s="55">
        <f t="shared" si="110"/>
        <v>3.9999999999999991</v>
      </c>
      <c r="M340" s="71">
        <v>0.41666666666666669</v>
      </c>
      <c r="N340" s="72">
        <v>0.83333333333333337</v>
      </c>
      <c r="O340" s="55">
        <f t="shared" si="111"/>
        <v>10</v>
      </c>
      <c r="P340" s="70"/>
    </row>
    <row r="341" spans="2:16" ht="19.5" customHeight="1" x14ac:dyDescent="0.2">
      <c r="B341" s="51">
        <f t="shared" si="107"/>
        <v>43441</v>
      </c>
      <c r="C341" s="52">
        <f t="shared" si="108"/>
        <v>43441</v>
      </c>
      <c r="D341" s="71"/>
      <c r="E341" s="72"/>
      <c r="F341" s="55"/>
      <c r="G341" s="71">
        <v>0.58333333333333337</v>
      </c>
      <c r="H341" s="72">
        <v>0.77083333333333337</v>
      </c>
      <c r="I341" s="55">
        <f t="shared" si="109"/>
        <v>4.5</v>
      </c>
      <c r="J341" s="71">
        <v>0.58333333333333337</v>
      </c>
      <c r="K341" s="72">
        <v>0.75</v>
      </c>
      <c r="L341" s="55">
        <f t="shared" si="110"/>
        <v>3.9999999999999991</v>
      </c>
      <c r="M341" s="71">
        <v>0.41666666666666669</v>
      </c>
      <c r="N341" s="72">
        <v>0.83333333333333337</v>
      </c>
      <c r="O341" s="55">
        <f t="shared" si="111"/>
        <v>10</v>
      </c>
      <c r="P341" s="70"/>
    </row>
    <row r="342" spans="2:16" ht="19.5" customHeight="1" x14ac:dyDescent="0.2">
      <c r="B342" s="51">
        <f t="shared" si="107"/>
        <v>43442</v>
      </c>
      <c r="C342" s="52">
        <f t="shared" si="108"/>
        <v>43442</v>
      </c>
      <c r="D342" s="35"/>
      <c r="E342" s="48"/>
      <c r="F342" s="47"/>
      <c r="G342" s="71">
        <v>0.41666666666666669</v>
      </c>
      <c r="H342" s="72">
        <v>0.75</v>
      </c>
      <c r="I342" s="55">
        <f t="shared" si="109"/>
        <v>8</v>
      </c>
      <c r="J342" s="71">
        <v>0.5</v>
      </c>
      <c r="K342" s="72">
        <v>0.75</v>
      </c>
      <c r="L342" s="55">
        <f t="shared" si="110"/>
        <v>6</v>
      </c>
      <c r="M342" s="71">
        <v>0.41666666666666669</v>
      </c>
      <c r="N342" s="72">
        <v>0.83333333333333337</v>
      </c>
      <c r="O342" s="55">
        <f t="shared" si="111"/>
        <v>10</v>
      </c>
      <c r="P342" s="73"/>
    </row>
    <row r="343" spans="2:16" ht="19.5" customHeight="1" x14ac:dyDescent="0.2">
      <c r="B343" s="51">
        <f t="shared" si="107"/>
        <v>43443</v>
      </c>
      <c r="C343" s="52">
        <f t="shared" si="108"/>
        <v>43443</v>
      </c>
      <c r="D343" s="71"/>
      <c r="E343" s="72"/>
      <c r="F343" s="55"/>
      <c r="G343" s="71">
        <v>0.41666666666666669</v>
      </c>
      <c r="H343" s="72">
        <v>0.75</v>
      </c>
      <c r="I343" s="55">
        <f t="shared" si="109"/>
        <v>8</v>
      </c>
      <c r="J343" s="71">
        <v>0.5</v>
      </c>
      <c r="K343" s="72">
        <v>0.75</v>
      </c>
      <c r="L343" s="55">
        <f t="shared" si="110"/>
        <v>6</v>
      </c>
      <c r="M343" s="71">
        <v>0.41666666666666669</v>
      </c>
      <c r="N343" s="72">
        <v>0.75</v>
      </c>
      <c r="O343" s="55">
        <f t="shared" si="111"/>
        <v>8</v>
      </c>
      <c r="P343" s="70"/>
    </row>
    <row r="344" spans="2:16" ht="19.5" customHeight="1" x14ac:dyDescent="0.2">
      <c r="B344" s="51">
        <f t="shared" si="107"/>
        <v>43444</v>
      </c>
      <c r="C344" s="52">
        <f t="shared" si="108"/>
        <v>43444</v>
      </c>
      <c r="D344" s="35"/>
      <c r="E344" s="48"/>
      <c r="F344" s="47"/>
      <c r="G344" s="71">
        <v>0.58333333333333337</v>
      </c>
      <c r="H344" s="72">
        <v>0.77083333333333337</v>
      </c>
      <c r="I344" s="55">
        <f t="shared" si="109"/>
        <v>4.5</v>
      </c>
      <c r="J344" s="71">
        <v>0.58333333333333337</v>
      </c>
      <c r="K344" s="72">
        <v>0.75</v>
      </c>
      <c r="L344" s="55">
        <f t="shared" si="110"/>
        <v>3.9999999999999991</v>
      </c>
      <c r="M344" s="71">
        <v>0.41666666666666669</v>
      </c>
      <c r="N344" s="72">
        <v>0.83333333333333337</v>
      </c>
      <c r="O344" s="55">
        <f t="shared" si="111"/>
        <v>10</v>
      </c>
      <c r="P344" s="70"/>
    </row>
    <row r="345" spans="2:16" ht="19.5" customHeight="1" x14ac:dyDescent="0.2">
      <c r="B345" s="51">
        <f t="shared" si="107"/>
        <v>43445</v>
      </c>
      <c r="C345" s="52">
        <f t="shared" si="108"/>
        <v>43445</v>
      </c>
      <c r="D345" s="71"/>
      <c r="E345" s="72"/>
      <c r="F345" s="55"/>
      <c r="G345" s="35"/>
      <c r="H345" s="48" t="s">
        <v>79</v>
      </c>
      <c r="I345" s="47"/>
      <c r="J345" s="35"/>
      <c r="K345" s="48" t="s">
        <v>79</v>
      </c>
      <c r="L345" s="47"/>
      <c r="M345" s="35"/>
      <c r="N345" s="48" t="s">
        <v>79</v>
      </c>
      <c r="O345" s="47"/>
      <c r="P345" s="49"/>
    </row>
    <row r="346" spans="2:16" ht="19.5" customHeight="1" x14ac:dyDescent="0.2">
      <c r="B346" s="51">
        <f t="shared" si="107"/>
        <v>43446</v>
      </c>
      <c r="C346" s="52">
        <f t="shared" si="108"/>
        <v>43446</v>
      </c>
      <c r="D346" s="71"/>
      <c r="E346" s="72"/>
      <c r="F346" s="55"/>
      <c r="G346" s="71">
        <v>0.58333333333333337</v>
      </c>
      <c r="H346" s="72">
        <v>0.77083333333333337</v>
      </c>
      <c r="I346" s="55">
        <f t="shared" ref="I346:I351" si="112">(H346-G346)*24</f>
        <v>4.5</v>
      </c>
      <c r="J346" s="71">
        <v>0.58333333333333337</v>
      </c>
      <c r="K346" s="72">
        <v>0.75</v>
      </c>
      <c r="L346" s="55">
        <f t="shared" ref="L346:L351" si="113">(K346-J346)*24</f>
        <v>3.9999999999999991</v>
      </c>
      <c r="M346" s="71">
        <v>0.41666666666666669</v>
      </c>
      <c r="N346" s="72">
        <v>0.83333333333333337</v>
      </c>
      <c r="O346" s="55">
        <f t="shared" ref="O346:O351" si="114">(N346-M346)*24</f>
        <v>10</v>
      </c>
      <c r="P346" s="49"/>
    </row>
    <row r="347" spans="2:16" ht="19.5" customHeight="1" x14ac:dyDescent="0.2">
      <c r="B347" s="51">
        <f t="shared" si="107"/>
        <v>43447</v>
      </c>
      <c r="C347" s="52">
        <f t="shared" si="108"/>
        <v>43447</v>
      </c>
      <c r="D347" s="71"/>
      <c r="E347" s="72"/>
      <c r="F347" s="55"/>
      <c r="G347" s="71">
        <v>0.58333333333333337</v>
      </c>
      <c r="H347" s="72">
        <v>0.77083333333333337</v>
      </c>
      <c r="I347" s="55">
        <f t="shared" si="112"/>
        <v>4.5</v>
      </c>
      <c r="J347" s="71">
        <v>0.58333333333333337</v>
      </c>
      <c r="K347" s="72">
        <v>0.75</v>
      </c>
      <c r="L347" s="55">
        <f t="shared" si="113"/>
        <v>3.9999999999999991</v>
      </c>
      <c r="M347" s="71">
        <v>0.41666666666666669</v>
      </c>
      <c r="N347" s="72">
        <v>0.83333333333333337</v>
      </c>
      <c r="O347" s="55">
        <f t="shared" si="114"/>
        <v>10</v>
      </c>
      <c r="P347" s="49"/>
    </row>
    <row r="348" spans="2:16" ht="19.5" customHeight="1" x14ac:dyDescent="0.2">
      <c r="B348" s="51">
        <f t="shared" si="107"/>
        <v>43448</v>
      </c>
      <c r="C348" s="52">
        <f t="shared" si="108"/>
        <v>43448</v>
      </c>
      <c r="D348" s="71"/>
      <c r="E348" s="72"/>
      <c r="F348" s="55"/>
      <c r="G348" s="71">
        <v>0.58333333333333337</v>
      </c>
      <c r="H348" s="72">
        <v>0.77083333333333337</v>
      </c>
      <c r="I348" s="55">
        <f t="shared" si="112"/>
        <v>4.5</v>
      </c>
      <c r="J348" s="71">
        <v>0.58333333333333337</v>
      </c>
      <c r="K348" s="72">
        <v>0.75</v>
      </c>
      <c r="L348" s="55">
        <f t="shared" si="113"/>
        <v>3.9999999999999991</v>
      </c>
      <c r="M348" s="71">
        <v>0.41666666666666669</v>
      </c>
      <c r="N348" s="72">
        <v>0.83333333333333337</v>
      </c>
      <c r="O348" s="55">
        <f t="shared" si="114"/>
        <v>10</v>
      </c>
      <c r="P348" s="49"/>
    </row>
    <row r="349" spans="2:16" ht="19.5" customHeight="1" x14ac:dyDescent="0.2">
      <c r="B349" s="51">
        <f t="shared" si="107"/>
        <v>43449</v>
      </c>
      <c r="C349" s="52">
        <f t="shared" si="108"/>
        <v>43449</v>
      </c>
      <c r="D349" s="53"/>
      <c r="E349" s="54"/>
      <c r="F349" s="55"/>
      <c r="G349" s="71">
        <v>0.41666666666666669</v>
      </c>
      <c r="H349" s="72">
        <v>0.75</v>
      </c>
      <c r="I349" s="55">
        <f t="shared" si="112"/>
        <v>8</v>
      </c>
      <c r="J349" s="71">
        <v>0.5</v>
      </c>
      <c r="K349" s="72">
        <v>0.75</v>
      </c>
      <c r="L349" s="55">
        <f t="shared" si="113"/>
        <v>6</v>
      </c>
      <c r="M349" s="71">
        <v>0.41666666666666669</v>
      </c>
      <c r="N349" s="72">
        <v>0.83333333333333337</v>
      </c>
      <c r="O349" s="55">
        <f t="shared" si="114"/>
        <v>10</v>
      </c>
      <c r="P349" s="49"/>
    </row>
    <row r="350" spans="2:16" ht="19.5" customHeight="1" x14ac:dyDescent="0.2">
      <c r="B350" s="51">
        <f t="shared" si="107"/>
        <v>43450</v>
      </c>
      <c r="C350" s="52">
        <f t="shared" si="108"/>
        <v>43450</v>
      </c>
      <c r="D350" s="71"/>
      <c r="E350" s="72"/>
      <c r="F350" s="55"/>
      <c r="G350" s="71">
        <v>0.41666666666666669</v>
      </c>
      <c r="H350" s="72">
        <v>0.75</v>
      </c>
      <c r="I350" s="55">
        <f t="shared" si="112"/>
        <v>8</v>
      </c>
      <c r="J350" s="71">
        <v>0.5</v>
      </c>
      <c r="K350" s="72">
        <v>0.75</v>
      </c>
      <c r="L350" s="55">
        <f t="shared" si="113"/>
        <v>6</v>
      </c>
      <c r="M350" s="71">
        <v>0.41666666666666669</v>
      </c>
      <c r="N350" s="72">
        <v>0.75</v>
      </c>
      <c r="O350" s="55">
        <f t="shared" si="114"/>
        <v>8</v>
      </c>
      <c r="P350" s="49"/>
    </row>
    <row r="351" spans="2:16" ht="19.5" customHeight="1" x14ac:dyDescent="0.2">
      <c r="B351" s="51">
        <f t="shared" si="107"/>
        <v>43451</v>
      </c>
      <c r="C351" s="52">
        <f t="shared" si="108"/>
        <v>43451</v>
      </c>
      <c r="D351" s="35"/>
      <c r="E351" s="48"/>
      <c r="F351" s="47"/>
      <c r="G351" s="71">
        <v>0.58333333333333337</v>
      </c>
      <c r="H351" s="72">
        <v>0.77083333333333337</v>
      </c>
      <c r="I351" s="55">
        <f t="shared" si="112"/>
        <v>4.5</v>
      </c>
      <c r="J351" s="71">
        <v>0.58333333333333337</v>
      </c>
      <c r="K351" s="72">
        <v>0.75</v>
      </c>
      <c r="L351" s="55">
        <f t="shared" si="113"/>
        <v>3.9999999999999991</v>
      </c>
      <c r="M351" s="71">
        <v>0.41666666666666669</v>
      </c>
      <c r="N351" s="72">
        <v>0.83333333333333337</v>
      </c>
      <c r="O351" s="55">
        <f t="shared" si="114"/>
        <v>10</v>
      </c>
      <c r="P351" s="49"/>
    </row>
    <row r="352" spans="2:16" ht="19.5" customHeight="1" x14ac:dyDescent="0.2">
      <c r="B352" s="51">
        <f t="shared" si="107"/>
        <v>43452</v>
      </c>
      <c r="C352" s="52">
        <f t="shared" si="108"/>
        <v>43452</v>
      </c>
      <c r="D352" s="71"/>
      <c r="E352" s="72"/>
      <c r="F352" s="55"/>
      <c r="G352" s="35"/>
      <c r="H352" s="48" t="s">
        <v>79</v>
      </c>
      <c r="I352" s="47"/>
      <c r="J352" s="35"/>
      <c r="K352" s="48" t="s">
        <v>79</v>
      </c>
      <c r="L352" s="47"/>
      <c r="M352" s="35"/>
      <c r="N352" s="48" t="s">
        <v>79</v>
      </c>
      <c r="O352" s="47"/>
      <c r="P352" s="49"/>
    </row>
    <row r="353" spans="2:17" ht="19.5" customHeight="1" x14ac:dyDescent="0.2">
      <c r="B353" s="51">
        <f t="shared" si="107"/>
        <v>43453</v>
      </c>
      <c r="C353" s="52">
        <f t="shared" si="108"/>
        <v>43453</v>
      </c>
      <c r="D353" s="71"/>
      <c r="E353" s="72"/>
      <c r="F353" s="55"/>
      <c r="G353" s="71">
        <v>0.58333333333333337</v>
      </c>
      <c r="H353" s="72">
        <v>0.77083333333333337</v>
      </c>
      <c r="I353" s="55">
        <f>(H353-G353)*24</f>
        <v>4.5</v>
      </c>
      <c r="J353" s="71">
        <v>0.58333333333333337</v>
      </c>
      <c r="K353" s="72">
        <v>0.75</v>
      </c>
      <c r="L353" s="55">
        <f>(K353-J353)*24</f>
        <v>3.9999999999999991</v>
      </c>
      <c r="M353" s="71">
        <v>0.41666666666666669</v>
      </c>
      <c r="N353" s="72">
        <v>0.83333333333333337</v>
      </c>
      <c r="O353" s="55">
        <f>(N353-M353)*24</f>
        <v>10</v>
      </c>
      <c r="P353" s="49"/>
    </row>
    <row r="354" spans="2:17" ht="19.5" customHeight="1" x14ac:dyDescent="0.2">
      <c r="B354" s="51">
        <f t="shared" si="107"/>
        <v>43454</v>
      </c>
      <c r="C354" s="52">
        <f t="shared" si="108"/>
        <v>43454</v>
      </c>
      <c r="D354" s="71"/>
      <c r="E354" s="72"/>
      <c r="F354" s="55"/>
      <c r="G354" s="71">
        <v>0.58333333333333337</v>
      </c>
      <c r="H354" s="72">
        <v>0.77083333333333337</v>
      </c>
      <c r="I354" s="55">
        <f>(H354-G354)*24</f>
        <v>4.5</v>
      </c>
      <c r="J354" s="71">
        <v>0.58333333333333337</v>
      </c>
      <c r="K354" s="72">
        <v>0.75</v>
      </c>
      <c r="L354" s="55">
        <f>(K354-J354)*24</f>
        <v>3.9999999999999991</v>
      </c>
      <c r="M354" s="71">
        <v>0.41666666666666669</v>
      </c>
      <c r="N354" s="72">
        <v>0.83333333333333337</v>
      </c>
      <c r="O354" s="55">
        <f>(N354-M354)*24</f>
        <v>10</v>
      </c>
      <c r="P354" s="49"/>
    </row>
    <row r="355" spans="2:17" ht="19.5" customHeight="1" x14ac:dyDescent="0.2">
      <c r="B355" s="51">
        <f t="shared" si="107"/>
        <v>43455</v>
      </c>
      <c r="C355" s="52">
        <f t="shared" si="108"/>
        <v>43455</v>
      </c>
      <c r="D355" s="71"/>
      <c r="E355" s="72"/>
      <c r="F355" s="55"/>
      <c r="G355" s="71">
        <v>0.58333333333333337</v>
      </c>
      <c r="H355" s="72">
        <v>0.77083333333333337</v>
      </c>
      <c r="I355" s="55">
        <f>(H355-G355)*24</f>
        <v>4.5</v>
      </c>
      <c r="J355" s="71">
        <v>0.58333333333333337</v>
      </c>
      <c r="K355" s="72">
        <v>0.75</v>
      </c>
      <c r="L355" s="55">
        <f>(K355-J355)*24</f>
        <v>3.9999999999999991</v>
      </c>
      <c r="M355" s="71">
        <v>0.41666666666666669</v>
      </c>
      <c r="N355" s="72">
        <v>0.83333333333333337</v>
      </c>
      <c r="O355" s="55">
        <f>(N355-M355)*24</f>
        <v>10</v>
      </c>
      <c r="P355" s="49"/>
    </row>
    <row r="356" spans="2:17" ht="19.5" customHeight="1" x14ac:dyDescent="0.2">
      <c r="B356" s="51">
        <f t="shared" si="107"/>
        <v>43456</v>
      </c>
      <c r="C356" s="52">
        <f t="shared" si="108"/>
        <v>43456</v>
      </c>
      <c r="D356" s="53"/>
      <c r="E356" s="54"/>
      <c r="F356" s="55"/>
      <c r="G356" s="71">
        <v>0.41666666666666669</v>
      </c>
      <c r="H356" s="72">
        <v>0.75</v>
      </c>
      <c r="I356" s="55">
        <f>(H356-G356)*24</f>
        <v>8</v>
      </c>
      <c r="J356" s="71">
        <v>0.5</v>
      </c>
      <c r="K356" s="72">
        <v>0.75</v>
      </c>
      <c r="L356" s="55">
        <f>(K356-J356)*24</f>
        <v>6</v>
      </c>
      <c r="M356" s="71">
        <v>0.41666666666666669</v>
      </c>
      <c r="N356" s="72">
        <v>0.83333333333333337</v>
      </c>
      <c r="O356" s="55">
        <f>(N356-M356)*24</f>
        <v>10</v>
      </c>
      <c r="P356" s="49"/>
    </row>
    <row r="357" spans="2:17" ht="19.5" customHeight="1" x14ac:dyDescent="0.2">
      <c r="B357" s="51">
        <f t="shared" si="107"/>
        <v>43457</v>
      </c>
      <c r="C357" s="52">
        <f t="shared" si="108"/>
        <v>43457</v>
      </c>
      <c r="D357" s="71"/>
      <c r="E357" s="72"/>
      <c r="F357" s="55"/>
      <c r="G357" s="71">
        <v>0.41666666666666669</v>
      </c>
      <c r="H357" s="72">
        <v>0.75</v>
      </c>
      <c r="I357" s="55">
        <f>(H357-G357)*24</f>
        <v>8</v>
      </c>
      <c r="J357" s="71">
        <v>0.5</v>
      </c>
      <c r="K357" s="72">
        <v>0.75</v>
      </c>
      <c r="L357" s="55">
        <f>(K357-J357)*24</f>
        <v>6</v>
      </c>
      <c r="M357" s="71">
        <v>0.41666666666666669</v>
      </c>
      <c r="N357" s="72">
        <v>0.75</v>
      </c>
      <c r="O357" s="55">
        <f>(N357-M357)*24</f>
        <v>8</v>
      </c>
      <c r="P357" s="49"/>
    </row>
    <row r="358" spans="2:17" ht="19.5" customHeight="1" x14ac:dyDescent="0.2">
      <c r="B358" s="51">
        <f t="shared" si="107"/>
        <v>43458</v>
      </c>
      <c r="C358" s="52">
        <f t="shared" si="108"/>
        <v>43458</v>
      </c>
      <c r="D358" s="35"/>
      <c r="E358" s="48"/>
      <c r="F358" s="47"/>
      <c r="G358" s="71">
        <v>0.41666666666666669</v>
      </c>
      <c r="H358" s="72">
        <v>0.75</v>
      </c>
      <c r="I358" s="55">
        <f t="shared" ref="I358:I364" si="115">(H358-G358)*24</f>
        <v>8</v>
      </c>
      <c r="J358" s="71">
        <v>0.5</v>
      </c>
      <c r="K358" s="72">
        <v>0.75</v>
      </c>
      <c r="L358" s="55">
        <f t="shared" ref="L358:L364" si="116">(K358-J358)*24</f>
        <v>6</v>
      </c>
      <c r="M358" s="71">
        <v>0.41666666666666669</v>
      </c>
      <c r="N358" s="72">
        <v>0.75</v>
      </c>
      <c r="O358" s="55">
        <f t="shared" ref="O358:O364" si="117">(N358-M358)*24</f>
        <v>8</v>
      </c>
      <c r="P358" s="83" t="s">
        <v>318</v>
      </c>
      <c r="Q358" s="1" t="s">
        <v>319</v>
      </c>
    </row>
    <row r="359" spans="2:17" ht="19.5" customHeight="1" x14ac:dyDescent="0.2">
      <c r="B359" s="51">
        <f t="shared" si="107"/>
        <v>43459</v>
      </c>
      <c r="C359" s="52">
        <f t="shared" si="108"/>
        <v>43459</v>
      </c>
      <c r="D359" s="71"/>
      <c r="E359" s="72"/>
      <c r="F359" s="55"/>
      <c r="G359" s="71">
        <v>0.41666666666666669</v>
      </c>
      <c r="H359" s="72">
        <v>0.75</v>
      </c>
      <c r="I359" s="55">
        <f t="shared" si="115"/>
        <v>8</v>
      </c>
      <c r="J359" s="71">
        <v>0.5</v>
      </c>
      <c r="K359" s="72">
        <v>0.75</v>
      </c>
      <c r="L359" s="55">
        <f t="shared" si="116"/>
        <v>6</v>
      </c>
      <c r="M359" s="71">
        <v>0.41666666666666669</v>
      </c>
      <c r="N359" s="72">
        <v>0.83333333333333337</v>
      </c>
      <c r="O359" s="55">
        <f t="shared" si="117"/>
        <v>10</v>
      </c>
      <c r="P359" s="83" t="s">
        <v>105</v>
      </c>
    </row>
    <row r="360" spans="2:17" ht="19.5" customHeight="1" x14ac:dyDescent="0.2">
      <c r="B360" s="51">
        <f t="shared" si="107"/>
        <v>43460</v>
      </c>
      <c r="C360" s="52">
        <f t="shared" si="108"/>
        <v>43460</v>
      </c>
      <c r="D360" s="71"/>
      <c r="E360" s="72"/>
      <c r="F360" s="55"/>
      <c r="G360" s="71">
        <v>0.41666666666666669</v>
      </c>
      <c r="H360" s="72">
        <v>0.75</v>
      </c>
      <c r="I360" s="55">
        <f t="shared" si="115"/>
        <v>8</v>
      </c>
      <c r="J360" s="71">
        <v>0.5</v>
      </c>
      <c r="K360" s="72">
        <v>0.75</v>
      </c>
      <c r="L360" s="55">
        <f t="shared" si="116"/>
        <v>6</v>
      </c>
      <c r="M360" s="71">
        <v>0.41666666666666669</v>
      </c>
      <c r="N360" s="72">
        <v>0.83333333333333337</v>
      </c>
      <c r="O360" s="55">
        <f t="shared" si="117"/>
        <v>10</v>
      </c>
      <c r="P360" s="83" t="s">
        <v>105</v>
      </c>
    </row>
    <row r="361" spans="2:17" ht="19.5" customHeight="1" x14ac:dyDescent="0.2">
      <c r="B361" s="51">
        <f t="shared" si="107"/>
        <v>43461</v>
      </c>
      <c r="C361" s="52">
        <f t="shared" si="108"/>
        <v>43461</v>
      </c>
      <c r="D361" s="71"/>
      <c r="E361" s="72"/>
      <c r="F361" s="55"/>
      <c r="G361" s="71">
        <v>0.41666666666666669</v>
      </c>
      <c r="H361" s="72">
        <v>0.75</v>
      </c>
      <c r="I361" s="55">
        <f t="shared" si="115"/>
        <v>8</v>
      </c>
      <c r="J361" s="71">
        <v>0.5</v>
      </c>
      <c r="K361" s="72">
        <v>0.75</v>
      </c>
      <c r="L361" s="55">
        <f t="shared" si="116"/>
        <v>6</v>
      </c>
      <c r="M361" s="71">
        <v>0.41666666666666669</v>
      </c>
      <c r="N361" s="72">
        <v>0.83333333333333337</v>
      </c>
      <c r="O361" s="55">
        <f t="shared" si="117"/>
        <v>10</v>
      </c>
      <c r="P361" s="83" t="s">
        <v>105</v>
      </c>
    </row>
    <row r="362" spans="2:17" ht="19.5" customHeight="1" x14ac:dyDescent="0.2">
      <c r="B362" s="51">
        <f t="shared" si="107"/>
        <v>43462</v>
      </c>
      <c r="C362" s="52">
        <f t="shared" si="108"/>
        <v>43462</v>
      </c>
      <c r="D362" s="71"/>
      <c r="E362" s="72"/>
      <c r="F362" s="55"/>
      <c r="G362" s="71">
        <v>0.41666666666666669</v>
      </c>
      <c r="H362" s="72">
        <v>0.75</v>
      </c>
      <c r="I362" s="55">
        <f t="shared" si="115"/>
        <v>8</v>
      </c>
      <c r="J362" s="71">
        <v>0.5</v>
      </c>
      <c r="K362" s="72">
        <v>0.75</v>
      </c>
      <c r="L362" s="55">
        <f t="shared" si="116"/>
        <v>6</v>
      </c>
      <c r="M362" s="71">
        <v>0.41666666666666669</v>
      </c>
      <c r="N362" s="72">
        <v>0.83333333333333337</v>
      </c>
      <c r="O362" s="55">
        <f t="shared" si="117"/>
        <v>10</v>
      </c>
      <c r="P362" s="83" t="s">
        <v>105</v>
      </c>
    </row>
    <row r="363" spans="2:17" ht="19.5" customHeight="1" x14ac:dyDescent="0.2">
      <c r="B363" s="51">
        <f>IF(DAY(B362+1)&lt;&gt;29,"",B362+1)</f>
        <v>43463</v>
      </c>
      <c r="C363" s="52">
        <f t="shared" si="108"/>
        <v>43463</v>
      </c>
      <c r="D363" s="53"/>
      <c r="E363" s="54"/>
      <c r="F363" s="55"/>
      <c r="G363" s="71">
        <v>0.41666666666666669</v>
      </c>
      <c r="H363" s="72">
        <v>0.75</v>
      </c>
      <c r="I363" s="55">
        <f t="shared" si="115"/>
        <v>8</v>
      </c>
      <c r="J363" s="71">
        <v>0.5</v>
      </c>
      <c r="K363" s="72">
        <v>0.75</v>
      </c>
      <c r="L363" s="55">
        <f t="shared" si="116"/>
        <v>6</v>
      </c>
      <c r="M363" s="53">
        <v>0.41666666666666669</v>
      </c>
      <c r="N363" s="54">
        <v>0.75</v>
      </c>
      <c r="O363" s="55">
        <f t="shared" si="117"/>
        <v>8</v>
      </c>
      <c r="P363" s="83" t="s">
        <v>105</v>
      </c>
    </row>
    <row r="364" spans="2:17" ht="19.5" customHeight="1" x14ac:dyDescent="0.2">
      <c r="B364" s="51">
        <f>IF(DAY(B363+1)&lt;&gt;30,"",B363+1)</f>
        <v>43464</v>
      </c>
      <c r="C364" s="52">
        <f t="shared" si="108"/>
        <v>43464</v>
      </c>
      <c r="D364" s="53"/>
      <c r="E364" s="54"/>
      <c r="F364" s="55"/>
      <c r="G364" s="71">
        <v>0.41666666666666669</v>
      </c>
      <c r="H364" s="72">
        <v>0.75</v>
      </c>
      <c r="I364" s="55">
        <f t="shared" si="115"/>
        <v>8</v>
      </c>
      <c r="J364" s="71">
        <v>0.5</v>
      </c>
      <c r="K364" s="72">
        <v>0.75</v>
      </c>
      <c r="L364" s="55">
        <f t="shared" si="116"/>
        <v>6</v>
      </c>
      <c r="M364" s="53">
        <v>0.41666666666666669</v>
      </c>
      <c r="N364" s="54">
        <v>0.75</v>
      </c>
      <c r="O364" s="55">
        <f t="shared" si="117"/>
        <v>8</v>
      </c>
      <c r="P364" s="83" t="s">
        <v>105</v>
      </c>
    </row>
    <row r="365" spans="2:17" ht="19.5" customHeight="1" thickBot="1" x14ac:dyDescent="0.25">
      <c r="B365" s="51">
        <f>IF(DAY(B364+1)&lt;&gt;31,"",B364+1)</f>
        <v>43465</v>
      </c>
      <c r="C365" s="52">
        <f t="shared" si="108"/>
        <v>43465</v>
      </c>
      <c r="D365" s="56"/>
      <c r="E365" s="77"/>
      <c r="F365" s="76"/>
      <c r="G365" s="35"/>
      <c r="H365" s="48" t="s">
        <v>79</v>
      </c>
      <c r="I365" s="47"/>
      <c r="J365" s="35"/>
      <c r="K365" s="48" t="s">
        <v>79</v>
      </c>
      <c r="L365" s="47"/>
      <c r="M365" s="35"/>
      <c r="N365" s="48" t="s">
        <v>79</v>
      </c>
      <c r="O365" s="47"/>
      <c r="P365" s="50"/>
    </row>
    <row r="366" spans="2:17" ht="19.5" customHeight="1" thickTop="1" x14ac:dyDescent="0.2">
      <c r="B366" s="57" t="s">
        <v>37</v>
      </c>
      <c r="C366" s="58"/>
      <c r="D366" s="57"/>
      <c r="E366" s="59">
        <f>COUNTIF(D335:D365,"&gt;0")</f>
        <v>0</v>
      </c>
      <c r="F366" s="60"/>
      <c r="G366" s="61"/>
      <c r="H366" s="59">
        <f>COUNTIF(G335:G365,"&gt;0")</f>
        <v>27</v>
      </c>
      <c r="I366" s="60"/>
      <c r="J366" s="61"/>
      <c r="K366" s="59">
        <f>COUNTIF(J335:J365,"&gt;0")</f>
        <v>27</v>
      </c>
      <c r="L366" s="60"/>
      <c r="M366" s="61"/>
      <c r="N366" s="59">
        <f>COUNTIF(M335:M365,"&gt;0")</f>
        <v>27</v>
      </c>
      <c r="O366" s="60"/>
      <c r="P366" s="40"/>
    </row>
    <row r="367" spans="2:17" ht="19.5" customHeight="1" x14ac:dyDescent="0.2">
      <c r="B367" s="62" t="s">
        <v>309</v>
      </c>
      <c r="C367" s="63"/>
      <c r="D367" s="64"/>
      <c r="E367" s="74">
        <f>SUM(F335:F365)</f>
        <v>0</v>
      </c>
      <c r="F367" s="63"/>
      <c r="G367" s="65"/>
      <c r="H367" s="74">
        <f>SUM(I335:I365)</f>
        <v>174</v>
      </c>
      <c r="I367" s="63"/>
      <c r="J367" s="65"/>
      <c r="K367" s="74">
        <f>SUM(L335:L365)</f>
        <v>138</v>
      </c>
      <c r="L367" s="63"/>
      <c r="M367" s="65"/>
      <c r="N367" s="74">
        <f>SUM(O335:O365)</f>
        <v>256</v>
      </c>
      <c r="O367" s="63"/>
      <c r="P367" s="40"/>
    </row>
    <row r="368" spans="2:17" ht="19.5" customHeight="1" x14ac:dyDescent="0.2">
      <c r="B368" s="64" t="s">
        <v>42</v>
      </c>
      <c r="C368" s="66"/>
      <c r="D368" s="64"/>
      <c r="E368" s="90">
        <f>COUNTIF($B$335:$B$365,"&gt;0")-E366</f>
        <v>31</v>
      </c>
      <c r="F368" s="47"/>
      <c r="G368" s="35"/>
      <c r="H368" s="90">
        <f>COUNTIF($B$335:$B$365,"&gt;0")-H366</f>
        <v>4</v>
      </c>
      <c r="I368" s="47"/>
      <c r="J368" s="35"/>
      <c r="K368" s="90">
        <f>COUNTIF($B$335:$B$365,"&gt;0")-K366</f>
        <v>4</v>
      </c>
      <c r="L368" s="47"/>
      <c r="M368" s="35"/>
      <c r="N368" s="90">
        <f>COUNTIF($B$335:$B$365,"&gt;0")-N366</f>
        <v>4</v>
      </c>
      <c r="O368" s="47"/>
      <c r="P368" s="40"/>
    </row>
    <row r="369" spans="2:16" ht="19.5" customHeight="1" x14ac:dyDescent="0.2">
      <c r="B369" s="67"/>
      <c r="C369" s="68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2:16" ht="18.75" customHeight="1" x14ac:dyDescent="0.2">
      <c r="B370" s="287" t="s">
        <v>13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</row>
    <row r="371" spans="2:16" ht="18.75" customHeight="1" x14ac:dyDescent="0.2"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</row>
    <row r="372" spans="2:16" ht="18.75" customHeight="1" x14ac:dyDescent="0.2"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2:16" ht="18.75" customHeight="1" x14ac:dyDescent="0.2">
      <c r="B373" s="294">
        <f>EDATE(B332, 1)</f>
        <v>43466</v>
      </c>
      <c r="C373" s="294"/>
      <c r="D373" s="294"/>
      <c r="E373" s="295">
        <f>B373</f>
        <v>43466</v>
      </c>
      <c r="F373" s="295"/>
    </row>
    <row r="374" spans="2:16" ht="19.5" customHeight="1" x14ac:dyDescent="0.2">
      <c r="B374" s="289"/>
      <c r="C374" s="290"/>
      <c r="D374" s="219" t="s">
        <v>313</v>
      </c>
      <c r="E374" s="293"/>
      <c r="F374" s="220"/>
      <c r="G374" s="219" t="s">
        <v>2</v>
      </c>
      <c r="H374" s="293"/>
      <c r="I374" s="220"/>
      <c r="J374" s="219" t="s">
        <v>36</v>
      </c>
      <c r="K374" s="293"/>
      <c r="L374" s="220"/>
      <c r="M374" s="219" t="s">
        <v>237</v>
      </c>
      <c r="N374" s="293"/>
      <c r="O374" s="220"/>
      <c r="P374" s="40" t="s">
        <v>306</v>
      </c>
    </row>
    <row r="375" spans="2:16" ht="19.5" customHeight="1" x14ac:dyDescent="0.2">
      <c r="B375" s="291"/>
      <c r="C375" s="292"/>
      <c r="D375" s="35" t="s">
        <v>246</v>
      </c>
      <c r="E375" s="48" t="s">
        <v>307</v>
      </c>
      <c r="F375" s="47" t="s">
        <v>308</v>
      </c>
      <c r="G375" s="35" t="s">
        <v>246</v>
      </c>
      <c r="H375" s="48" t="s">
        <v>307</v>
      </c>
      <c r="I375" s="47" t="s">
        <v>308</v>
      </c>
      <c r="J375" s="35" t="s">
        <v>246</v>
      </c>
      <c r="K375" s="48" t="s">
        <v>307</v>
      </c>
      <c r="L375" s="47" t="s">
        <v>308</v>
      </c>
      <c r="M375" s="35" t="s">
        <v>246</v>
      </c>
      <c r="N375" s="48" t="s">
        <v>307</v>
      </c>
      <c r="O375" s="47" t="s">
        <v>308</v>
      </c>
      <c r="P375" s="40"/>
    </row>
    <row r="376" spans="2:16" ht="19.5" customHeight="1" x14ac:dyDescent="0.2">
      <c r="B376" s="51">
        <f>B373</f>
        <v>43466</v>
      </c>
      <c r="C376" s="52">
        <f>B376</f>
        <v>43466</v>
      </c>
      <c r="D376" s="53"/>
      <c r="E376" s="54"/>
      <c r="F376" s="55"/>
      <c r="G376" s="35"/>
      <c r="H376" s="48" t="s">
        <v>79</v>
      </c>
      <c r="I376" s="47"/>
      <c r="J376" s="35"/>
      <c r="K376" s="48" t="s">
        <v>79</v>
      </c>
      <c r="L376" s="47"/>
      <c r="M376" s="35"/>
      <c r="N376" s="48" t="s">
        <v>79</v>
      </c>
      <c r="O376" s="47"/>
      <c r="P376" s="83" t="s">
        <v>105</v>
      </c>
    </row>
    <row r="377" spans="2:16" ht="19.5" customHeight="1" x14ac:dyDescent="0.2">
      <c r="B377" s="51">
        <f t="shared" ref="B377:B403" si="118">B376+1</f>
        <v>43467</v>
      </c>
      <c r="C377" s="52">
        <f>B377</f>
        <v>43467</v>
      </c>
      <c r="D377" s="53"/>
      <c r="E377" s="54"/>
      <c r="F377" s="55"/>
      <c r="G377" s="71">
        <v>0.41666666666666669</v>
      </c>
      <c r="H377" s="72">
        <v>0.75</v>
      </c>
      <c r="I377" s="55">
        <f t="shared" ref="I377:I382" si="119">(H377-G377)*24</f>
        <v>8</v>
      </c>
      <c r="J377" s="71">
        <v>0.5</v>
      </c>
      <c r="K377" s="72">
        <v>0.75</v>
      </c>
      <c r="L377" s="55">
        <f t="shared" ref="L377:L382" si="120">(K377-J377)*24</f>
        <v>6</v>
      </c>
      <c r="M377" s="71">
        <v>0.41666666666666669</v>
      </c>
      <c r="N377" s="72">
        <v>0.75</v>
      </c>
      <c r="O377" s="55">
        <f t="shared" ref="O377:O382" si="121">(N377-M377)*24</f>
        <v>8</v>
      </c>
      <c r="P377" s="83" t="s">
        <v>105</v>
      </c>
    </row>
    <row r="378" spans="2:16" ht="19.5" customHeight="1" x14ac:dyDescent="0.2">
      <c r="B378" s="51">
        <f t="shared" si="118"/>
        <v>43468</v>
      </c>
      <c r="C378" s="52">
        <f t="shared" ref="C378:C406" si="122">B378</f>
        <v>43468</v>
      </c>
      <c r="D378" s="53"/>
      <c r="E378" s="54"/>
      <c r="F378" s="55"/>
      <c r="G378" s="71">
        <v>0.41666666666666669</v>
      </c>
      <c r="H378" s="72">
        <v>0.75</v>
      </c>
      <c r="I378" s="55">
        <f t="shared" si="119"/>
        <v>8</v>
      </c>
      <c r="J378" s="71">
        <v>0.5</v>
      </c>
      <c r="K378" s="72">
        <v>0.75</v>
      </c>
      <c r="L378" s="55">
        <f t="shared" si="120"/>
        <v>6</v>
      </c>
      <c r="M378" s="71">
        <v>0.41666666666666669</v>
      </c>
      <c r="N378" s="72">
        <v>0.75</v>
      </c>
      <c r="O378" s="55">
        <f t="shared" si="121"/>
        <v>8</v>
      </c>
      <c r="P378" s="83" t="s">
        <v>105</v>
      </c>
    </row>
    <row r="379" spans="2:16" ht="19.5" customHeight="1" x14ac:dyDescent="0.2">
      <c r="B379" s="51">
        <f t="shared" si="118"/>
        <v>43469</v>
      </c>
      <c r="C379" s="52">
        <f t="shared" si="122"/>
        <v>43469</v>
      </c>
      <c r="D379" s="53"/>
      <c r="E379" s="54"/>
      <c r="F379" s="55"/>
      <c r="G379" s="71">
        <v>0.41666666666666669</v>
      </c>
      <c r="H379" s="72">
        <v>0.75</v>
      </c>
      <c r="I379" s="55">
        <f t="shared" si="119"/>
        <v>8</v>
      </c>
      <c r="J379" s="71">
        <v>0.5</v>
      </c>
      <c r="K379" s="72">
        <v>0.75</v>
      </c>
      <c r="L379" s="55">
        <f t="shared" si="120"/>
        <v>6</v>
      </c>
      <c r="M379" s="71">
        <v>0.41666666666666669</v>
      </c>
      <c r="N379" s="72">
        <v>0.83333333333333337</v>
      </c>
      <c r="O379" s="55">
        <f t="shared" si="121"/>
        <v>10</v>
      </c>
      <c r="P379" s="83" t="s">
        <v>105</v>
      </c>
    </row>
    <row r="380" spans="2:16" ht="19.5" customHeight="1" x14ac:dyDescent="0.2">
      <c r="B380" s="51">
        <f t="shared" si="118"/>
        <v>43470</v>
      </c>
      <c r="C380" s="52">
        <f t="shared" si="122"/>
        <v>43470</v>
      </c>
      <c r="D380" s="53"/>
      <c r="E380" s="54"/>
      <c r="F380" s="55"/>
      <c r="G380" s="71">
        <v>0.41666666666666669</v>
      </c>
      <c r="H380" s="72">
        <v>0.75</v>
      </c>
      <c r="I380" s="55">
        <f t="shared" si="119"/>
        <v>8</v>
      </c>
      <c r="J380" s="71">
        <v>0.5</v>
      </c>
      <c r="K380" s="72">
        <v>0.75</v>
      </c>
      <c r="L380" s="55">
        <f t="shared" si="120"/>
        <v>6</v>
      </c>
      <c r="M380" s="71">
        <v>0.41666666666666669</v>
      </c>
      <c r="N380" s="72">
        <v>0.83333333333333337</v>
      </c>
      <c r="O380" s="55">
        <f t="shared" si="121"/>
        <v>10</v>
      </c>
      <c r="P380" s="83" t="s">
        <v>105</v>
      </c>
    </row>
    <row r="381" spans="2:16" ht="19.5" customHeight="1" x14ac:dyDescent="0.2">
      <c r="B381" s="51">
        <f t="shared" si="118"/>
        <v>43471</v>
      </c>
      <c r="C381" s="52">
        <f t="shared" si="122"/>
        <v>43471</v>
      </c>
      <c r="D381" s="53"/>
      <c r="E381" s="54"/>
      <c r="F381" s="55"/>
      <c r="G381" s="71">
        <v>0.41666666666666669</v>
      </c>
      <c r="H381" s="72">
        <v>0.75</v>
      </c>
      <c r="I381" s="55">
        <f t="shared" si="119"/>
        <v>8</v>
      </c>
      <c r="J381" s="71">
        <v>0.5</v>
      </c>
      <c r="K381" s="72">
        <v>0.75</v>
      </c>
      <c r="L381" s="55">
        <f t="shared" si="120"/>
        <v>6</v>
      </c>
      <c r="M381" s="71">
        <v>0.41666666666666669</v>
      </c>
      <c r="N381" s="72">
        <v>0.83333333333333337</v>
      </c>
      <c r="O381" s="55">
        <f t="shared" si="121"/>
        <v>10</v>
      </c>
      <c r="P381" s="83" t="s">
        <v>105</v>
      </c>
    </row>
    <row r="382" spans="2:16" ht="19.5" customHeight="1" x14ac:dyDescent="0.2">
      <c r="B382" s="51">
        <f t="shared" si="118"/>
        <v>43472</v>
      </c>
      <c r="C382" s="52">
        <f t="shared" si="122"/>
        <v>43472</v>
      </c>
      <c r="D382" s="71"/>
      <c r="E382" s="72"/>
      <c r="F382" s="55"/>
      <c r="G382" s="71">
        <v>0.41666666666666669</v>
      </c>
      <c r="H382" s="72">
        <v>0.75</v>
      </c>
      <c r="I382" s="55">
        <f t="shared" si="119"/>
        <v>8</v>
      </c>
      <c r="J382" s="71">
        <v>0.5</v>
      </c>
      <c r="K382" s="72">
        <v>0.75</v>
      </c>
      <c r="L382" s="55">
        <f t="shared" si="120"/>
        <v>6</v>
      </c>
      <c r="M382" s="71">
        <v>0.41666666666666669</v>
      </c>
      <c r="N382" s="72">
        <v>0.83333333333333337</v>
      </c>
      <c r="O382" s="55">
        <f t="shared" si="121"/>
        <v>10</v>
      </c>
      <c r="P382" s="83" t="s">
        <v>105</v>
      </c>
    </row>
    <row r="383" spans="2:16" ht="19.5" customHeight="1" x14ac:dyDescent="0.2">
      <c r="B383" s="51">
        <f t="shared" si="118"/>
        <v>43473</v>
      </c>
      <c r="C383" s="52">
        <f t="shared" si="122"/>
        <v>43473</v>
      </c>
      <c r="D383" s="35"/>
      <c r="E383" s="48"/>
      <c r="F383" s="47"/>
      <c r="G383" s="35"/>
      <c r="H383" s="48" t="s">
        <v>79</v>
      </c>
      <c r="I383" s="47"/>
      <c r="J383" s="35"/>
      <c r="K383" s="48" t="s">
        <v>106</v>
      </c>
      <c r="L383" s="47"/>
      <c r="M383" s="35"/>
      <c r="N383" s="48" t="s">
        <v>79</v>
      </c>
      <c r="O383" s="47"/>
      <c r="P383" s="73"/>
    </row>
    <row r="384" spans="2:16" ht="19.5" customHeight="1" x14ac:dyDescent="0.2">
      <c r="B384" s="51">
        <f t="shared" si="118"/>
        <v>43474</v>
      </c>
      <c r="C384" s="52">
        <f t="shared" si="122"/>
        <v>43474</v>
      </c>
      <c r="D384" s="71"/>
      <c r="E384" s="72"/>
      <c r="F384" s="55"/>
      <c r="G384" s="71">
        <v>0.58333333333333337</v>
      </c>
      <c r="H384" s="72">
        <v>0.77083333333333337</v>
      </c>
      <c r="I384" s="55">
        <f t="shared" ref="I384:I389" si="123">(H384-G384)*24</f>
        <v>4.5</v>
      </c>
      <c r="J384" s="71"/>
      <c r="K384" s="72"/>
      <c r="L384" s="55"/>
      <c r="M384" s="71">
        <v>0.41666666666666669</v>
      </c>
      <c r="N384" s="72">
        <v>0.83333333333333337</v>
      </c>
      <c r="O384" s="55">
        <f t="shared" ref="O384:O389" si="124">(N384-M384)*24</f>
        <v>10</v>
      </c>
      <c r="P384" s="70"/>
    </row>
    <row r="385" spans="2:16" ht="19.5" customHeight="1" x14ac:dyDescent="0.2">
      <c r="B385" s="51">
        <f t="shared" si="118"/>
        <v>43475</v>
      </c>
      <c r="C385" s="52">
        <f t="shared" si="122"/>
        <v>43475</v>
      </c>
      <c r="D385" s="35"/>
      <c r="E385" s="48"/>
      <c r="F385" s="47"/>
      <c r="G385" s="71">
        <v>0.58333333333333337</v>
      </c>
      <c r="H385" s="72">
        <v>0.77083333333333337</v>
      </c>
      <c r="I385" s="55">
        <f t="shared" si="123"/>
        <v>4.5</v>
      </c>
      <c r="J385" s="35"/>
      <c r="K385" s="48"/>
      <c r="L385" s="47"/>
      <c r="M385" s="71">
        <v>0.41666666666666669</v>
      </c>
      <c r="N385" s="72">
        <v>0.83333333333333337</v>
      </c>
      <c r="O385" s="55">
        <f t="shared" si="124"/>
        <v>10</v>
      </c>
      <c r="P385" s="70"/>
    </row>
    <row r="386" spans="2:16" ht="19.5" customHeight="1" x14ac:dyDescent="0.2">
      <c r="B386" s="51">
        <f t="shared" si="118"/>
        <v>43476</v>
      </c>
      <c r="C386" s="52">
        <f t="shared" si="122"/>
        <v>43476</v>
      </c>
      <c r="D386" s="71"/>
      <c r="E386" s="72"/>
      <c r="F386" s="55"/>
      <c r="G386" s="71">
        <v>0.58333333333333337</v>
      </c>
      <c r="H386" s="72">
        <v>0.77083333333333337</v>
      </c>
      <c r="I386" s="55">
        <f t="shared" si="123"/>
        <v>4.5</v>
      </c>
      <c r="J386" s="71"/>
      <c r="K386" s="72"/>
      <c r="L386" s="55"/>
      <c r="M386" s="71">
        <v>0.41666666666666669</v>
      </c>
      <c r="N386" s="72">
        <v>0.83333333333333337</v>
      </c>
      <c r="O386" s="55">
        <f t="shared" si="124"/>
        <v>10</v>
      </c>
      <c r="P386" s="49"/>
    </row>
    <row r="387" spans="2:16" ht="19.5" customHeight="1" x14ac:dyDescent="0.2">
      <c r="B387" s="51">
        <f t="shared" si="118"/>
        <v>43477</v>
      </c>
      <c r="C387" s="52">
        <f t="shared" si="122"/>
        <v>43477</v>
      </c>
      <c r="D387" s="71"/>
      <c r="E387" s="72"/>
      <c r="F387" s="55"/>
      <c r="G387" s="71">
        <v>0.41666666666666669</v>
      </c>
      <c r="H387" s="72">
        <v>0.75</v>
      </c>
      <c r="I387" s="55">
        <f t="shared" si="123"/>
        <v>8</v>
      </c>
      <c r="J387" s="71"/>
      <c r="K387" s="72"/>
      <c r="L387" s="55"/>
      <c r="M387" s="71">
        <v>0.41666666666666669</v>
      </c>
      <c r="N387" s="72">
        <v>0.83333333333333337</v>
      </c>
      <c r="O387" s="55">
        <f t="shared" si="124"/>
        <v>10</v>
      </c>
      <c r="P387" s="49"/>
    </row>
    <row r="388" spans="2:16" ht="19.5" customHeight="1" x14ac:dyDescent="0.2">
      <c r="B388" s="51">
        <f t="shared" si="118"/>
        <v>43478</v>
      </c>
      <c r="C388" s="52">
        <f t="shared" si="122"/>
        <v>43478</v>
      </c>
      <c r="D388" s="71"/>
      <c r="E388" s="72"/>
      <c r="F388" s="55"/>
      <c r="G388" s="71">
        <v>0.41666666666666669</v>
      </c>
      <c r="H388" s="72">
        <v>0.75</v>
      </c>
      <c r="I388" s="55">
        <f t="shared" si="123"/>
        <v>8</v>
      </c>
      <c r="J388" s="71"/>
      <c r="K388" s="72"/>
      <c r="L388" s="55"/>
      <c r="M388" s="71">
        <v>0.41666666666666669</v>
      </c>
      <c r="N388" s="72">
        <v>0.75</v>
      </c>
      <c r="O388" s="55">
        <f t="shared" si="124"/>
        <v>8</v>
      </c>
      <c r="P388" s="49"/>
    </row>
    <row r="389" spans="2:16" ht="19.5" customHeight="1" x14ac:dyDescent="0.2">
      <c r="B389" s="51">
        <f t="shared" si="118"/>
        <v>43479</v>
      </c>
      <c r="C389" s="52">
        <f t="shared" si="122"/>
        <v>43479</v>
      </c>
      <c r="D389" s="71"/>
      <c r="E389" s="72"/>
      <c r="F389" s="55"/>
      <c r="G389" s="71">
        <v>0.41666666666666669</v>
      </c>
      <c r="H389" s="72">
        <v>0.75</v>
      </c>
      <c r="I389" s="55">
        <f t="shared" si="123"/>
        <v>8</v>
      </c>
      <c r="J389" s="71"/>
      <c r="K389" s="72"/>
      <c r="L389" s="55"/>
      <c r="M389" s="71">
        <v>0.41666666666666669</v>
      </c>
      <c r="N389" s="72">
        <v>0.75</v>
      </c>
      <c r="O389" s="55">
        <f t="shared" si="124"/>
        <v>8</v>
      </c>
      <c r="P389" s="70" t="s">
        <v>183</v>
      </c>
    </row>
    <row r="390" spans="2:16" ht="19.5" customHeight="1" x14ac:dyDescent="0.2">
      <c r="B390" s="51">
        <f t="shared" si="118"/>
        <v>43480</v>
      </c>
      <c r="C390" s="52">
        <f t="shared" si="122"/>
        <v>43480</v>
      </c>
      <c r="D390" s="53"/>
      <c r="E390" s="54"/>
      <c r="F390" s="55"/>
      <c r="G390" s="35"/>
      <c r="H390" s="48" t="s">
        <v>79</v>
      </c>
      <c r="I390" s="47"/>
      <c r="J390" s="53"/>
      <c r="K390" s="54"/>
      <c r="L390" s="55"/>
      <c r="M390" s="35"/>
      <c r="N390" s="48" t="s">
        <v>79</v>
      </c>
      <c r="O390" s="47"/>
      <c r="P390" s="49"/>
    </row>
    <row r="391" spans="2:16" ht="19.5" customHeight="1" x14ac:dyDescent="0.2">
      <c r="B391" s="51">
        <f t="shared" si="118"/>
        <v>43481</v>
      </c>
      <c r="C391" s="52">
        <f t="shared" si="122"/>
        <v>43481</v>
      </c>
      <c r="D391" s="71"/>
      <c r="E391" s="72"/>
      <c r="F391" s="55"/>
      <c r="G391" s="71">
        <v>0.58333333333333337</v>
      </c>
      <c r="H391" s="72">
        <v>0.77083333333333337</v>
      </c>
      <c r="I391" s="55">
        <f t="shared" ref="I391:I396" si="125">(H391-G391)*24</f>
        <v>4.5</v>
      </c>
      <c r="J391" s="71"/>
      <c r="K391" s="72"/>
      <c r="L391" s="55"/>
      <c r="M391" s="71">
        <v>0.41666666666666669</v>
      </c>
      <c r="N391" s="72">
        <v>0.83333333333333337</v>
      </c>
      <c r="O391" s="55">
        <f t="shared" ref="O391:O396" si="126">(N391-M391)*24</f>
        <v>10</v>
      </c>
      <c r="P391" s="49"/>
    </row>
    <row r="392" spans="2:16" ht="19.5" customHeight="1" x14ac:dyDescent="0.2">
      <c r="B392" s="51">
        <f t="shared" si="118"/>
        <v>43482</v>
      </c>
      <c r="C392" s="52">
        <f t="shared" si="122"/>
        <v>43482</v>
      </c>
      <c r="D392" s="35"/>
      <c r="E392" s="48"/>
      <c r="F392" s="47"/>
      <c r="G392" s="71">
        <v>0.58333333333333337</v>
      </c>
      <c r="H392" s="72">
        <v>0.77083333333333337</v>
      </c>
      <c r="I392" s="55">
        <f t="shared" si="125"/>
        <v>4.5</v>
      </c>
      <c r="J392" s="35"/>
      <c r="K392" s="48"/>
      <c r="L392" s="47"/>
      <c r="M392" s="71">
        <v>0.41666666666666669</v>
      </c>
      <c r="N392" s="72">
        <v>0.83333333333333337</v>
      </c>
      <c r="O392" s="55">
        <f t="shared" si="126"/>
        <v>10</v>
      </c>
      <c r="P392" s="49"/>
    </row>
    <row r="393" spans="2:16" ht="19.5" customHeight="1" x14ac:dyDescent="0.2">
      <c r="B393" s="51">
        <f t="shared" si="118"/>
        <v>43483</v>
      </c>
      <c r="C393" s="52">
        <f t="shared" si="122"/>
        <v>43483</v>
      </c>
      <c r="D393" s="71"/>
      <c r="E393" s="72"/>
      <c r="F393" s="55"/>
      <c r="G393" s="71">
        <v>0.58333333333333337</v>
      </c>
      <c r="H393" s="72">
        <v>0.77083333333333337</v>
      </c>
      <c r="I393" s="55">
        <f t="shared" si="125"/>
        <v>4.5</v>
      </c>
      <c r="J393" s="71"/>
      <c r="K393" s="72"/>
      <c r="L393" s="55"/>
      <c r="M393" s="71">
        <v>0.41666666666666669</v>
      </c>
      <c r="N393" s="72">
        <v>0.83333333333333337</v>
      </c>
      <c r="O393" s="55">
        <f t="shared" si="126"/>
        <v>10</v>
      </c>
      <c r="P393" s="49"/>
    </row>
    <row r="394" spans="2:16" ht="19.5" customHeight="1" x14ac:dyDescent="0.2">
      <c r="B394" s="51">
        <f t="shared" si="118"/>
        <v>43484</v>
      </c>
      <c r="C394" s="52">
        <f t="shared" si="122"/>
        <v>43484</v>
      </c>
      <c r="D394" s="71"/>
      <c r="E394" s="72"/>
      <c r="F394" s="55"/>
      <c r="G394" s="71">
        <v>0.41666666666666669</v>
      </c>
      <c r="H394" s="72">
        <v>0.75</v>
      </c>
      <c r="I394" s="55">
        <f t="shared" si="125"/>
        <v>8</v>
      </c>
      <c r="J394" s="71"/>
      <c r="K394" s="72"/>
      <c r="L394" s="55"/>
      <c r="M394" s="71">
        <v>0.41666666666666669</v>
      </c>
      <c r="N394" s="72">
        <v>0.83333333333333337</v>
      </c>
      <c r="O394" s="55">
        <f t="shared" si="126"/>
        <v>10</v>
      </c>
      <c r="P394" s="49"/>
    </row>
    <row r="395" spans="2:16" ht="19.5" customHeight="1" x14ac:dyDescent="0.2">
      <c r="B395" s="51">
        <f t="shared" si="118"/>
        <v>43485</v>
      </c>
      <c r="C395" s="52">
        <f t="shared" si="122"/>
        <v>43485</v>
      </c>
      <c r="D395" s="71"/>
      <c r="E395" s="72"/>
      <c r="F395" s="55"/>
      <c r="G395" s="71">
        <v>0.41666666666666669</v>
      </c>
      <c r="H395" s="72">
        <v>0.75</v>
      </c>
      <c r="I395" s="55">
        <f t="shared" si="125"/>
        <v>8</v>
      </c>
      <c r="J395" s="71"/>
      <c r="K395" s="72"/>
      <c r="L395" s="55"/>
      <c r="M395" s="71">
        <v>0.41666666666666669</v>
      </c>
      <c r="N395" s="72">
        <v>0.75</v>
      </c>
      <c r="O395" s="55">
        <f t="shared" si="126"/>
        <v>8</v>
      </c>
      <c r="P395" s="49"/>
    </row>
    <row r="396" spans="2:16" ht="19.5" customHeight="1" x14ac:dyDescent="0.2">
      <c r="B396" s="51">
        <f t="shared" si="118"/>
        <v>43486</v>
      </c>
      <c r="C396" s="52">
        <f t="shared" si="122"/>
        <v>43486</v>
      </c>
      <c r="D396" s="71"/>
      <c r="E396" s="72"/>
      <c r="F396" s="55"/>
      <c r="G396" s="71">
        <v>0.58333333333333337</v>
      </c>
      <c r="H396" s="72">
        <v>0.77083333333333337</v>
      </c>
      <c r="I396" s="55">
        <f t="shared" si="125"/>
        <v>4.5</v>
      </c>
      <c r="J396" s="71"/>
      <c r="K396" s="72"/>
      <c r="L396" s="55"/>
      <c r="M396" s="71">
        <v>0.41666666666666669</v>
      </c>
      <c r="N396" s="72">
        <v>0.83333333333333337</v>
      </c>
      <c r="O396" s="55">
        <f t="shared" si="126"/>
        <v>10</v>
      </c>
      <c r="P396" s="49"/>
    </row>
    <row r="397" spans="2:16" ht="19.5" customHeight="1" x14ac:dyDescent="0.2">
      <c r="B397" s="51">
        <f t="shared" si="118"/>
        <v>43487</v>
      </c>
      <c r="C397" s="52">
        <f t="shared" si="122"/>
        <v>43487</v>
      </c>
      <c r="D397" s="53"/>
      <c r="E397" s="54"/>
      <c r="F397" s="55"/>
      <c r="G397" s="35"/>
      <c r="H397" s="48" t="s">
        <v>79</v>
      </c>
      <c r="I397" s="47"/>
      <c r="J397" s="53"/>
      <c r="K397" s="54"/>
      <c r="L397" s="55"/>
      <c r="M397" s="35"/>
      <c r="N397" s="48" t="s">
        <v>79</v>
      </c>
      <c r="O397" s="47"/>
      <c r="P397" s="49"/>
    </row>
    <row r="398" spans="2:16" ht="19.5" customHeight="1" x14ac:dyDescent="0.2">
      <c r="B398" s="51">
        <f t="shared" si="118"/>
        <v>43488</v>
      </c>
      <c r="C398" s="52">
        <f t="shared" si="122"/>
        <v>43488</v>
      </c>
      <c r="D398" s="71"/>
      <c r="E398" s="72"/>
      <c r="F398" s="55"/>
      <c r="G398" s="71">
        <v>0.58333333333333337</v>
      </c>
      <c r="H398" s="72">
        <v>0.77083333333333337</v>
      </c>
      <c r="I398" s="55">
        <f t="shared" ref="I398:I403" si="127">(H398-G398)*24</f>
        <v>4.5</v>
      </c>
      <c r="J398" s="71"/>
      <c r="K398" s="72"/>
      <c r="L398" s="55"/>
      <c r="M398" s="71">
        <v>0.41666666666666669</v>
      </c>
      <c r="N398" s="72">
        <v>0.83333333333333337</v>
      </c>
      <c r="O398" s="55">
        <f t="shared" ref="O398:O403" si="128">(N398-M398)*24</f>
        <v>10</v>
      </c>
      <c r="P398" s="49"/>
    </row>
    <row r="399" spans="2:16" ht="19.5" customHeight="1" x14ac:dyDescent="0.2">
      <c r="B399" s="51">
        <f t="shared" si="118"/>
        <v>43489</v>
      </c>
      <c r="C399" s="52">
        <f t="shared" si="122"/>
        <v>43489</v>
      </c>
      <c r="D399" s="35"/>
      <c r="E399" s="48"/>
      <c r="F399" s="47"/>
      <c r="G399" s="71">
        <v>0.58333333333333337</v>
      </c>
      <c r="H399" s="72">
        <v>0.77083333333333337</v>
      </c>
      <c r="I399" s="55">
        <f t="shared" si="127"/>
        <v>4.5</v>
      </c>
      <c r="J399" s="35"/>
      <c r="K399" s="48"/>
      <c r="L399" s="47"/>
      <c r="M399" s="71">
        <v>0.41666666666666669</v>
      </c>
      <c r="N399" s="72">
        <v>0.83333333333333337</v>
      </c>
      <c r="O399" s="55">
        <f t="shared" si="128"/>
        <v>10</v>
      </c>
      <c r="P399" s="49"/>
    </row>
    <row r="400" spans="2:16" ht="19.5" customHeight="1" x14ac:dyDescent="0.2">
      <c r="B400" s="51">
        <f t="shared" si="118"/>
        <v>43490</v>
      </c>
      <c r="C400" s="52">
        <f t="shared" si="122"/>
        <v>43490</v>
      </c>
      <c r="D400" s="71"/>
      <c r="E400" s="72"/>
      <c r="F400" s="55"/>
      <c r="G400" s="71">
        <v>0.58333333333333337</v>
      </c>
      <c r="H400" s="72">
        <v>0.77083333333333337</v>
      </c>
      <c r="I400" s="55">
        <f t="shared" si="127"/>
        <v>4.5</v>
      </c>
      <c r="J400" s="71"/>
      <c r="K400" s="72"/>
      <c r="L400" s="55"/>
      <c r="M400" s="71">
        <v>0.41666666666666669</v>
      </c>
      <c r="N400" s="72">
        <v>0.83333333333333337</v>
      </c>
      <c r="O400" s="55">
        <f t="shared" si="128"/>
        <v>10</v>
      </c>
      <c r="P400" s="49"/>
    </row>
    <row r="401" spans="2:16" ht="19.5" customHeight="1" x14ac:dyDescent="0.2">
      <c r="B401" s="51">
        <f t="shared" si="118"/>
        <v>43491</v>
      </c>
      <c r="C401" s="52">
        <f t="shared" si="122"/>
        <v>43491</v>
      </c>
      <c r="D401" s="71"/>
      <c r="E401" s="72"/>
      <c r="F401" s="55"/>
      <c r="G401" s="71">
        <v>0.41666666666666669</v>
      </c>
      <c r="H401" s="72">
        <v>0.75</v>
      </c>
      <c r="I401" s="55">
        <f t="shared" si="127"/>
        <v>8</v>
      </c>
      <c r="J401" s="71"/>
      <c r="K401" s="72"/>
      <c r="L401" s="55"/>
      <c r="M401" s="71">
        <v>0.41666666666666669</v>
      </c>
      <c r="N401" s="72">
        <v>0.83333333333333337</v>
      </c>
      <c r="O401" s="55">
        <f t="shared" si="128"/>
        <v>10</v>
      </c>
      <c r="P401" s="49"/>
    </row>
    <row r="402" spans="2:16" ht="19.5" customHeight="1" x14ac:dyDescent="0.2">
      <c r="B402" s="51">
        <f t="shared" si="118"/>
        <v>43492</v>
      </c>
      <c r="C402" s="52">
        <f t="shared" si="122"/>
        <v>43492</v>
      </c>
      <c r="D402" s="71"/>
      <c r="E402" s="72"/>
      <c r="F402" s="55"/>
      <c r="G402" s="71">
        <v>0.41666666666666669</v>
      </c>
      <c r="H402" s="72">
        <v>0.75</v>
      </c>
      <c r="I402" s="55">
        <f t="shared" si="127"/>
        <v>8</v>
      </c>
      <c r="J402" s="71"/>
      <c r="K402" s="72"/>
      <c r="L402" s="55"/>
      <c r="M402" s="71">
        <v>0.41666666666666669</v>
      </c>
      <c r="N402" s="72">
        <v>0.75</v>
      </c>
      <c r="O402" s="55">
        <f t="shared" si="128"/>
        <v>8</v>
      </c>
      <c r="P402" s="49"/>
    </row>
    <row r="403" spans="2:16" ht="19.5" customHeight="1" x14ac:dyDescent="0.2">
      <c r="B403" s="51">
        <f t="shared" si="118"/>
        <v>43493</v>
      </c>
      <c r="C403" s="52">
        <f t="shared" si="122"/>
        <v>43493</v>
      </c>
      <c r="D403" s="71"/>
      <c r="E403" s="72"/>
      <c r="F403" s="55"/>
      <c r="G403" s="71">
        <v>0.58333333333333337</v>
      </c>
      <c r="H403" s="72">
        <v>0.77083333333333337</v>
      </c>
      <c r="I403" s="55">
        <f t="shared" si="127"/>
        <v>4.5</v>
      </c>
      <c r="J403" s="71"/>
      <c r="K403" s="72"/>
      <c r="L403" s="55"/>
      <c r="M403" s="71">
        <v>0.41666666666666669</v>
      </c>
      <c r="N403" s="72">
        <v>0.83333333333333337</v>
      </c>
      <c r="O403" s="55">
        <f t="shared" si="128"/>
        <v>10</v>
      </c>
      <c r="P403" s="49"/>
    </row>
    <row r="404" spans="2:16" ht="19.5" customHeight="1" x14ac:dyDescent="0.2">
      <c r="B404" s="51">
        <f>IF(DAY(B403+1)&lt;&gt;29,"",B403+1)</f>
        <v>43494</v>
      </c>
      <c r="C404" s="52">
        <f t="shared" si="122"/>
        <v>43494</v>
      </c>
      <c r="D404" s="53"/>
      <c r="E404" s="54"/>
      <c r="F404" s="55"/>
      <c r="G404" s="35"/>
      <c r="H404" s="48" t="s">
        <v>79</v>
      </c>
      <c r="I404" s="47"/>
      <c r="J404" s="53"/>
      <c r="K404" s="54"/>
      <c r="L404" s="55"/>
      <c r="M404" s="35"/>
      <c r="N404" s="48" t="s">
        <v>79</v>
      </c>
      <c r="O404" s="47"/>
      <c r="P404" s="49"/>
    </row>
    <row r="405" spans="2:16" ht="19.5" customHeight="1" x14ac:dyDescent="0.2">
      <c r="B405" s="51">
        <f>IF(DAY(B404+1)&lt;&gt;30,"",B404+1)</f>
        <v>43495</v>
      </c>
      <c r="C405" s="52">
        <f t="shared" si="122"/>
        <v>43495</v>
      </c>
      <c r="D405" s="53"/>
      <c r="E405" s="54"/>
      <c r="F405" s="55"/>
      <c r="G405" s="71">
        <v>0.58333333333333337</v>
      </c>
      <c r="H405" s="72">
        <v>0.77083333333333337</v>
      </c>
      <c r="I405" s="55">
        <f>(H405-G405)*24</f>
        <v>4.5</v>
      </c>
      <c r="J405" s="53"/>
      <c r="K405" s="54"/>
      <c r="L405" s="55"/>
      <c r="M405" s="71">
        <v>0.41666666666666669</v>
      </c>
      <c r="N405" s="72">
        <v>0.83333333333333337</v>
      </c>
      <c r="O405" s="55">
        <f>(N405-M405)*24</f>
        <v>10</v>
      </c>
      <c r="P405" s="49"/>
    </row>
    <row r="406" spans="2:16" ht="19.5" customHeight="1" thickBot="1" x14ac:dyDescent="0.25">
      <c r="B406" s="51">
        <f>IF(DAY(B405+1)&lt;&gt;31,"",B405+1)</f>
        <v>43496</v>
      </c>
      <c r="C406" s="52">
        <f t="shared" si="122"/>
        <v>43496</v>
      </c>
      <c r="D406" s="56"/>
      <c r="E406" s="77"/>
      <c r="F406" s="76"/>
      <c r="G406" s="71">
        <v>0.58333333333333337</v>
      </c>
      <c r="H406" s="72">
        <v>0.77083333333333337</v>
      </c>
      <c r="I406" s="55">
        <f>(H406-G406)*24</f>
        <v>4.5</v>
      </c>
      <c r="J406" s="75"/>
      <c r="K406" s="77"/>
      <c r="L406" s="76"/>
      <c r="M406" s="71">
        <v>0.41666666666666669</v>
      </c>
      <c r="N406" s="72">
        <v>0.83333333333333337</v>
      </c>
      <c r="O406" s="55">
        <f>(N406-M406)*24</f>
        <v>10</v>
      </c>
      <c r="P406" s="50"/>
    </row>
    <row r="407" spans="2:16" ht="19.5" customHeight="1" thickTop="1" x14ac:dyDescent="0.2">
      <c r="B407" s="57" t="s">
        <v>37</v>
      </c>
      <c r="C407" s="58"/>
      <c r="D407" s="57"/>
      <c r="E407" s="59">
        <f>COUNTIF(D376:D406,"&gt;0")</f>
        <v>0</v>
      </c>
      <c r="F407" s="60"/>
      <c r="G407" s="61"/>
      <c r="H407" s="59">
        <f>COUNTIF(G376:G406,"&gt;0")</f>
        <v>26</v>
      </c>
      <c r="I407" s="60"/>
      <c r="J407" s="61"/>
      <c r="K407" s="59">
        <f>COUNTIF(J376:J406,"&gt;0")</f>
        <v>6</v>
      </c>
      <c r="L407" s="60"/>
      <c r="M407" s="61"/>
      <c r="N407" s="59">
        <f>COUNTIF(M376:M406,"&gt;0")</f>
        <v>26</v>
      </c>
      <c r="O407" s="60"/>
      <c r="P407" s="40"/>
    </row>
    <row r="408" spans="2:16" ht="19.5" customHeight="1" x14ac:dyDescent="0.2">
      <c r="B408" s="62" t="s">
        <v>309</v>
      </c>
      <c r="C408" s="63"/>
      <c r="D408" s="64"/>
      <c r="E408" s="74">
        <f>SUM(F376:F406)</f>
        <v>0</v>
      </c>
      <c r="F408" s="63"/>
      <c r="G408" s="65"/>
      <c r="H408" s="74">
        <f>SUM(I376:I406)</f>
        <v>162.5</v>
      </c>
      <c r="I408" s="63"/>
      <c r="J408" s="65"/>
      <c r="K408" s="74">
        <f>SUM(L376:L406)</f>
        <v>36</v>
      </c>
      <c r="L408" s="63"/>
      <c r="M408" s="65"/>
      <c r="N408" s="74">
        <f>SUM(O376:O406)</f>
        <v>248</v>
      </c>
      <c r="O408" s="63"/>
      <c r="P408" s="40"/>
    </row>
    <row r="409" spans="2:16" ht="19.5" customHeight="1" x14ac:dyDescent="0.2">
      <c r="B409" s="64" t="s">
        <v>42</v>
      </c>
      <c r="C409" s="66"/>
      <c r="D409" s="64"/>
      <c r="E409" s="90">
        <f>COUNTIF($B$376:$B$406,"&gt;0")-E407</f>
        <v>31</v>
      </c>
      <c r="F409" s="47"/>
      <c r="G409" s="35"/>
      <c r="H409" s="90">
        <f>COUNTIF($B$376:$B$406,"&gt;0")-H407</f>
        <v>5</v>
      </c>
      <c r="I409" s="47"/>
      <c r="J409" s="35"/>
      <c r="K409" s="90">
        <f>COUNTIF($B$376:$B$406,"&gt;0")-K407</f>
        <v>25</v>
      </c>
      <c r="L409" s="47"/>
      <c r="M409" s="35"/>
      <c r="N409" s="90">
        <f>COUNTIF($B$376:$B$406,"&gt;0")-N407</f>
        <v>5</v>
      </c>
      <c r="O409" s="47"/>
      <c r="P409" s="40"/>
    </row>
    <row r="410" spans="2:16" ht="19.5" customHeight="1" x14ac:dyDescent="0.2">
      <c r="B410" s="67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2:16" ht="18.75" customHeight="1" x14ac:dyDescent="0.2">
      <c r="B411" s="287" t="s">
        <v>13</v>
      </c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</row>
    <row r="412" spans="2:16" ht="18.75" customHeight="1" x14ac:dyDescent="0.2"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</row>
    <row r="413" spans="2:16" ht="18.75" customHeight="1" x14ac:dyDescent="0.2"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2:16" ht="18.75" customHeight="1" x14ac:dyDescent="0.2">
      <c r="B414" s="294">
        <f>EDATE(B373, 1)</f>
        <v>43497</v>
      </c>
      <c r="C414" s="294"/>
      <c r="D414" s="294"/>
      <c r="E414" s="295">
        <f>B414</f>
        <v>43497</v>
      </c>
      <c r="F414" s="295"/>
    </row>
    <row r="415" spans="2:16" ht="19.5" customHeight="1" x14ac:dyDescent="0.2">
      <c r="B415" s="289"/>
      <c r="C415" s="290"/>
      <c r="D415" s="219" t="s">
        <v>313</v>
      </c>
      <c r="E415" s="293"/>
      <c r="F415" s="220"/>
      <c r="G415" s="219" t="s">
        <v>2</v>
      </c>
      <c r="H415" s="293"/>
      <c r="I415" s="220"/>
      <c r="J415" s="219" t="s">
        <v>36</v>
      </c>
      <c r="K415" s="293"/>
      <c r="L415" s="220"/>
      <c r="M415" s="219" t="s">
        <v>237</v>
      </c>
      <c r="N415" s="293"/>
      <c r="O415" s="220"/>
      <c r="P415" s="40" t="s">
        <v>306</v>
      </c>
    </row>
    <row r="416" spans="2:16" ht="19.5" customHeight="1" x14ac:dyDescent="0.2">
      <c r="B416" s="291"/>
      <c r="C416" s="292"/>
      <c r="D416" s="35" t="s">
        <v>246</v>
      </c>
      <c r="E416" s="48" t="s">
        <v>307</v>
      </c>
      <c r="F416" s="47" t="s">
        <v>308</v>
      </c>
      <c r="G416" s="35" t="s">
        <v>246</v>
      </c>
      <c r="H416" s="48" t="s">
        <v>307</v>
      </c>
      <c r="I416" s="47" t="s">
        <v>308</v>
      </c>
      <c r="J416" s="35" t="s">
        <v>246</v>
      </c>
      <c r="K416" s="48" t="s">
        <v>307</v>
      </c>
      <c r="L416" s="47" t="s">
        <v>308</v>
      </c>
      <c r="M416" s="35" t="s">
        <v>246</v>
      </c>
      <c r="N416" s="48" t="s">
        <v>307</v>
      </c>
      <c r="O416" s="47" t="s">
        <v>308</v>
      </c>
      <c r="P416" s="40"/>
    </row>
    <row r="417" spans="2:16" ht="19.5" customHeight="1" x14ac:dyDescent="0.2">
      <c r="B417" s="51">
        <f>B414</f>
        <v>43497</v>
      </c>
      <c r="C417" s="52">
        <f>B417</f>
        <v>43497</v>
      </c>
      <c r="D417" s="53"/>
      <c r="E417" s="54"/>
      <c r="F417" s="55"/>
      <c r="G417" s="71">
        <v>0.58333333333333337</v>
      </c>
      <c r="H417" s="72">
        <v>0.77083333333333337</v>
      </c>
      <c r="I417" s="55">
        <f>(H417-G417)*24</f>
        <v>4.5</v>
      </c>
      <c r="J417" s="53"/>
      <c r="K417" s="48" t="s">
        <v>106</v>
      </c>
      <c r="L417" s="55"/>
      <c r="M417" s="53">
        <v>0.41666666666666669</v>
      </c>
      <c r="N417" s="72">
        <v>0.83333333333333337</v>
      </c>
      <c r="O417" s="55">
        <f>(N417-M417)*24</f>
        <v>10</v>
      </c>
      <c r="P417" s="83"/>
    </row>
    <row r="418" spans="2:16" ht="19.5" customHeight="1" x14ac:dyDescent="0.2">
      <c r="B418" s="51">
        <f t="shared" ref="B418:B444" si="129">B417+1</f>
        <v>43498</v>
      </c>
      <c r="C418" s="52">
        <f>B418</f>
        <v>43498</v>
      </c>
      <c r="D418" s="53"/>
      <c r="E418" s="54"/>
      <c r="F418" s="55"/>
      <c r="G418" s="71">
        <v>0.41666666666666669</v>
      </c>
      <c r="H418" s="72">
        <v>0.75</v>
      </c>
      <c r="I418" s="55">
        <f>(H418-G418)*24</f>
        <v>8</v>
      </c>
      <c r="J418" s="71"/>
      <c r="K418" s="72"/>
      <c r="L418" s="55"/>
      <c r="M418" s="71">
        <v>0.41666666666666669</v>
      </c>
      <c r="N418" s="72">
        <v>0.83333333333333337</v>
      </c>
      <c r="O418" s="55">
        <f>(N418-M418)*24</f>
        <v>10</v>
      </c>
      <c r="P418" s="83"/>
    </row>
    <row r="419" spans="2:16" ht="19.5" customHeight="1" x14ac:dyDescent="0.2">
      <c r="B419" s="51">
        <f t="shared" si="129"/>
        <v>43499</v>
      </c>
      <c r="C419" s="52">
        <f t="shared" ref="C419:C447" si="130">B419</f>
        <v>43499</v>
      </c>
      <c r="D419" s="53"/>
      <c r="E419" s="54"/>
      <c r="F419" s="55"/>
      <c r="G419" s="71">
        <v>0.41666666666666669</v>
      </c>
      <c r="H419" s="72">
        <v>0.75</v>
      </c>
      <c r="I419" s="55">
        <f>(H419-G419)*24</f>
        <v>8</v>
      </c>
      <c r="J419" s="71"/>
      <c r="K419" s="72"/>
      <c r="L419" s="55"/>
      <c r="M419" s="71">
        <v>0.41666666666666669</v>
      </c>
      <c r="N419" s="72">
        <v>0.75</v>
      </c>
      <c r="O419" s="55">
        <f>(N419-M419)*24</f>
        <v>8</v>
      </c>
      <c r="P419" s="83"/>
    </row>
    <row r="420" spans="2:16" ht="19.5" customHeight="1" x14ac:dyDescent="0.2">
      <c r="B420" s="51">
        <f t="shared" si="129"/>
        <v>43500</v>
      </c>
      <c r="C420" s="52">
        <f t="shared" si="130"/>
        <v>43500</v>
      </c>
      <c r="D420" s="53"/>
      <c r="E420" s="54"/>
      <c r="F420" s="55"/>
      <c r="G420" s="71">
        <v>0.58333333333333337</v>
      </c>
      <c r="H420" s="72">
        <v>0.77083333333333337</v>
      </c>
      <c r="I420" s="55">
        <f>(H420-G420)*24</f>
        <v>4.5</v>
      </c>
      <c r="J420" s="71"/>
      <c r="K420" s="72"/>
      <c r="L420" s="55"/>
      <c r="M420" s="71">
        <v>0.41666666666666669</v>
      </c>
      <c r="N420" s="72">
        <v>0.83333333333333337</v>
      </c>
      <c r="O420" s="55">
        <f t="shared" ref="O420:O426" si="131">(N420-M420)*24</f>
        <v>10</v>
      </c>
      <c r="P420" s="83"/>
    </row>
    <row r="421" spans="2:16" ht="19.5" customHeight="1" x14ac:dyDescent="0.2">
      <c r="B421" s="51">
        <f t="shared" si="129"/>
        <v>43501</v>
      </c>
      <c r="C421" s="52">
        <f t="shared" si="130"/>
        <v>43501</v>
      </c>
      <c r="D421" s="53"/>
      <c r="E421" s="54"/>
      <c r="F421" s="55"/>
      <c r="G421" s="35"/>
      <c r="H421" s="48" t="s">
        <v>79</v>
      </c>
      <c r="I421" s="47"/>
      <c r="J421" s="71"/>
      <c r="K421" s="72"/>
      <c r="L421" s="55"/>
      <c r="M421" s="35"/>
      <c r="N421" s="48" t="s">
        <v>79</v>
      </c>
      <c r="O421" s="47"/>
      <c r="P421" s="83"/>
    </row>
    <row r="422" spans="2:16" ht="19.5" customHeight="1" x14ac:dyDescent="0.2">
      <c r="B422" s="51">
        <f t="shared" si="129"/>
        <v>43502</v>
      </c>
      <c r="C422" s="52">
        <f t="shared" si="130"/>
        <v>43502</v>
      </c>
      <c r="D422" s="53"/>
      <c r="E422" s="54"/>
      <c r="F422" s="55"/>
      <c r="G422" s="71">
        <v>0.58333333333333337</v>
      </c>
      <c r="H422" s="72">
        <v>0.77083333333333337</v>
      </c>
      <c r="I422" s="55">
        <f t="shared" ref="I422:I427" si="132">(H422-G422)*24</f>
        <v>4.5</v>
      </c>
      <c r="J422" s="71"/>
      <c r="K422" s="72"/>
      <c r="L422" s="55"/>
      <c r="M422" s="71">
        <v>0.41666666666666669</v>
      </c>
      <c r="N422" s="72">
        <v>0.83333333333333337</v>
      </c>
      <c r="O422" s="55">
        <f t="shared" si="131"/>
        <v>10</v>
      </c>
      <c r="P422" s="83"/>
    </row>
    <row r="423" spans="2:16" ht="19.5" customHeight="1" x14ac:dyDescent="0.2">
      <c r="B423" s="51">
        <f t="shared" si="129"/>
        <v>43503</v>
      </c>
      <c r="C423" s="52">
        <f t="shared" si="130"/>
        <v>43503</v>
      </c>
      <c r="D423" s="71"/>
      <c r="E423" s="72"/>
      <c r="F423" s="55"/>
      <c r="G423" s="71">
        <v>0.58333333333333337</v>
      </c>
      <c r="H423" s="72">
        <v>0.77083333333333337</v>
      </c>
      <c r="I423" s="55">
        <f t="shared" si="132"/>
        <v>4.5</v>
      </c>
      <c r="J423" s="71"/>
      <c r="K423" s="72"/>
      <c r="L423" s="55"/>
      <c r="M423" s="71">
        <v>0.41666666666666669</v>
      </c>
      <c r="N423" s="72">
        <v>0.83333333333333337</v>
      </c>
      <c r="O423" s="55">
        <f t="shared" si="131"/>
        <v>10</v>
      </c>
      <c r="P423" s="83"/>
    </row>
    <row r="424" spans="2:16" ht="19.5" customHeight="1" x14ac:dyDescent="0.2">
      <c r="B424" s="51">
        <f t="shared" si="129"/>
        <v>43504</v>
      </c>
      <c r="C424" s="52">
        <f t="shared" si="130"/>
        <v>43504</v>
      </c>
      <c r="D424" s="35"/>
      <c r="E424" s="48"/>
      <c r="F424" s="47"/>
      <c r="G424" s="71">
        <v>0.58333333333333337</v>
      </c>
      <c r="H424" s="72">
        <v>0.77083333333333337</v>
      </c>
      <c r="I424" s="55">
        <f t="shared" si="132"/>
        <v>4.5</v>
      </c>
      <c r="J424" s="71"/>
      <c r="K424" s="72"/>
      <c r="L424" s="55"/>
      <c r="M424" s="71">
        <v>0.41666666666666669</v>
      </c>
      <c r="N424" s="72">
        <v>0.83333333333333337</v>
      </c>
      <c r="O424" s="55">
        <f t="shared" si="131"/>
        <v>10</v>
      </c>
      <c r="P424" s="91"/>
    </row>
    <row r="425" spans="2:16" ht="19.5" customHeight="1" x14ac:dyDescent="0.2">
      <c r="B425" s="51">
        <f t="shared" si="129"/>
        <v>43505</v>
      </c>
      <c r="C425" s="52">
        <f t="shared" si="130"/>
        <v>43505</v>
      </c>
      <c r="D425" s="71"/>
      <c r="E425" s="72"/>
      <c r="F425" s="55"/>
      <c r="G425" s="71">
        <v>0.41666666666666669</v>
      </c>
      <c r="H425" s="72">
        <v>0.75</v>
      </c>
      <c r="I425" s="55">
        <f t="shared" si="132"/>
        <v>8</v>
      </c>
      <c r="J425" s="71">
        <v>0.5</v>
      </c>
      <c r="K425" s="72">
        <v>0.75</v>
      </c>
      <c r="L425" s="55">
        <f>(K425-J425)*24</f>
        <v>6</v>
      </c>
      <c r="M425" s="71">
        <v>0.41666666666666669</v>
      </c>
      <c r="N425" s="72">
        <v>0.83333333333333337</v>
      </c>
      <c r="O425" s="55">
        <f t="shared" si="131"/>
        <v>10</v>
      </c>
      <c r="P425" s="83"/>
    </row>
    <row r="426" spans="2:16" ht="19.5" customHeight="1" x14ac:dyDescent="0.2">
      <c r="B426" s="51">
        <f t="shared" si="129"/>
        <v>43506</v>
      </c>
      <c r="C426" s="52">
        <f t="shared" si="130"/>
        <v>43506</v>
      </c>
      <c r="D426" s="35"/>
      <c r="E426" s="48"/>
      <c r="F426" s="47"/>
      <c r="G426" s="71">
        <v>0.41666666666666669</v>
      </c>
      <c r="H426" s="72">
        <v>0.75</v>
      </c>
      <c r="I426" s="55">
        <f t="shared" si="132"/>
        <v>8</v>
      </c>
      <c r="J426" s="71">
        <v>0.5</v>
      </c>
      <c r="K426" s="72">
        <v>0.75</v>
      </c>
      <c r="L426" s="55">
        <f>(K426-J426)*24</f>
        <v>6</v>
      </c>
      <c r="M426" s="71">
        <v>0.41666666666666669</v>
      </c>
      <c r="N426" s="72">
        <v>0.75</v>
      </c>
      <c r="O426" s="55">
        <f t="shared" si="131"/>
        <v>8</v>
      </c>
      <c r="P426" s="83"/>
    </row>
    <row r="427" spans="2:16" ht="19.5" customHeight="1" x14ac:dyDescent="0.2">
      <c r="B427" s="51">
        <f t="shared" si="129"/>
        <v>43507</v>
      </c>
      <c r="C427" s="52">
        <f t="shared" si="130"/>
        <v>43507</v>
      </c>
      <c r="D427" s="71"/>
      <c r="E427" s="72"/>
      <c r="F427" s="55"/>
      <c r="G427" s="71">
        <v>0.41666666666666669</v>
      </c>
      <c r="H427" s="72">
        <v>0.75</v>
      </c>
      <c r="I427" s="55">
        <f t="shared" si="132"/>
        <v>8</v>
      </c>
      <c r="J427" s="71">
        <v>0.5</v>
      </c>
      <c r="K427" s="72">
        <v>0.75</v>
      </c>
      <c r="L427" s="55">
        <f>(K427-J427)*24</f>
        <v>6</v>
      </c>
      <c r="M427" s="71">
        <v>0.41666666666666669</v>
      </c>
      <c r="N427" s="72">
        <v>0.75</v>
      </c>
      <c r="O427" s="55">
        <f>(N427-M427)*24</f>
        <v>8</v>
      </c>
      <c r="P427" s="83" t="s">
        <v>281</v>
      </c>
    </row>
    <row r="428" spans="2:16" ht="19.5" customHeight="1" x14ac:dyDescent="0.2">
      <c r="B428" s="51">
        <f t="shared" si="129"/>
        <v>43508</v>
      </c>
      <c r="C428" s="52">
        <f t="shared" si="130"/>
        <v>43508</v>
      </c>
      <c r="D428" s="71"/>
      <c r="E428" s="72"/>
      <c r="F428" s="55"/>
      <c r="G428" s="35"/>
      <c r="H428" s="48" t="s">
        <v>79</v>
      </c>
      <c r="I428" s="47"/>
      <c r="J428" s="35"/>
      <c r="K428" s="48" t="s">
        <v>79</v>
      </c>
      <c r="L428" s="47"/>
      <c r="M428" s="35"/>
      <c r="N428" s="48" t="s">
        <v>79</v>
      </c>
      <c r="O428" s="47"/>
      <c r="P428" s="92"/>
    </row>
    <row r="429" spans="2:16" ht="19.5" customHeight="1" x14ac:dyDescent="0.2">
      <c r="B429" s="51">
        <f t="shared" si="129"/>
        <v>43509</v>
      </c>
      <c r="C429" s="52">
        <f t="shared" si="130"/>
        <v>43509</v>
      </c>
      <c r="D429" s="71"/>
      <c r="E429" s="72"/>
      <c r="F429" s="55"/>
      <c r="G429" s="71">
        <v>0.58333333333333337</v>
      </c>
      <c r="H429" s="72">
        <v>0.77083333333333337</v>
      </c>
      <c r="I429" s="55">
        <f t="shared" ref="I429:I440" si="133">(H429-G429)*24</f>
        <v>4.5</v>
      </c>
      <c r="J429" s="71">
        <v>0.58333333333333337</v>
      </c>
      <c r="K429" s="72">
        <v>0.75</v>
      </c>
      <c r="L429" s="55">
        <f t="shared" ref="L429:L434" si="134">(K429-J429)*24</f>
        <v>3.9999999999999991</v>
      </c>
      <c r="M429" s="71">
        <v>0.41666666666666669</v>
      </c>
      <c r="N429" s="72">
        <v>0.83333333333333337</v>
      </c>
      <c r="O429" s="55">
        <f t="shared" ref="O429:O434" si="135">(N429-M429)*24</f>
        <v>10</v>
      </c>
      <c r="P429" s="92"/>
    </row>
    <row r="430" spans="2:16" ht="19.5" customHeight="1" x14ac:dyDescent="0.2">
      <c r="B430" s="51">
        <f t="shared" si="129"/>
        <v>43510</v>
      </c>
      <c r="C430" s="52">
        <f t="shared" si="130"/>
        <v>43510</v>
      </c>
      <c r="D430" s="71"/>
      <c r="E430" s="72"/>
      <c r="F430" s="55"/>
      <c r="G430" s="71">
        <v>0.58333333333333337</v>
      </c>
      <c r="H430" s="72">
        <v>0.77083333333333337</v>
      </c>
      <c r="I430" s="55">
        <f t="shared" si="133"/>
        <v>4.5</v>
      </c>
      <c r="J430" s="71">
        <v>0.58333333333333337</v>
      </c>
      <c r="K430" s="72">
        <v>0.75</v>
      </c>
      <c r="L430" s="55">
        <f t="shared" si="134"/>
        <v>3.9999999999999991</v>
      </c>
      <c r="M430" s="71">
        <v>0.41666666666666669</v>
      </c>
      <c r="N430" s="72">
        <v>0.83333333333333337</v>
      </c>
      <c r="O430" s="55">
        <f t="shared" si="135"/>
        <v>10</v>
      </c>
      <c r="P430" s="92"/>
    </row>
    <row r="431" spans="2:16" ht="19.5" customHeight="1" x14ac:dyDescent="0.2">
      <c r="B431" s="51">
        <f t="shared" si="129"/>
        <v>43511</v>
      </c>
      <c r="C431" s="52">
        <f t="shared" si="130"/>
        <v>43511</v>
      </c>
      <c r="D431" s="53"/>
      <c r="E431" s="54"/>
      <c r="F431" s="55"/>
      <c r="G431" s="71">
        <v>0.58333333333333337</v>
      </c>
      <c r="H431" s="72">
        <v>0.77083333333333337</v>
      </c>
      <c r="I431" s="55">
        <f t="shared" si="133"/>
        <v>4.5</v>
      </c>
      <c r="J431" s="71">
        <v>0.58333333333333337</v>
      </c>
      <c r="K431" s="54">
        <v>0.75</v>
      </c>
      <c r="L431" s="55">
        <f t="shared" si="134"/>
        <v>3.9999999999999991</v>
      </c>
      <c r="M431" s="53">
        <v>0.41666666666666669</v>
      </c>
      <c r="N431" s="72">
        <v>0.83333333333333337</v>
      </c>
      <c r="O431" s="55">
        <f t="shared" si="135"/>
        <v>10</v>
      </c>
      <c r="P431" s="92"/>
    </row>
    <row r="432" spans="2:16" ht="19.5" customHeight="1" x14ac:dyDescent="0.2">
      <c r="B432" s="51">
        <f t="shared" si="129"/>
        <v>43512</v>
      </c>
      <c r="C432" s="52">
        <f t="shared" si="130"/>
        <v>43512</v>
      </c>
      <c r="D432" s="71"/>
      <c r="E432" s="72"/>
      <c r="F432" s="55"/>
      <c r="G432" s="71">
        <v>0.41666666666666669</v>
      </c>
      <c r="H432" s="72">
        <v>0.75</v>
      </c>
      <c r="I432" s="55">
        <f t="shared" si="133"/>
        <v>8</v>
      </c>
      <c r="J432" s="71">
        <v>0.5</v>
      </c>
      <c r="K432" s="72">
        <v>0.75</v>
      </c>
      <c r="L432" s="55">
        <f t="shared" si="134"/>
        <v>6</v>
      </c>
      <c r="M432" s="71">
        <v>0.41666666666666669</v>
      </c>
      <c r="N432" s="72">
        <v>0.83333333333333337</v>
      </c>
      <c r="O432" s="55">
        <f t="shared" si="135"/>
        <v>10</v>
      </c>
      <c r="P432" s="97" t="s">
        <v>350</v>
      </c>
    </row>
    <row r="433" spans="2:16" ht="19.5" customHeight="1" x14ac:dyDescent="0.2">
      <c r="B433" s="51">
        <f t="shared" si="129"/>
        <v>43513</v>
      </c>
      <c r="C433" s="52">
        <f t="shared" si="130"/>
        <v>43513</v>
      </c>
      <c r="D433" s="35"/>
      <c r="E433" s="48"/>
      <c r="F433" s="47"/>
      <c r="G433" s="71">
        <v>0.41666666666666669</v>
      </c>
      <c r="H433" s="72">
        <v>0.75</v>
      </c>
      <c r="I433" s="55">
        <f t="shared" si="133"/>
        <v>8</v>
      </c>
      <c r="J433" s="71">
        <v>0.5</v>
      </c>
      <c r="K433" s="72">
        <v>0.75</v>
      </c>
      <c r="L433" s="55">
        <f t="shared" si="134"/>
        <v>6</v>
      </c>
      <c r="M433" s="71">
        <v>0.41666666666666669</v>
      </c>
      <c r="N433" s="72">
        <v>0.75</v>
      </c>
      <c r="O433" s="55">
        <f t="shared" si="135"/>
        <v>8</v>
      </c>
      <c r="P433" s="97" t="s">
        <v>350</v>
      </c>
    </row>
    <row r="434" spans="2:16" ht="19.5" customHeight="1" x14ac:dyDescent="0.2">
      <c r="B434" s="51">
        <f t="shared" si="129"/>
        <v>43514</v>
      </c>
      <c r="C434" s="52">
        <f t="shared" si="130"/>
        <v>43514</v>
      </c>
      <c r="D434" s="71"/>
      <c r="E434" s="72"/>
      <c r="F434" s="55"/>
      <c r="G434" s="71">
        <v>0.58333333333333337</v>
      </c>
      <c r="H434" s="72">
        <v>0.77083333333333337</v>
      </c>
      <c r="I434" s="55">
        <f t="shared" si="133"/>
        <v>4.5</v>
      </c>
      <c r="J434" s="71">
        <v>0.58333333333333337</v>
      </c>
      <c r="K434" s="72">
        <v>0.75</v>
      </c>
      <c r="L434" s="55">
        <f t="shared" si="134"/>
        <v>3.9999999999999991</v>
      </c>
      <c r="M434" s="71">
        <v>0.41666666666666669</v>
      </c>
      <c r="N434" s="72">
        <v>0.83333333333333337</v>
      </c>
      <c r="O434" s="55">
        <f t="shared" si="135"/>
        <v>10</v>
      </c>
      <c r="P434" s="92"/>
    </row>
    <row r="435" spans="2:16" ht="19.5" customHeight="1" x14ac:dyDescent="0.2">
      <c r="B435" s="51">
        <f t="shared" si="129"/>
        <v>43515</v>
      </c>
      <c r="C435" s="52">
        <f t="shared" si="130"/>
        <v>43515</v>
      </c>
      <c r="D435" s="71"/>
      <c r="E435" s="72"/>
      <c r="F435" s="55"/>
      <c r="G435" s="71"/>
      <c r="H435" s="48" t="s">
        <v>79</v>
      </c>
      <c r="I435" s="55"/>
      <c r="J435" s="71"/>
      <c r="K435" s="48" t="s">
        <v>79</v>
      </c>
      <c r="L435" s="55"/>
      <c r="M435" s="71"/>
      <c r="N435" s="48" t="s">
        <v>79</v>
      </c>
      <c r="O435" s="55"/>
      <c r="P435" s="92"/>
    </row>
    <row r="436" spans="2:16" ht="19.5" customHeight="1" x14ac:dyDescent="0.2">
      <c r="B436" s="51">
        <f t="shared" si="129"/>
        <v>43516</v>
      </c>
      <c r="C436" s="52">
        <f t="shared" si="130"/>
        <v>43516</v>
      </c>
      <c r="D436" s="71"/>
      <c r="E436" s="72"/>
      <c r="F436" s="55"/>
      <c r="G436" s="71">
        <v>0.58333333333333337</v>
      </c>
      <c r="H436" s="72">
        <v>0.77083333333333337</v>
      </c>
      <c r="I436" s="55">
        <f t="shared" si="133"/>
        <v>4.5</v>
      </c>
      <c r="J436" s="71">
        <v>0.58333333333333337</v>
      </c>
      <c r="K436" s="72">
        <v>0.75</v>
      </c>
      <c r="L436" s="55">
        <f t="shared" ref="L436:L441" si="136">(K436-J436)*24</f>
        <v>3.9999999999999991</v>
      </c>
      <c r="M436" s="71">
        <v>0.41666666666666669</v>
      </c>
      <c r="N436" s="72">
        <v>0.83333333333333337</v>
      </c>
      <c r="O436" s="55">
        <f t="shared" ref="O436:O441" si="137">(N436-M436)*24</f>
        <v>10</v>
      </c>
      <c r="P436" s="92"/>
    </row>
    <row r="437" spans="2:16" ht="19.5" customHeight="1" x14ac:dyDescent="0.2">
      <c r="B437" s="51">
        <f t="shared" si="129"/>
        <v>43517</v>
      </c>
      <c r="C437" s="52">
        <f t="shared" si="130"/>
        <v>43517</v>
      </c>
      <c r="D437" s="71"/>
      <c r="E437" s="72"/>
      <c r="F437" s="55"/>
      <c r="G437" s="71">
        <v>0.58333333333333337</v>
      </c>
      <c r="H437" s="72">
        <v>0.77083333333333337</v>
      </c>
      <c r="I437" s="55">
        <f t="shared" si="133"/>
        <v>4.5</v>
      </c>
      <c r="J437" s="71">
        <v>0.58333333333333337</v>
      </c>
      <c r="K437" s="72">
        <v>0.75</v>
      </c>
      <c r="L437" s="55">
        <f t="shared" si="136"/>
        <v>3.9999999999999991</v>
      </c>
      <c r="M437" s="71">
        <v>0.41666666666666669</v>
      </c>
      <c r="N437" s="72">
        <v>0.83333333333333337</v>
      </c>
      <c r="O437" s="55">
        <f t="shared" si="137"/>
        <v>10</v>
      </c>
      <c r="P437" s="92"/>
    </row>
    <row r="438" spans="2:16" ht="19.5" customHeight="1" x14ac:dyDescent="0.2">
      <c r="B438" s="51">
        <f t="shared" si="129"/>
        <v>43518</v>
      </c>
      <c r="C438" s="52">
        <f t="shared" si="130"/>
        <v>43518</v>
      </c>
      <c r="D438" s="53"/>
      <c r="E438" s="54"/>
      <c r="F438" s="55"/>
      <c r="G438" s="71">
        <v>0.58333333333333337</v>
      </c>
      <c r="H438" s="72">
        <v>0.77083333333333337</v>
      </c>
      <c r="I438" s="55">
        <f t="shared" si="133"/>
        <v>4.5</v>
      </c>
      <c r="J438" s="71">
        <v>0.58333333333333337</v>
      </c>
      <c r="K438" s="54">
        <v>0.75</v>
      </c>
      <c r="L438" s="55">
        <f t="shared" si="136"/>
        <v>3.9999999999999991</v>
      </c>
      <c r="M438" s="53">
        <v>0.41666666666666669</v>
      </c>
      <c r="N438" s="72">
        <v>0.83333333333333337</v>
      </c>
      <c r="O438" s="55">
        <f t="shared" si="137"/>
        <v>10</v>
      </c>
      <c r="P438" s="92"/>
    </row>
    <row r="439" spans="2:16" ht="19.5" customHeight="1" x14ac:dyDescent="0.2">
      <c r="B439" s="51">
        <f t="shared" si="129"/>
        <v>43519</v>
      </c>
      <c r="C439" s="52">
        <f t="shared" si="130"/>
        <v>43519</v>
      </c>
      <c r="D439" s="71"/>
      <c r="E439" s="72"/>
      <c r="F439" s="55"/>
      <c r="G439" s="71">
        <v>0.41666666666666669</v>
      </c>
      <c r="H439" s="72">
        <v>0.75</v>
      </c>
      <c r="I439" s="55">
        <f t="shared" si="133"/>
        <v>8</v>
      </c>
      <c r="J439" s="71">
        <v>0.5</v>
      </c>
      <c r="K439" s="72">
        <v>0.75</v>
      </c>
      <c r="L439" s="55">
        <f t="shared" si="136"/>
        <v>6</v>
      </c>
      <c r="M439" s="71">
        <v>0.41666666666666669</v>
      </c>
      <c r="N439" s="72">
        <v>0.83333333333333337</v>
      </c>
      <c r="O439" s="55">
        <f t="shared" si="137"/>
        <v>10</v>
      </c>
      <c r="P439" s="92"/>
    </row>
    <row r="440" spans="2:16" ht="19.5" customHeight="1" x14ac:dyDescent="0.2">
      <c r="B440" s="51">
        <f t="shared" si="129"/>
        <v>43520</v>
      </c>
      <c r="C440" s="52">
        <f t="shared" si="130"/>
        <v>43520</v>
      </c>
      <c r="D440" s="35"/>
      <c r="E440" s="48"/>
      <c r="F440" s="47"/>
      <c r="G440" s="71">
        <v>0.41666666666666669</v>
      </c>
      <c r="H440" s="72">
        <v>0.75</v>
      </c>
      <c r="I440" s="55">
        <f t="shared" si="133"/>
        <v>8</v>
      </c>
      <c r="J440" s="71">
        <v>0.5</v>
      </c>
      <c r="K440" s="72">
        <v>0.75</v>
      </c>
      <c r="L440" s="55">
        <f t="shared" si="136"/>
        <v>6</v>
      </c>
      <c r="M440" s="71">
        <v>0.41666666666666669</v>
      </c>
      <c r="N440" s="72">
        <v>0.75</v>
      </c>
      <c r="O440" s="55">
        <f t="shared" si="137"/>
        <v>8</v>
      </c>
      <c r="P440" s="92"/>
    </row>
    <row r="441" spans="2:16" ht="19.5" customHeight="1" x14ac:dyDescent="0.2">
      <c r="B441" s="51">
        <f t="shared" si="129"/>
        <v>43521</v>
      </c>
      <c r="C441" s="52">
        <f t="shared" si="130"/>
        <v>43521</v>
      </c>
      <c r="D441" s="71"/>
      <c r="E441" s="72"/>
      <c r="F441" s="55"/>
      <c r="G441" s="35"/>
      <c r="H441" s="48" t="s">
        <v>320</v>
      </c>
      <c r="I441" s="55"/>
      <c r="J441" s="71">
        <v>0.58333333333333337</v>
      </c>
      <c r="K441" s="72">
        <v>0.75</v>
      </c>
      <c r="L441" s="55">
        <f t="shared" si="136"/>
        <v>3.9999999999999991</v>
      </c>
      <c r="M441" s="71">
        <v>0.41666666666666669</v>
      </c>
      <c r="N441" s="72">
        <v>0.83333333333333337</v>
      </c>
      <c r="O441" s="55">
        <f t="shared" si="137"/>
        <v>10</v>
      </c>
      <c r="P441" s="92"/>
    </row>
    <row r="442" spans="2:16" ht="19.5" customHeight="1" x14ac:dyDescent="0.2">
      <c r="B442" s="51">
        <f t="shared" si="129"/>
        <v>43522</v>
      </c>
      <c r="C442" s="52">
        <f t="shared" si="130"/>
        <v>43522</v>
      </c>
      <c r="D442" s="71"/>
      <c r="E442" s="72"/>
      <c r="F442" s="55"/>
      <c r="G442" s="35"/>
      <c r="H442" s="98">
        <v>1</v>
      </c>
      <c r="I442" s="55"/>
      <c r="J442" s="35"/>
      <c r="K442" s="48" t="s">
        <v>79</v>
      </c>
      <c r="L442" s="47"/>
      <c r="M442" s="35"/>
      <c r="N442" s="48" t="s">
        <v>79</v>
      </c>
      <c r="O442" s="47"/>
      <c r="P442" s="92"/>
    </row>
    <row r="443" spans="2:16" ht="19.5" customHeight="1" x14ac:dyDescent="0.2">
      <c r="B443" s="51">
        <f t="shared" si="129"/>
        <v>43523</v>
      </c>
      <c r="C443" s="52">
        <f t="shared" si="130"/>
        <v>43523</v>
      </c>
      <c r="D443" s="71"/>
      <c r="E443" s="72"/>
      <c r="F443" s="55"/>
      <c r="G443" s="35"/>
      <c r="H443" s="98">
        <v>2</v>
      </c>
      <c r="I443" s="55"/>
      <c r="J443" s="71">
        <v>0.58333333333333337</v>
      </c>
      <c r="K443" s="72">
        <v>0.75</v>
      </c>
      <c r="L443" s="55">
        <f>(K443-J443)*24</f>
        <v>3.9999999999999991</v>
      </c>
      <c r="M443" s="71">
        <v>0.41666666666666669</v>
      </c>
      <c r="N443" s="72">
        <v>0.83333333333333337</v>
      </c>
      <c r="O443" s="55">
        <f>(N443-M443)*24</f>
        <v>10</v>
      </c>
      <c r="P443" s="92"/>
    </row>
    <row r="444" spans="2:16" ht="19.5" customHeight="1" x14ac:dyDescent="0.2">
      <c r="B444" s="51">
        <f t="shared" si="129"/>
        <v>43524</v>
      </c>
      <c r="C444" s="52">
        <f t="shared" si="130"/>
        <v>43524</v>
      </c>
      <c r="D444" s="71"/>
      <c r="E444" s="72"/>
      <c r="F444" s="55"/>
      <c r="G444" s="35"/>
      <c r="H444" s="98">
        <v>3</v>
      </c>
      <c r="I444" s="55"/>
      <c r="J444" s="71">
        <v>0.58333333333333337</v>
      </c>
      <c r="K444" s="72">
        <v>0.75</v>
      </c>
      <c r="L444" s="55">
        <f>(K444-J444)*24</f>
        <v>3.9999999999999991</v>
      </c>
      <c r="M444" s="71">
        <v>0.41666666666666669</v>
      </c>
      <c r="N444" s="72">
        <v>0.83333333333333337</v>
      </c>
      <c r="O444" s="55">
        <f>(N444-M444)*24</f>
        <v>10</v>
      </c>
      <c r="P444" s="92"/>
    </row>
    <row r="445" spans="2:16" ht="19.5" customHeight="1" x14ac:dyDescent="0.2">
      <c r="B445" s="51" t="str">
        <f>IF(DAY(B444+1)&lt;&gt;29,"",B444+1)</f>
        <v/>
      </c>
      <c r="C445" s="52" t="str">
        <f t="shared" si="130"/>
        <v/>
      </c>
      <c r="D445" s="53"/>
      <c r="E445" s="54"/>
      <c r="F445" s="55"/>
      <c r="G445" s="35"/>
      <c r="H445" s="98"/>
      <c r="I445" s="55"/>
      <c r="J445" s="53"/>
      <c r="K445" s="54"/>
      <c r="L445" s="55"/>
      <c r="M445" s="53"/>
      <c r="N445" s="54"/>
      <c r="O445" s="55"/>
      <c r="P445" s="92"/>
    </row>
    <row r="446" spans="2:16" ht="19.5" customHeight="1" x14ac:dyDescent="0.2">
      <c r="B446" s="51" t="str">
        <f>IF(DAY(B444+2)&lt;&gt;30,"",B445+1)</f>
        <v/>
      </c>
      <c r="C446" s="52" t="str">
        <f t="shared" si="130"/>
        <v/>
      </c>
      <c r="D446" s="53"/>
      <c r="E446" s="54"/>
      <c r="F446" s="55"/>
      <c r="G446" s="35"/>
      <c r="H446" s="98"/>
      <c r="I446" s="55"/>
      <c r="J446" s="53"/>
      <c r="K446" s="54"/>
      <c r="L446" s="55"/>
      <c r="M446" s="53"/>
      <c r="N446" s="54"/>
      <c r="O446" s="55"/>
      <c r="P446" s="92"/>
    </row>
    <row r="447" spans="2:16" ht="19.5" customHeight="1" thickBot="1" x14ac:dyDescent="0.25">
      <c r="B447" s="51" t="str">
        <f>IF(DAY(B444+2)&lt;&gt;31,"",B446+1)</f>
        <v/>
      </c>
      <c r="C447" s="52" t="str">
        <f t="shared" si="130"/>
        <v/>
      </c>
      <c r="D447" s="56"/>
      <c r="E447" s="77"/>
      <c r="F447" s="76"/>
      <c r="G447" s="75"/>
      <c r="H447" s="98"/>
      <c r="I447" s="76"/>
      <c r="J447" s="75"/>
      <c r="K447" s="77"/>
      <c r="L447" s="76"/>
      <c r="M447" s="75"/>
      <c r="N447" s="77"/>
      <c r="O447" s="76"/>
      <c r="P447" s="94"/>
    </row>
    <row r="448" spans="2:16" ht="19.5" customHeight="1" thickTop="1" x14ac:dyDescent="0.2">
      <c r="B448" s="57" t="s">
        <v>37</v>
      </c>
      <c r="C448" s="58"/>
      <c r="D448" s="57"/>
      <c r="E448" s="59">
        <f>COUNTIF(D417:D447,"&gt;0")</f>
        <v>0</v>
      </c>
      <c r="F448" s="60"/>
      <c r="G448" s="61"/>
      <c r="H448" s="59">
        <f>COUNTIF(G417:G447,"&gt;0")</f>
        <v>21</v>
      </c>
      <c r="I448" s="60"/>
      <c r="J448" s="61"/>
      <c r="K448" s="59">
        <f>COUNTIF(J417:J447,"&gt;0")</f>
        <v>17</v>
      </c>
      <c r="L448" s="60"/>
      <c r="M448" s="61"/>
      <c r="N448" s="59">
        <f>COUNTIF(M417:M447,"&gt;0")</f>
        <v>24</v>
      </c>
      <c r="O448" s="60"/>
      <c r="P448" s="40"/>
    </row>
    <row r="449" spans="2:16" ht="19.5" customHeight="1" x14ac:dyDescent="0.2">
      <c r="B449" s="62" t="s">
        <v>309</v>
      </c>
      <c r="C449" s="63"/>
      <c r="D449" s="64"/>
      <c r="E449" s="74">
        <f>SUM(F417:F447)</f>
        <v>0</v>
      </c>
      <c r="F449" s="63"/>
      <c r="G449" s="65"/>
      <c r="H449" s="74">
        <f>SUM(I417:I447)</f>
        <v>126</v>
      </c>
      <c r="I449" s="63"/>
      <c r="J449" s="65"/>
      <c r="K449" s="74">
        <f>SUM(L417:L447)</f>
        <v>82</v>
      </c>
      <c r="L449" s="63"/>
      <c r="M449" s="65"/>
      <c r="N449" s="74">
        <f>SUM(O417:O447)</f>
        <v>230</v>
      </c>
      <c r="O449" s="63"/>
      <c r="P449" s="40"/>
    </row>
    <row r="450" spans="2:16" ht="19.5" customHeight="1" x14ac:dyDescent="0.2">
      <c r="B450" s="64" t="s">
        <v>42</v>
      </c>
      <c r="C450" s="66"/>
      <c r="D450" s="64"/>
      <c r="E450" s="90">
        <f>COUNTIF($B$417:$B$447,"&gt;0")-E448</f>
        <v>28</v>
      </c>
      <c r="F450" s="47"/>
      <c r="G450" s="35"/>
      <c r="H450" s="90">
        <f>COUNTIF($B$417:$B$447,"&gt;0")-H448</f>
        <v>7</v>
      </c>
      <c r="I450" s="47"/>
      <c r="J450" s="35"/>
      <c r="K450" s="90">
        <f>COUNTIF($B$417:$B$447,"&gt;0")-K448</f>
        <v>11</v>
      </c>
      <c r="L450" s="47"/>
      <c r="M450" s="35"/>
      <c r="N450" s="90">
        <f>COUNTIF($B$417:$B$447,"&gt;0")-N448</f>
        <v>4</v>
      </c>
      <c r="O450" s="47"/>
      <c r="P450" s="40"/>
    </row>
    <row r="451" spans="2:16" ht="19.5" customHeight="1" x14ac:dyDescent="0.2">
      <c r="B451" s="67"/>
      <c r="C451" s="6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</row>
    <row r="452" spans="2:16" ht="18.75" customHeight="1" x14ac:dyDescent="0.2">
      <c r="B452" s="287" t="s">
        <v>13</v>
      </c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</row>
    <row r="453" spans="2:16" ht="18.75" customHeight="1" x14ac:dyDescent="0.2"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</row>
    <row r="454" spans="2:16" ht="18.75" customHeight="1" x14ac:dyDescent="0.2"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2:16" ht="18.75" customHeight="1" x14ac:dyDescent="0.2">
      <c r="B455" s="294">
        <f>EDATE(B414, 1)</f>
        <v>43525</v>
      </c>
      <c r="C455" s="294"/>
      <c r="D455" s="294"/>
      <c r="E455" s="295">
        <f>B455</f>
        <v>43525</v>
      </c>
      <c r="F455" s="295"/>
    </row>
    <row r="456" spans="2:16" ht="19.5" customHeight="1" x14ac:dyDescent="0.2">
      <c r="B456" s="289"/>
      <c r="C456" s="290"/>
      <c r="D456" s="219" t="s">
        <v>313</v>
      </c>
      <c r="E456" s="293"/>
      <c r="F456" s="220"/>
      <c r="G456" s="219" t="s">
        <v>2</v>
      </c>
      <c r="H456" s="293"/>
      <c r="I456" s="220"/>
      <c r="J456" s="219" t="s">
        <v>36</v>
      </c>
      <c r="K456" s="293"/>
      <c r="L456" s="220"/>
      <c r="M456" s="219" t="s">
        <v>237</v>
      </c>
      <c r="N456" s="293"/>
      <c r="O456" s="220"/>
      <c r="P456" s="40" t="s">
        <v>306</v>
      </c>
    </row>
    <row r="457" spans="2:16" ht="19.5" customHeight="1" x14ac:dyDescent="0.2">
      <c r="B457" s="291"/>
      <c r="C457" s="292"/>
      <c r="D457" s="35" t="s">
        <v>246</v>
      </c>
      <c r="E457" s="48" t="s">
        <v>307</v>
      </c>
      <c r="F457" s="47" t="s">
        <v>308</v>
      </c>
      <c r="G457" s="35" t="s">
        <v>246</v>
      </c>
      <c r="H457" s="48" t="s">
        <v>307</v>
      </c>
      <c r="I457" s="47" t="s">
        <v>308</v>
      </c>
      <c r="J457" s="35" t="s">
        <v>246</v>
      </c>
      <c r="K457" s="48" t="s">
        <v>307</v>
      </c>
      <c r="L457" s="47" t="s">
        <v>308</v>
      </c>
      <c r="M457" s="35" t="s">
        <v>246</v>
      </c>
      <c r="N457" s="48" t="s">
        <v>307</v>
      </c>
      <c r="O457" s="47" t="s">
        <v>308</v>
      </c>
      <c r="P457" s="3"/>
    </row>
    <row r="458" spans="2:16" ht="19.5" customHeight="1" x14ac:dyDescent="0.2">
      <c r="B458" s="51">
        <f>B455</f>
        <v>43525</v>
      </c>
      <c r="C458" s="52">
        <f>B458</f>
        <v>43525</v>
      </c>
      <c r="D458" s="53"/>
      <c r="E458" s="54"/>
      <c r="F458" s="55"/>
      <c r="G458" s="53"/>
      <c r="H458" s="98">
        <v>4</v>
      </c>
      <c r="I458" s="55"/>
      <c r="J458" s="53">
        <v>0.58333333333333337</v>
      </c>
      <c r="K458" s="54">
        <v>0.75</v>
      </c>
      <c r="L458" s="55">
        <f>(K458-J458)*24</f>
        <v>3.9999999999999991</v>
      </c>
      <c r="M458" s="53">
        <v>0.41666666666666669</v>
      </c>
      <c r="N458" s="72">
        <v>0.83333333333333337</v>
      </c>
      <c r="O458" s="55">
        <f>(N458-M458)*24</f>
        <v>10</v>
      </c>
      <c r="P458" s="83"/>
    </row>
    <row r="459" spans="2:16" ht="19.5" customHeight="1" x14ac:dyDescent="0.2">
      <c r="B459" s="51">
        <f t="shared" ref="B459:B485" si="138">B458+1</f>
        <v>43526</v>
      </c>
      <c r="C459" s="52">
        <f>B459</f>
        <v>43526</v>
      </c>
      <c r="D459" s="53"/>
      <c r="E459" s="54"/>
      <c r="F459" s="55"/>
      <c r="G459" s="35"/>
      <c r="H459" s="98">
        <v>5</v>
      </c>
      <c r="I459" s="55"/>
      <c r="J459" s="71">
        <v>0.5</v>
      </c>
      <c r="K459" s="72">
        <v>0.75</v>
      </c>
      <c r="L459" s="55">
        <f t="shared" ref="L459:L465" si="139">(K459-J459)*24</f>
        <v>6</v>
      </c>
      <c r="M459" s="71">
        <v>0.41666666666666669</v>
      </c>
      <c r="N459" s="72">
        <v>0.83333333333333337</v>
      </c>
      <c r="O459" s="55">
        <f t="shared" ref="O459:O465" si="140">(N459-M459)*24</f>
        <v>10</v>
      </c>
      <c r="P459" s="83"/>
    </row>
    <row r="460" spans="2:16" ht="19.5" customHeight="1" x14ac:dyDescent="0.2">
      <c r="B460" s="51">
        <f t="shared" si="138"/>
        <v>43527</v>
      </c>
      <c r="C460" s="52">
        <f t="shared" ref="C460:C488" si="141">B460</f>
        <v>43527</v>
      </c>
      <c r="D460" s="53"/>
      <c r="E460" s="54"/>
      <c r="F460" s="55"/>
      <c r="G460" s="35"/>
      <c r="H460" s="98">
        <v>6</v>
      </c>
      <c r="I460" s="55"/>
      <c r="J460" s="71">
        <v>0.5</v>
      </c>
      <c r="K460" s="72">
        <v>0.75</v>
      </c>
      <c r="L460" s="55">
        <f t="shared" si="139"/>
        <v>6</v>
      </c>
      <c r="M460" s="71">
        <v>0.41666666666666669</v>
      </c>
      <c r="N460" s="72">
        <v>0.75</v>
      </c>
      <c r="O460" s="55">
        <f t="shared" si="140"/>
        <v>8</v>
      </c>
      <c r="P460" s="83"/>
    </row>
    <row r="461" spans="2:16" ht="19.5" customHeight="1" x14ac:dyDescent="0.2">
      <c r="B461" s="51">
        <f t="shared" si="138"/>
        <v>43528</v>
      </c>
      <c r="C461" s="52">
        <f t="shared" si="141"/>
        <v>43528</v>
      </c>
      <c r="D461" s="53"/>
      <c r="E461" s="54"/>
      <c r="F461" s="55"/>
      <c r="G461" s="35"/>
      <c r="H461" s="98">
        <v>7</v>
      </c>
      <c r="I461" s="55"/>
      <c r="J461" s="71">
        <v>0.58333333333333337</v>
      </c>
      <c r="K461" s="72">
        <v>0.75</v>
      </c>
      <c r="L461" s="55">
        <f t="shared" si="139"/>
        <v>3.9999999999999991</v>
      </c>
      <c r="M461" s="71">
        <v>0.41666666666666669</v>
      </c>
      <c r="N461" s="72">
        <v>0.83333333333333337</v>
      </c>
      <c r="O461" s="55">
        <f t="shared" si="140"/>
        <v>10</v>
      </c>
      <c r="P461" s="83"/>
    </row>
    <row r="462" spans="2:16" ht="19.5" customHeight="1" x14ac:dyDescent="0.2">
      <c r="B462" s="51">
        <f t="shared" si="138"/>
        <v>43529</v>
      </c>
      <c r="C462" s="52">
        <f t="shared" si="141"/>
        <v>43529</v>
      </c>
      <c r="D462" s="53"/>
      <c r="E462" s="54"/>
      <c r="F462" s="55"/>
      <c r="G462" s="35"/>
      <c r="H462" s="98">
        <v>8</v>
      </c>
      <c r="I462" s="55"/>
      <c r="J462" s="35"/>
      <c r="K462" s="48" t="s">
        <v>79</v>
      </c>
      <c r="L462" s="47"/>
      <c r="M462" s="35"/>
      <c r="N462" s="48" t="s">
        <v>79</v>
      </c>
      <c r="O462" s="47"/>
      <c r="P462" s="83"/>
    </row>
    <row r="463" spans="2:16" ht="19.5" customHeight="1" x14ac:dyDescent="0.2">
      <c r="B463" s="51">
        <f t="shared" si="138"/>
        <v>43530</v>
      </c>
      <c r="C463" s="52">
        <f t="shared" si="141"/>
        <v>43530</v>
      </c>
      <c r="D463" s="53"/>
      <c r="E463" s="54"/>
      <c r="F463" s="55"/>
      <c r="G463" s="35"/>
      <c r="H463" s="98">
        <v>9</v>
      </c>
      <c r="I463" s="55"/>
      <c r="J463" s="71">
        <v>0.58333333333333337</v>
      </c>
      <c r="K463" s="72">
        <v>0.75</v>
      </c>
      <c r="L463" s="55">
        <f t="shared" si="139"/>
        <v>3.9999999999999991</v>
      </c>
      <c r="M463" s="71">
        <v>0.41666666666666669</v>
      </c>
      <c r="N463" s="72">
        <v>0.83333333333333337</v>
      </c>
      <c r="O463" s="55">
        <f t="shared" si="140"/>
        <v>10</v>
      </c>
      <c r="P463" s="83"/>
    </row>
    <row r="464" spans="2:16" ht="19.5" customHeight="1" x14ac:dyDescent="0.2">
      <c r="B464" s="51">
        <f t="shared" si="138"/>
        <v>43531</v>
      </c>
      <c r="C464" s="52">
        <f t="shared" si="141"/>
        <v>43531</v>
      </c>
      <c r="D464" s="71"/>
      <c r="E464" s="72"/>
      <c r="F464" s="55"/>
      <c r="G464" s="35"/>
      <c r="H464" s="98">
        <v>10</v>
      </c>
      <c r="I464" s="55"/>
      <c r="J464" s="71">
        <v>0.58333333333333337</v>
      </c>
      <c r="K464" s="72">
        <v>0.75</v>
      </c>
      <c r="L464" s="55">
        <f t="shared" si="139"/>
        <v>3.9999999999999991</v>
      </c>
      <c r="M464" s="71">
        <v>0.41666666666666669</v>
      </c>
      <c r="N464" s="72">
        <v>0.83333333333333337</v>
      </c>
      <c r="O464" s="55">
        <f t="shared" si="140"/>
        <v>10</v>
      </c>
      <c r="P464" s="83"/>
    </row>
    <row r="465" spans="2:16" ht="19.5" customHeight="1" x14ac:dyDescent="0.2">
      <c r="B465" s="51">
        <f t="shared" si="138"/>
        <v>43532</v>
      </c>
      <c r="C465" s="52">
        <f t="shared" si="141"/>
        <v>43532</v>
      </c>
      <c r="D465" s="35"/>
      <c r="E465" s="48"/>
      <c r="F465" s="47"/>
      <c r="G465" s="35"/>
      <c r="H465" s="98">
        <v>11</v>
      </c>
      <c r="I465" s="55"/>
      <c r="J465" s="71">
        <v>0.58333333333333337</v>
      </c>
      <c r="K465" s="72">
        <v>0.75</v>
      </c>
      <c r="L465" s="55">
        <f t="shared" si="139"/>
        <v>3.9999999999999991</v>
      </c>
      <c r="M465" s="71">
        <v>0.41666666666666669</v>
      </c>
      <c r="N465" s="72">
        <v>0.83333333333333337</v>
      </c>
      <c r="O465" s="55">
        <f t="shared" si="140"/>
        <v>10</v>
      </c>
      <c r="P465" s="91"/>
    </row>
    <row r="466" spans="2:16" ht="19.5" customHeight="1" x14ac:dyDescent="0.2">
      <c r="B466" s="51">
        <f t="shared" si="138"/>
        <v>43533</v>
      </c>
      <c r="C466" s="52">
        <f t="shared" si="141"/>
        <v>43533</v>
      </c>
      <c r="D466" s="71"/>
      <c r="E466" s="72"/>
      <c r="F466" s="55"/>
      <c r="G466" s="35"/>
      <c r="H466" s="98">
        <v>12</v>
      </c>
      <c r="I466" s="55"/>
      <c r="J466" s="71">
        <v>0.5</v>
      </c>
      <c r="K466" s="72">
        <v>0.75</v>
      </c>
      <c r="L466" s="55">
        <f>(K466-J466)*24</f>
        <v>6</v>
      </c>
      <c r="M466" s="71">
        <v>0.41666666666666669</v>
      </c>
      <c r="N466" s="72">
        <v>0.83333333333333337</v>
      </c>
      <c r="O466" s="55">
        <f>(N466-M466)*24</f>
        <v>10</v>
      </c>
      <c r="P466" s="83"/>
    </row>
    <row r="467" spans="2:16" ht="19.5" customHeight="1" x14ac:dyDescent="0.2">
      <c r="B467" s="51">
        <f t="shared" si="138"/>
        <v>43534</v>
      </c>
      <c r="C467" s="52">
        <f t="shared" si="141"/>
        <v>43534</v>
      </c>
      <c r="D467" s="35"/>
      <c r="E467" s="48"/>
      <c r="F467" s="47"/>
      <c r="G467" s="35"/>
      <c r="H467" s="98">
        <v>13</v>
      </c>
      <c r="I467" s="55"/>
      <c r="J467" s="71">
        <v>0.5</v>
      </c>
      <c r="K467" s="72">
        <v>0.75</v>
      </c>
      <c r="L467" s="55">
        <f>(K467-J467)*24</f>
        <v>6</v>
      </c>
      <c r="M467" s="71">
        <v>0.41666666666666669</v>
      </c>
      <c r="N467" s="72">
        <v>0.75</v>
      </c>
      <c r="O467" s="55">
        <f>(N467-M467)*24</f>
        <v>8</v>
      </c>
      <c r="P467" s="83"/>
    </row>
    <row r="468" spans="2:16" ht="19.5" customHeight="1" x14ac:dyDescent="0.2">
      <c r="B468" s="51">
        <f t="shared" si="138"/>
        <v>43535</v>
      </c>
      <c r="C468" s="52">
        <f t="shared" si="141"/>
        <v>43535</v>
      </c>
      <c r="D468" s="71"/>
      <c r="E468" s="72"/>
      <c r="F468" s="55"/>
      <c r="G468" s="35"/>
      <c r="H468" s="98">
        <v>14</v>
      </c>
      <c r="I468" s="55"/>
      <c r="J468" s="71">
        <v>0.58333333333333337</v>
      </c>
      <c r="K468" s="72">
        <v>0.75</v>
      </c>
      <c r="L468" s="55">
        <f>(K468-J468)*24</f>
        <v>3.9999999999999991</v>
      </c>
      <c r="M468" s="71">
        <v>0.41666666666666669</v>
      </c>
      <c r="N468" s="72">
        <v>0.83333333333333337</v>
      </c>
      <c r="O468" s="55">
        <f>(N468-M468)*24</f>
        <v>10</v>
      </c>
      <c r="P468" s="92"/>
    </row>
    <row r="469" spans="2:16" ht="19.5" customHeight="1" x14ac:dyDescent="0.2">
      <c r="B469" s="51">
        <f t="shared" si="138"/>
        <v>43536</v>
      </c>
      <c r="C469" s="52">
        <f t="shared" si="141"/>
        <v>43536</v>
      </c>
      <c r="D469" s="71"/>
      <c r="E469" s="72"/>
      <c r="F469" s="55"/>
      <c r="G469" s="35"/>
      <c r="H469" s="98">
        <v>15</v>
      </c>
      <c r="I469" s="55"/>
      <c r="J469" s="35"/>
      <c r="K469" s="48" t="s">
        <v>79</v>
      </c>
      <c r="L469" s="47"/>
      <c r="M469" s="35"/>
      <c r="N469" s="48" t="s">
        <v>79</v>
      </c>
      <c r="O469" s="47"/>
      <c r="P469" s="92"/>
    </row>
    <row r="470" spans="2:16" ht="19.5" customHeight="1" x14ac:dyDescent="0.2">
      <c r="B470" s="51">
        <f t="shared" si="138"/>
        <v>43537</v>
      </c>
      <c r="C470" s="52">
        <f t="shared" si="141"/>
        <v>43537</v>
      </c>
      <c r="D470" s="71"/>
      <c r="E470" s="72"/>
      <c r="F470" s="55"/>
      <c r="G470" s="35"/>
      <c r="H470" s="98">
        <v>16</v>
      </c>
      <c r="I470" s="55"/>
      <c r="J470" s="71">
        <v>0.58333333333333337</v>
      </c>
      <c r="K470" s="72">
        <v>0.75</v>
      </c>
      <c r="L470" s="55">
        <f t="shared" ref="L470:L475" si="142">(K470-J470)*24</f>
        <v>3.9999999999999991</v>
      </c>
      <c r="M470" s="71">
        <v>0.41666666666666669</v>
      </c>
      <c r="N470" s="72">
        <v>0.83333333333333337</v>
      </c>
      <c r="O470" s="55">
        <f t="shared" ref="O470:O475" si="143">(N470-M470)*24</f>
        <v>10</v>
      </c>
      <c r="P470" s="92"/>
    </row>
    <row r="471" spans="2:16" ht="19.5" customHeight="1" x14ac:dyDescent="0.2">
      <c r="B471" s="51">
        <f t="shared" si="138"/>
        <v>43538</v>
      </c>
      <c r="C471" s="52">
        <f t="shared" si="141"/>
        <v>43538</v>
      </c>
      <c r="D471" s="71"/>
      <c r="E471" s="72"/>
      <c r="F471" s="55"/>
      <c r="G471" s="35"/>
      <c r="H471" s="98">
        <v>17</v>
      </c>
      <c r="I471" s="55"/>
      <c r="J471" s="71">
        <v>0.58333333333333337</v>
      </c>
      <c r="K471" s="72">
        <v>0.75</v>
      </c>
      <c r="L471" s="55">
        <f t="shared" si="142"/>
        <v>3.9999999999999991</v>
      </c>
      <c r="M471" s="71">
        <v>0.41666666666666669</v>
      </c>
      <c r="N471" s="72">
        <v>0.83333333333333337</v>
      </c>
      <c r="O471" s="55">
        <f t="shared" si="143"/>
        <v>10</v>
      </c>
      <c r="P471" s="92"/>
    </row>
    <row r="472" spans="2:16" ht="19.5" customHeight="1" x14ac:dyDescent="0.2">
      <c r="B472" s="51">
        <f t="shared" si="138"/>
        <v>43539</v>
      </c>
      <c r="C472" s="52">
        <f t="shared" si="141"/>
        <v>43539</v>
      </c>
      <c r="D472" s="53"/>
      <c r="E472" s="54"/>
      <c r="F472" s="55"/>
      <c r="G472" s="35"/>
      <c r="H472" s="98">
        <v>18</v>
      </c>
      <c r="I472" s="55"/>
      <c r="J472" s="71">
        <v>0.58333333333333337</v>
      </c>
      <c r="K472" s="72">
        <v>0.75</v>
      </c>
      <c r="L472" s="55">
        <f t="shared" si="142"/>
        <v>3.9999999999999991</v>
      </c>
      <c r="M472" s="71">
        <v>0.41666666666666669</v>
      </c>
      <c r="N472" s="72">
        <v>0.83333333333333337</v>
      </c>
      <c r="O472" s="55">
        <f t="shared" si="143"/>
        <v>10</v>
      </c>
      <c r="P472" s="92"/>
    </row>
    <row r="473" spans="2:16" ht="19.5" customHeight="1" x14ac:dyDescent="0.2">
      <c r="B473" s="51">
        <f t="shared" si="138"/>
        <v>43540</v>
      </c>
      <c r="C473" s="52">
        <f t="shared" si="141"/>
        <v>43540</v>
      </c>
      <c r="D473" s="71"/>
      <c r="E473" s="72"/>
      <c r="F473" s="55"/>
      <c r="G473" s="35"/>
      <c r="H473" s="98">
        <v>19</v>
      </c>
      <c r="I473" s="55"/>
      <c r="J473" s="71">
        <v>0.5</v>
      </c>
      <c r="K473" s="72">
        <v>0.75</v>
      </c>
      <c r="L473" s="55">
        <f t="shared" si="142"/>
        <v>6</v>
      </c>
      <c r="M473" s="71">
        <v>0.41666666666666669</v>
      </c>
      <c r="N473" s="72">
        <v>0.83333333333333337</v>
      </c>
      <c r="O473" s="55">
        <f t="shared" si="143"/>
        <v>10</v>
      </c>
      <c r="P473" s="92"/>
    </row>
    <row r="474" spans="2:16" ht="19.5" customHeight="1" x14ac:dyDescent="0.2">
      <c r="B474" s="51">
        <f t="shared" si="138"/>
        <v>43541</v>
      </c>
      <c r="C474" s="52">
        <f t="shared" si="141"/>
        <v>43541</v>
      </c>
      <c r="D474" s="35"/>
      <c r="E474" s="48" t="s">
        <v>321</v>
      </c>
      <c r="F474" s="47"/>
      <c r="G474" s="35"/>
      <c r="H474" s="48"/>
      <c r="I474" s="55"/>
      <c r="J474" s="71">
        <v>0.5</v>
      </c>
      <c r="K474" s="72">
        <v>0.75</v>
      </c>
      <c r="L474" s="55">
        <f t="shared" si="142"/>
        <v>6</v>
      </c>
      <c r="M474" s="71">
        <v>0.41666666666666669</v>
      </c>
      <c r="N474" s="72">
        <v>0.75</v>
      </c>
      <c r="O474" s="55">
        <f t="shared" si="143"/>
        <v>8</v>
      </c>
      <c r="P474" s="92"/>
    </row>
    <row r="475" spans="2:16" ht="19.5" customHeight="1" x14ac:dyDescent="0.2">
      <c r="B475" s="51">
        <f t="shared" si="138"/>
        <v>43542</v>
      </c>
      <c r="C475" s="52">
        <f t="shared" si="141"/>
        <v>43542</v>
      </c>
      <c r="D475" s="71"/>
      <c r="E475" s="72" t="s">
        <v>322</v>
      </c>
      <c r="F475" s="55"/>
      <c r="G475" s="35"/>
      <c r="H475" s="48"/>
      <c r="I475" s="55"/>
      <c r="J475" s="71">
        <v>0.58333333333333337</v>
      </c>
      <c r="K475" s="72">
        <v>0.75</v>
      </c>
      <c r="L475" s="55">
        <f t="shared" si="142"/>
        <v>3.9999999999999991</v>
      </c>
      <c r="M475" s="71">
        <v>0.41666666666666669</v>
      </c>
      <c r="N475" s="72">
        <v>0.83333333333333337</v>
      </c>
      <c r="O475" s="55">
        <f t="shared" si="143"/>
        <v>10</v>
      </c>
      <c r="P475" s="92"/>
    </row>
    <row r="476" spans="2:16" ht="19.5" customHeight="1" x14ac:dyDescent="0.2">
      <c r="B476" s="51">
        <f t="shared" si="138"/>
        <v>43543</v>
      </c>
      <c r="C476" s="52">
        <f t="shared" si="141"/>
        <v>43543</v>
      </c>
      <c r="D476" s="71"/>
      <c r="E476" s="72" t="s">
        <v>322</v>
      </c>
      <c r="F476" s="55"/>
      <c r="G476" s="35"/>
      <c r="H476" s="48"/>
      <c r="I476" s="55"/>
      <c r="J476" s="35"/>
      <c r="K476" s="48" t="s">
        <v>79</v>
      </c>
      <c r="L476" s="47"/>
      <c r="M476" s="35"/>
      <c r="N476" s="48" t="s">
        <v>79</v>
      </c>
      <c r="O476" s="47"/>
      <c r="P476" s="92"/>
    </row>
    <row r="477" spans="2:16" ht="19.5" customHeight="1" x14ac:dyDescent="0.2">
      <c r="B477" s="51">
        <f t="shared" si="138"/>
        <v>43544</v>
      </c>
      <c r="C477" s="52">
        <f t="shared" si="141"/>
        <v>43544</v>
      </c>
      <c r="D477" s="71"/>
      <c r="E477" s="72" t="s">
        <v>322</v>
      </c>
      <c r="F477" s="55"/>
      <c r="G477" s="35"/>
      <c r="H477" s="48"/>
      <c r="I477" s="55"/>
      <c r="J477" s="71">
        <v>0.58333333333333337</v>
      </c>
      <c r="K477" s="72">
        <v>0.75</v>
      </c>
      <c r="L477" s="55">
        <f t="shared" ref="L477:L482" si="144">(K477-J477)*24</f>
        <v>3.9999999999999991</v>
      </c>
      <c r="M477" s="71">
        <v>0.41666666666666669</v>
      </c>
      <c r="N477" s="72">
        <v>0.83333333333333337</v>
      </c>
      <c r="O477" s="55">
        <f t="shared" ref="O477:O482" si="145">(N477-M477)*24</f>
        <v>10</v>
      </c>
      <c r="P477" s="92"/>
    </row>
    <row r="478" spans="2:16" ht="19.5" customHeight="1" x14ac:dyDescent="0.2">
      <c r="B478" s="51">
        <f t="shared" si="138"/>
        <v>43545</v>
      </c>
      <c r="C478" s="52">
        <f t="shared" si="141"/>
        <v>43545</v>
      </c>
      <c r="D478" s="71"/>
      <c r="E478" s="72" t="s">
        <v>322</v>
      </c>
      <c r="F478" s="55"/>
      <c r="G478" s="35"/>
      <c r="H478" s="48"/>
      <c r="I478" s="55"/>
      <c r="J478" s="71">
        <v>0.5</v>
      </c>
      <c r="K478" s="72">
        <v>0.75</v>
      </c>
      <c r="L478" s="55">
        <f t="shared" si="144"/>
        <v>6</v>
      </c>
      <c r="M478" s="71">
        <v>0.41666666666666669</v>
      </c>
      <c r="N478" s="72">
        <v>0.75</v>
      </c>
      <c r="O478" s="55">
        <f t="shared" si="145"/>
        <v>8</v>
      </c>
      <c r="P478" s="83" t="s">
        <v>228</v>
      </c>
    </row>
    <row r="479" spans="2:16" ht="19.5" customHeight="1" x14ac:dyDescent="0.2">
      <c r="B479" s="51">
        <f t="shared" si="138"/>
        <v>43546</v>
      </c>
      <c r="C479" s="52">
        <f t="shared" si="141"/>
        <v>43546</v>
      </c>
      <c r="D479" s="53"/>
      <c r="E479" s="54"/>
      <c r="F479" s="55"/>
      <c r="G479" s="35"/>
      <c r="H479" s="48"/>
      <c r="I479" s="55"/>
      <c r="J479" s="71">
        <v>0.58333333333333337</v>
      </c>
      <c r="K479" s="72">
        <v>0.75</v>
      </c>
      <c r="L479" s="55">
        <f t="shared" si="144"/>
        <v>3.9999999999999991</v>
      </c>
      <c r="M479" s="71">
        <v>0.41666666666666669</v>
      </c>
      <c r="N479" s="72">
        <v>0.83333333333333337</v>
      </c>
      <c r="O479" s="55">
        <f t="shared" si="145"/>
        <v>10</v>
      </c>
      <c r="P479" s="92"/>
    </row>
    <row r="480" spans="2:16" ht="19.5" customHeight="1" x14ac:dyDescent="0.2">
      <c r="B480" s="51">
        <f t="shared" si="138"/>
        <v>43547</v>
      </c>
      <c r="C480" s="52">
        <f t="shared" si="141"/>
        <v>43547</v>
      </c>
      <c r="D480" s="71"/>
      <c r="E480" s="72"/>
      <c r="F480" s="55"/>
      <c r="G480" s="35"/>
      <c r="H480" s="48"/>
      <c r="I480" s="55"/>
      <c r="J480" s="71">
        <v>0.5</v>
      </c>
      <c r="K480" s="72">
        <v>0.75</v>
      </c>
      <c r="L480" s="55">
        <f t="shared" si="144"/>
        <v>6</v>
      </c>
      <c r="M480" s="71">
        <v>0.41666666666666669</v>
      </c>
      <c r="N480" s="72">
        <v>0.83333333333333337</v>
      </c>
      <c r="O480" s="55">
        <f t="shared" si="145"/>
        <v>10</v>
      </c>
      <c r="P480" s="92"/>
    </row>
    <row r="481" spans="2:16" ht="19.5" customHeight="1" x14ac:dyDescent="0.2">
      <c r="B481" s="51">
        <f t="shared" si="138"/>
        <v>43548</v>
      </c>
      <c r="C481" s="52">
        <f t="shared" si="141"/>
        <v>43548</v>
      </c>
      <c r="D481" s="35"/>
      <c r="E481" s="48"/>
      <c r="F481" s="47"/>
      <c r="G481" s="35"/>
      <c r="H481" s="48"/>
      <c r="I481" s="55"/>
      <c r="J481" s="71">
        <v>0.5</v>
      </c>
      <c r="K481" s="72">
        <v>0.75</v>
      </c>
      <c r="L481" s="55">
        <f t="shared" si="144"/>
        <v>6</v>
      </c>
      <c r="M481" s="71">
        <v>0.41666666666666669</v>
      </c>
      <c r="N481" s="72">
        <v>0.75</v>
      </c>
      <c r="O481" s="55">
        <f t="shared" si="145"/>
        <v>8</v>
      </c>
      <c r="P481" s="92"/>
    </row>
    <row r="482" spans="2:16" ht="19.5" customHeight="1" x14ac:dyDescent="0.2">
      <c r="B482" s="51">
        <f t="shared" si="138"/>
        <v>43549</v>
      </c>
      <c r="C482" s="52">
        <f t="shared" si="141"/>
        <v>43549</v>
      </c>
      <c r="D482" s="71">
        <v>0.58333333333333337</v>
      </c>
      <c r="E482" s="72">
        <v>0.83333333333333337</v>
      </c>
      <c r="F482" s="55">
        <f t="shared" ref="F482:F488" si="146">(E482-D482)*24</f>
        <v>6</v>
      </c>
      <c r="G482" s="35"/>
      <c r="H482" s="48"/>
      <c r="I482" s="55"/>
      <c r="J482" s="71">
        <v>0.58333333333333337</v>
      </c>
      <c r="K482" s="72">
        <v>0.75</v>
      </c>
      <c r="L482" s="55">
        <f t="shared" si="144"/>
        <v>3.9999999999999991</v>
      </c>
      <c r="M482" s="71">
        <v>0.41666666666666669</v>
      </c>
      <c r="N482" s="72">
        <v>0.83333333333333337</v>
      </c>
      <c r="O482" s="55">
        <f t="shared" si="145"/>
        <v>10</v>
      </c>
      <c r="P482" s="92"/>
    </row>
    <row r="483" spans="2:16" ht="19.5" customHeight="1" x14ac:dyDescent="0.2">
      <c r="B483" s="51">
        <f t="shared" si="138"/>
        <v>43550</v>
      </c>
      <c r="C483" s="52">
        <f t="shared" si="141"/>
        <v>43550</v>
      </c>
      <c r="D483" s="85"/>
      <c r="E483" s="86" t="s">
        <v>79</v>
      </c>
      <c r="F483" s="87"/>
      <c r="G483" s="35"/>
      <c r="H483" s="48"/>
      <c r="I483" s="55"/>
      <c r="J483" s="85"/>
      <c r="K483" s="86" t="s">
        <v>79</v>
      </c>
      <c r="L483" s="87"/>
      <c r="M483" s="85"/>
      <c r="N483" s="86" t="s">
        <v>79</v>
      </c>
      <c r="O483" s="87"/>
      <c r="P483" s="83"/>
    </row>
    <row r="484" spans="2:16" ht="19.5" customHeight="1" x14ac:dyDescent="0.2">
      <c r="B484" s="51">
        <f t="shared" si="138"/>
        <v>43551</v>
      </c>
      <c r="C484" s="52">
        <f t="shared" si="141"/>
        <v>43551</v>
      </c>
      <c r="D484" s="71">
        <v>0.58333333333333337</v>
      </c>
      <c r="E484" s="72">
        <v>0.83333333333333337</v>
      </c>
      <c r="F484" s="55">
        <f t="shared" si="146"/>
        <v>6</v>
      </c>
      <c r="G484" s="35"/>
      <c r="H484" s="48"/>
      <c r="I484" s="55"/>
      <c r="J484" s="71">
        <v>0.5</v>
      </c>
      <c r="K484" s="72">
        <v>0.75</v>
      </c>
      <c r="L484" s="55">
        <f>(K484-J484)*24</f>
        <v>6</v>
      </c>
      <c r="M484" s="71">
        <v>0.41666666666666669</v>
      </c>
      <c r="N484" s="72">
        <v>0.83333333333333337</v>
      </c>
      <c r="O484" s="55">
        <f>(N484-M484)*24</f>
        <v>10</v>
      </c>
      <c r="P484" s="83" t="s">
        <v>84</v>
      </c>
    </row>
    <row r="485" spans="2:16" ht="19.5" customHeight="1" x14ac:dyDescent="0.2">
      <c r="B485" s="51">
        <f t="shared" si="138"/>
        <v>43552</v>
      </c>
      <c r="C485" s="52">
        <f t="shared" si="141"/>
        <v>43552</v>
      </c>
      <c r="D485" s="71">
        <v>0.58333333333333337</v>
      </c>
      <c r="E485" s="72">
        <v>0.83333333333333337</v>
      </c>
      <c r="F485" s="55">
        <f t="shared" si="146"/>
        <v>6</v>
      </c>
      <c r="G485" s="35"/>
      <c r="H485" s="48"/>
      <c r="I485" s="55"/>
      <c r="J485" s="71">
        <v>0.5</v>
      </c>
      <c r="K485" s="72">
        <v>0.75</v>
      </c>
      <c r="L485" s="55">
        <f>(K485-J485)*24</f>
        <v>6</v>
      </c>
      <c r="M485" s="71">
        <v>0.41666666666666669</v>
      </c>
      <c r="N485" s="72">
        <v>0.83333333333333337</v>
      </c>
      <c r="O485" s="55">
        <f>(N485-M485)*24</f>
        <v>10</v>
      </c>
      <c r="P485" s="83" t="s">
        <v>84</v>
      </c>
    </row>
    <row r="486" spans="2:16" ht="19.5" customHeight="1" x14ac:dyDescent="0.2">
      <c r="B486" s="51">
        <f>IF(DAY(B485+1)&lt;&gt;29,"",B485+1)</f>
        <v>43553</v>
      </c>
      <c r="C486" s="52">
        <f t="shared" si="141"/>
        <v>43553</v>
      </c>
      <c r="D486" s="71">
        <v>0.58333333333333337</v>
      </c>
      <c r="E486" s="72">
        <v>0.83333333333333337</v>
      </c>
      <c r="F486" s="55">
        <f t="shared" si="146"/>
        <v>6</v>
      </c>
      <c r="G486" s="35"/>
      <c r="H486" s="48"/>
      <c r="I486" s="55"/>
      <c r="J486" s="71">
        <v>0.5</v>
      </c>
      <c r="K486" s="72">
        <v>0.75</v>
      </c>
      <c r="L486" s="55">
        <f>(K486-J486)*24</f>
        <v>6</v>
      </c>
      <c r="M486" s="71">
        <v>0.41666666666666669</v>
      </c>
      <c r="N486" s="72">
        <v>0.83333333333333337</v>
      </c>
      <c r="O486" s="55">
        <f>(N486-M486)*24</f>
        <v>10</v>
      </c>
      <c r="P486" s="83" t="s">
        <v>84</v>
      </c>
    </row>
    <row r="487" spans="2:16" ht="19.5" customHeight="1" x14ac:dyDescent="0.2">
      <c r="B487" s="51">
        <f>IF(DAY(B486+1)&lt;&gt;30,"",B486+1)</f>
        <v>43554</v>
      </c>
      <c r="C487" s="52">
        <f t="shared" si="141"/>
        <v>43554</v>
      </c>
      <c r="D487" s="71">
        <v>0.41666666666666669</v>
      </c>
      <c r="E487" s="72">
        <v>0.83333333333333337</v>
      </c>
      <c r="F487" s="55">
        <f t="shared" si="146"/>
        <v>10</v>
      </c>
      <c r="G487" s="35"/>
      <c r="H487" s="48"/>
      <c r="I487" s="55"/>
      <c r="J487" s="71">
        <v>0.5</v>
      </c>
      <c r="K487" s="72">
        <v>0.75</v>
      </c>
      <c r="L487" s="55">
        <f>(K487-J487)*24</f>
        <v>6</v>
      </c>
      <c r="M487" s="71">
        <v>0.41666666666666669</v>
      </c>
      <c r="N487" s="72">
        <v>0.83333333333333337</v>
      </c>
      <c r="O487" s="55">
        <f>(N487-M487)*24</f>
        <v>10</v>
      </c>
      <c r="P487" s="83" t="s">
        <v>84</v>
      </c>
    </row>
    <row r="488" spans="2:16" ht="19.5" customHeight="1" thickBot="1" x14ac:dyDescent="0.25">
      <c r="B488" s="51">
        <f>IF(DAY(B487+1)&lt;&gt;31,"",B487+1)</f>
        <v>43555</v>
      </c>
      <c r="C488" s="52">
        <f t="shared" si="141"/>
        <v>43555</v>
      </c>
      <c r="D488" s="84">
        <v>0.41666666666666669</v>
      </c>
      <c r="E488" s="72">
        <v>0.75</v>
      </c>
      <c r="F488" s="47">
        <f t="shared" si="146"/>
        <v>8</v>
      </c>
      <c r="G488" s="75"/>
      <c r="H488" s="77"/>
      <c r="I488" s="55"/>
      <c r="J488" s="71">
        <v>0.5</v>
      </c>
      <c r="K488" s="72">
        <v>0.75</v>
      </c>
      <c r="L488" s="55">
        <f>(K488-J488)*24</f>
        <v>6</v>
      </c>
      <c r="M488" s="71">
        <v>0.41666666666666669</v>
      </c>
      <c r="N488" s="72">
        <v>0.75</v>
      </c>
      <c r="O488" s="55">
        <f>(N488-M488)*24</f>
        <v>8</v>
      </c>
      <c r="P488" s="93" t="s">
        <v>84</v>
      </c>
    </row>
    <row r="489" spans="2:16" ht="19.5" customHeight="1" thickTop="1" x14ac:dyDescent="0.2">
      <c r="B489" s="57" t="s">
        <v>37</v>
      </c>
      <c r="C489" s="58"/>
      <c r="D489" s="57"/>
      <c r="E489" s="59">
        <f>COUNTIF(D458:D488,"&gt;0")</f>
        <v>6</v>
      </c>
      <c r="F489" s="60"/>
      <c r="G489" s="61"/>
      <c r="H489" s="59">
        <f>COUNTIF(G458:G488,"&gt;0")</f>
        <v>0</v>
      </c>
      <c r="I489" s="60"/>
      <c r="J489" s="61"/>
      <c r="K489" s="59">
        <f>COUNTIF(J458:J488,"&gt;0")</f>
        <v>27</v>
      </c>
      <c r="L489" s="60"/>
      <c r="M489" s="61"/>
      <c r="N489" s="59">
        <f>COUNTIF(M458:M488,"&gt;0")</f>
        <v>27</v>
      </c>
      <c r="O489" s="60"/>
      <c r="P489" s="80"/>
    </row>
    <row r="490" spans="2:16" ht="19.5" customHeight="1" x14ac:dyDescent="0.2">
      <c r="B490" s="62" t="s">
        <v>309</v>
      </c>
      <c r="C490" s="63"/>
      <c r="D490" s="64"/>
      <c r="E490" s="74">
        <f>SUM(F458:F488)</f>
        <v>42</v>
      </c>
      <c r="F490" s="63"/>
      <c r="G490" s="65"/>
      <c r="H490" s="74">
        <f>SUM(I458:I488)</f>
        <v>0</v>
      </c>
      <c r="I490" s="63"/>
      <c r="J490" s="65"/>
      <c r="K490" s="74">
        <f>SUM(L458:L488)</f>
        <v>136</v>
      </c>
      <c r="L490" s="63"/>
      <c r="M490" s="65"/>
      <c r="N490" s="74">
        <f>SUM(O458:O488)</f>
        <v>258</v>
      </c>
      <c r="O490" s="63"/>
      <c r="P490" s="40"/>
    </row>
    <row r="491" spans="2:16" ht="19.5" customHeight="1" x14ac:dyDescent="0.2">
      <c r="B491" s="64" t="s">
        <v>42</v>
      </c>
      <c r="C491" s="66"/>
      <c r="D491" s="64"/>
      <c r="E491" s="90">
        <f>COUNTIF($B$458:$B$488,"&gt;0")-E489</f>
        <v>25</v>
      </c>
      <c r="F491" s="47"/>
      <c r="G491" s="35"/>
      <c r="H491" s="90">
        <f>COUNTIF($B$458:$B$488,"&gt;0")-H489</f>
        <v>31</v>
      </c>
      <c r="I491" s="47"/>
      <c r="J491" s="35"/>
      <c r="K491" s="90">
        <f>COUNTIF($B$458:$B$488,"&gt;0")-K489</f>
        <v>4</v>
      </c>
      <c r="L491" s="47"/>
      <c r="M491" s="35"/>
      <c r="N491" s="90">
        <f>COUNTIF($B$458:$B$488,"&gt;0")-N489</f>
        <v>4</v>
      </c>
      <c r="O491" s="47"/>
      <c r="P491" s="40"/>
    </row>
    <row r="492" spans="2:16" ht="19.5" customHeight="1" x14ac:dyDescent="0.2">
      <c r="B492" s="67"/>
      <c r="C492" s="68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</row>
    <row r="494" spans="2:16" ht="21" x14ac:dyDescent="0.2">
      <c r="B494" s="1"/>
      <c r="C494" s="95" t="s">
        <v>339</v>
      </c>
      <c r="D494" s="16"/>
    </row>
    <row r="495" spans="2:16" x14ac:dyDescent="0.2">
      <c r="B495" s="1"/>
      <c r="C495" s="15"/>
      <c r="D495" s="16"/>
    </row>
    <row r="496" spans="2:16" ht="16.5" customHeight="1" x14ac:dyDescent="0.2">
      <c r="B496" s="1"/>
      <c r="C496" s="88"/>
      <c r="D496" s="48"/>
      <c r="E496" s="48"/>
      <c r="F496" s="66"/>
      <c r="G496" s="219" t="s">
        <v>323</v>
      </c>
      <c r="H496" s="220"/>
      <c r="I496" s="219" t="s">
        <v>324</v>
      </c>
      <c r="J496" s="220"/>
      <c r="K496" s="219" t="s">
        <v>325</v>
      </c>
      <c r="L496" s="220"/>
      <c r="M496" s="219" t="s">
        <v>326</v>
      </c>
      <c r="N496" s="220"/>
    </row>
    <row r="497" spans="2:14" ht="16.5" customHeight="1" x14ac:dyDescent="0.2">
      <c r="B497" s="1"/>
      <c r="C497" s="289" t="s">
        <v>55</v>
      </c>
      <c r="D497" s="290"/>
      <c r="E497" s="298" t="s">
        <v>37</v>
      </c>
      <c r="F497" s="299"/>
      <c r="G497" s="298">
        <f>E38</f>
        <v>26</v>
      </c>
      <c r="H497" s="299"/>
      <c r="I497" s="298">
        <f>H38</f>
        <v>0</v>
      </c>
      <c r="J497" s="299"/>
      <c r="K497" s="298">
        <f>K38</f>
        <v>26</v>
      </c>
      <c r="L497" s="299"/>
      <c r="M497" s="298">
        <f>N38</f>
        <v>26</v>
      </c>
      <c r="N497" s="299"/>
    </row>
    <row r="498" spans="2:14" ht="16.5" customHeight="1" x14ac:dyDescent="0.2">
      <c r="B498" s="1"/>
      <c r="C498" s="296"/>
      <c r="D498" s="297"/>
      <c r="E498" s="300" t="s">
        <v>309</v>
      </c>
      <c r="F498" s="301"/>
      <c r="G498" s="302">
        <f>E39</f>
        <v>176</v>
      </c>
      <c r="H498" s="303"/>
      <c r="I498" s="302">
        <f>H39</f>
        <v>0</v>
      </c>
      <c r="J498" s="303"/>
      <c r="K498" s="302">
        <f>K39</f>
        <v>150</v>
      </c>
      <c r="L498" s="303"/>
      <c r="M498" s="302">
        <f>N39</f>
        <v>248</v>
      </c>
      <c r="N498" s="303"/>
    </row>
    <row r="499" spans="2:14" ht="16.5" customHeight="1" x14ac:dyDescent="0.2">
      <c r="B499" s="1"/>
      <c r="C499" s="291"/>
      <c r="D499" s="292"/>
      <c r="E499" s="304" t="s">
        <v>42</v>
      </c>
      <c r="F499" s="305"/>
      <c r="G499" s="304">
        <f>E40</f>
        <v>4</v>
      </c>
      <c r="H499" s="305"/>
      <c r="I499" s="304">
        <f>H40</f>
        <v>30</v>
      </c>
      <c r="J499" s="305"/>
      <c r="K499" s="304">
        <f>K40</f>
        <v>4</v>
      </c>
      <c r="L499" s="305"/>
      <c r="M499" s="304">
        <f>N40</f>
        <v>4</v>
      </c>
      <c r="N499" s="305"/>
    </row>
    <row r="500" spans="2:14" ht="16.5" customHeight="1" x14ac:dyDescent="0.2">
      <c r="B500" s="1"/>
      <c r="C500" s="289" t="s">
        <v>327</v>
      </c>
      <c r="D500" s="290"/>
      <c r="E500" s="298" t="s">
        <v>37</v>
      </c>
      <c r="F500" s="299"/>
      <c r="G500" s="298">
        <f>E79</f>
        <v>26</v>
      </c>
      <c r="H500" s="299"/>
      <c r="I500" s="298">
        <f>H79</f>
        <v>0</v>
      </c>
      <c r="J500" s="299"/>
      <c r="K500" s="298">
        <f>K79</f>
        <v>26</v>
      </c>
      <c r="L500" s="299"/>
      <c r="M500" s="298">
        <f>N79</f>
        <v>26</v>
      </c>
      <c r="N500" s="299"/>
    </row>
    <row r="501" spans="2:14" ht="16.5" customHeight="1" x14ac:dyDescent="0.2">
      <c r="B501" s="1"/>
      <c r="C501" s="296"/>
      <c r="D501" s="297"/>
      <c r="E501" s="300" t="s">
        <v>309</v>
      </c>
      <c r="F501" s="301"/>
      <c r="G501" s="302">
        <f>E80</f>
        <v>182</v>
      </c>
      <c r="H501" s="303"/>
      <c r="I501" s="302">
        <f>H80</f>
        <v>0</v>
      </c>
      <c r="J501" s="303"/>
      <c r="K501" s="302">
        <f>K80</f>
        <v>144</v>
      </c>
      <c r="L501" s="303"/>
      <c r="M501" s="302">
        <f>N80</f>
        <v>246</v>
      </c>
      <c r="N501" s="303"/>
    </row>
    <row r="502" spans="2:14" ht="16.5" customHeight="1" x14ac:dyDescent="0.2">
      <c r="B502" s="1"/>
      <c r="C502" s="291"/>
      <c r="D502" s="292"/>
      <c r="E502" s="304" t="s">
        <v>42</v>
      </c>
      <c r="F502" s="305"/>
      <c r="G502" s="304">
        <f>E81</f>
        <v>5</v>
      </c>
      <c r="H502" s="305"/>
      <c r="I502" s="304">
        <f>H81</f>
        <v>31</v>
      </c>
      <c r="J502" s="305"/>
      <c r="K502" s="304">
        <f>K81</f>
        <v>5</v>
      </c>
      <c r="L502" s="305"/>
      <c r="M502" s="304">
        <f>N81</f>
        <v>5</v>
      </c>
      <c r="N502" s="305"/>
    </row>
    <row r="503" spans="2:14" ht="16.5" customHeight="1" x14ac:dyDescent="0.2">
      <c r="B503" s="1"/>
      <c r="C503" s="289" t="s">
        <v>328</v>
      </c>
      <c r="D503" s="290"/>
      <c r="E503" s="298" t="s">
        <v>37</v>
      </c>
      <c r="F503" s="299"/>
      <c r="G503" s="298">
        <f>E120</f>
        <v>26</v>
      </c>
      <c r="H503" s="299"/>
      <c r="I503" s="298">
        <f>H120</f>
        <v>0</v>
      </c>
      <c r="J503" s="299"/>
      <c r="K503" s="298">
        <f>K120</f>
        <v>26</v>
      </c>
      <c r="L503" s="299"/>
      <c r="M503" s="298">
        <f>N120</f>
        <v>26</v>
      </c>
      <c r="N503" s="299"/>
    </row>
    <row r="504" spans="2:14" ht="16.5" customHeight="1" x14ac:dyDescent="0.2">
      <c r="B504" s="1"/>
      <c r="C504" s="296"/>
      <c r="D504" s="297"/>
      <c r="E504" s="300" t="s">
        <v>309</v>
      </c>
      <c r="F504" s="301"/>
      <c r="G504" s="302">
        <f>E121</f>
        <v>178</v>
      </c>
      <c r="H504" s="303"/>
      <c r="I504" s="302">
        <f>H121</f>
        <v>0</v>
      </c>
      <c r="J504" s="303"/>
      <c r="K504" s="302">
        <f>K121</f>
        <v>140</v>
      </c>
      <c r="L504" s="303"/>
      <c r="M504" s="302">
        <f>N121</f>
        <v>246</v>
      </c>
      <c r="N504" s="303"/>
    </row>
    <row r="505" spans="2:14" ht="16.5" customHeight="1" x14ac:dyDescent="0.2">
      <c r="B505" s="1"/>
      <c r="C505" s="291"/>
      <c r="D505" s="292"/>
      <c r="E505" s="304" t="s">
        <v>42</v>
      </c>
      <c r="F505" s="305"/>
      <c r="G505" s="304">
        <f>E122</f>
        <v>4</v>
      </c>
      <c r="H505" s="305"/>
      <c r="I505" s="304">
        <f>H122</f>
        <v>30</v>
      </c>
      <c r="J505" s="305"/>
      <c r="K505" s="304">
        <f>K122</f>
        <v>4</v>
      </c>
      <c r="L505" s="305"/>
      <c r="M505" s="304">
        <f>N122</f>
        <v>4</v>
      </c>
      <c r="N505" s="305"/>
    </row>
    <row r="506" spans="2:14" ht="16.5" customHeight="1" x14ac:dyDescent="0.2">
      <c r="B506" s="1"/>
      <c r="C506" s="289" t="s">
        <v>329</v>
      </c>
      <c r="D506" s="290"/>
      <c r="E506" s="306" t="s">
        <v>37</v>
      </c>
      <c r="F506" s="307"/>
      <c r="G506" s="306">
        <f>E161</f>
        <v>28</v>
      </c>
      <c r="H506" s="307"/>
      <c r="I506" s="306">
        <f>H161</f>
        <v>0</v>
      </c>
      <c r="J506" s="307"/>
      <c r="K506" s="306">
        <f>K161</f>
        <v>28</v>
      </c>
      <c r="L506" s="307"/>
      <c r="M506" s="306">
        <f>N161</f>
        <v>28</v>
      </c>
      <c r="N506" s="307"/>
    </row>
    <row r="507" spans="2:14" ht="16.5" customHeight="1" x14ac:dyDescent="0.2">
      <c r="B507" s="1"/>
      <c r="C507" s="296"/>
      <c r="D507" s="297"/>
      <c r="E507" s="308" t="s">
        <v>309</v>
      </c>
      <c r="F507" s="309"/>
      <c r="G507" s="308">
        <f>E162</f>
        <v>201</v>
      </c>
      <c r="H507" s="309"/>
      <c r="I507" s="308">
        <f>H162</f>
        <v>0</v>
      </c>
      <c r="J507" s="309"/>
      <c r="K507" s="308">
        <f>K162</f>
        <v>183</v>
      </c>
      <c r="L507" s="309"/>
      <c r="M507" s="308">
        <f>N162</f>
        <v>261</v>
      </c>
      <c r="N507" s="309"/>
    </row>
    <row r="508" spans="2:14" ht="16.5" customHeight="1" x14ac:dyDescent="0.2">
      <c r="B508" s="1"/>
      <c r="C508" s="291"/>
      <c r="D508" s="292"/>
      <c r="E508" s="310" t="s">
        <v>42</v>
      </c>
      <c r="F508" s="311"/>
      <c r="G508" s="310">
        <f>E163</f>
        <v>3</v>
      </c>
      <c r="H508" s="311"/>
      <c r="I508" s="310">
        <f>H163</f>
        <v>31</v>
      </c>
      <c r="J508" s="311"/>
      <c r="K508" s="310">
        <f>K163</f>
        <v>3</v>
      </c>
      <c r="L508" s="311"/>
      <c r="M508" s="310">
        <f>N163</f>
        <v>3</v>
      </c>
      <c r="N508" s="311"/>
    </row>
    <row r="509" spans="2:14" ht="16.5" customHeight="1" x14ac:dyDescent="0.2">
      <c r="B509" s="1"/>
      <c r="C509" s="289" t="s">
        <v>330</v>
      </c>
      <c r="D509" s="290"/>
      <c r="E509" s="306" t="s">
        <v>37</v>
      </c>
      <c r="F509" s="307"/>
      <c r="G509" s="306">
        <f>E202</f>
        <v>30</v>
      </c>
      <c r="H509" s="307"/>
      <c r="I509" s="306">
        <f>H202</f>
        <v>0</v>
      </c>
      <c r="J509" s="307"/>
      <c r="K509" s="306">
        <f>K202</f>
        <v>30</v>
      </c>
      <c r="L509" s="307"/>
      <c r="M509" s="306">
        <f>N202</f>
        <v>30</v>
      </c>
      <c r="N509" s="307"/>
    </row>
    <row r="510" spans="2:14" ht="16.5" customHeight="1" x14ac:dyDescent="0.2">
      <c r="B510" s="1"/>
      <c r="C510" s="296"/>
      <c r="D510" s="297"/>
      <c r="E510" s="308" t="s">
        <v>309</v>
      </c>
      <c r="F510" s="309"/>
      <c r="G510" s="308">
        <f>E203</f>
        <v>274</v>
      </c>
      <c r="H510" s="309"/>
      <c r="I510" s="308">
        <f>H203</f>
        <v>0</v>
      </c>
      <c r="J510" s="309"/>
      <c r="K510" s="308">
        <f>K203</f>
        <v>266</v>
      </c>
      <c r="L510" s="309"/>
      <c r="M510" s="308">
        <f>N203</f>
        <v>290</v>
      </c>
      <c r="N510" s="309"/>
    </row>
    <row r="511" spans="2:14" ht="16.5" customHeight="1" x14ac:dyDescent="0.2">
      <c r="B511" s="1"/>
      <c r="C511" s="291"/>
      <c r="D511" s="292"/>
      <c r="E511" s="310" t="s">
        <v>42</v>
      </c>
      <c r="F511" s="311"/>
      <c r="G511" s="310">
        <f>E204</f>
        <v>1</v>
      </c>
      <c r="H511" s="311"/>
      <c r="I511" s="310">
        <f>H204</f>
        <v>31</v>
      </c>
      <c r="J511" s="311"/>
      <c r="K511" s="310">
        <f>K204</f>
        <v>1</v>
      </c>
      <c r="L511" s="311"/>
      <c r="M511" s="310">
        <f>N204</f>
        <v>1</v>
      </c>
      <c r="N511" s="311"/>
    </row>
    <row r="512" spans="2:14" ht="16.5" customHeight="1" x14ac:dyDescent="0.2">
      <c r="B512" s="1"/>
      <c r="C512" s="289" t="s">
        <v>331</v>
      </c>
      <c r="D512" s="290"/>
      <c r="E512" s="306" t="s">
        <v>37</v>
      </c>
      <c r="F512" s="307"/>
      <c r="G512" s="306">
        <f>E243</f>
        <v>26</v>
      </c>
      <c r="H512" s="307"/>
      <c r="I512" s="306">
        <f>H243</f>
        <v>0</v>
      </c>
      <c r="J512" s="307"/>
      <c r="K512" s="306">
        <f>K243</f>
        <v>26</v>
      </c>
      <c r="L512" s="307"/>
      <c r="M512" s="306">
        <f>N243</f>
        <v>26</v>
      </c>
      <c r="N512" s="307"/>
    </row>
    <row r="513" spans="2:14" ht="16.5" customHeight="1" x14ac:dyDescent="0.2">
      <c r="B513" s="1"/>
      <c r="C513" s="296"/>
      <c r="D513" s="297"/>
      <c r="E513" s="308" t="s">
        <v>309</v>
      </c>
      <c r="F513" s="309"/>
      <c r="G513" s="308">
        <f>E244</f>
        <v>190</v>
      </c>
      <c r="H513" s="309"/>
      <c r="I513" s="308">
        <f>H244</f>
        <v>0</v>
      </c>
      <c r="J513" s="309"/>
      <c r="K513" s="308">
        <f>K244</f>
        <v>152</v>
      </c>
      <c r="L513" s="309"/>
      <c r="M513" s="308">
        <f>N244</f>
        <v>246</v>
      </c>
      <c r="N513" s="309"/>
    </row>
    <row r="514" spans="2:14" ht="16.5" customHeight="1" x14ac:dyDescent="0.2">
      <c r="B514" s="1"/>
      <c r="C514" s="291"/>
      <c r="D514" s="292"/>
      <c r="E514" s="310" t="s">
        <v>42</v>
      </c>
      <c r="F514" s="311"/>
      <c r="G514" s="310">
        <f>E245</f>
        <v>4</v>
      </c>
      <c r="H514" s="311"/>
      <c r="I514" s="310">
        <f>H245</f>
        <v>30</v>
      </c>
      <c r="J514" s="311"/>
      <c r="K514" s="310">
        <f>K245</f>
        <v>4</v>
      </c>
      <c r="L514" s="311"/>
      <c r="M514" s="310">
        <f>N245</f>
        <v>4</v>
      </c>
      <c r="N514" s="311"/>
    </row>
    <row r="515" spans="2:14" ht="16.5" customHeight="1" x14ac:dyDescent="0.2">
      <c r="B515" s="1"/>
      <c r="C515" s="289" t="s">
        <v>332</v>
      </c>
      <c r="D515" s="290"/>
      <c r="E515" s="306" t="s">
        <v>37</v>
      </c>
      <c r="F515" s="307"/>
      <c r="G515" s="306">
        <f>E284</f>
        <v>7</v>
      </c>
      <c r="H515" s="307"/>
      <c r="I515" s="306">
        <f>H284</f>
        <v>0</v>
      </c>
      <c r="J515" s="307"/>
      <c r="K515" s="306">
        <f>K284</f>
        <v>26</v>
      </c>
      <c r="L515" s="307"/>
      <c r="M515" s="306">
        <f>N284</f>
        <v>26</v>
      </c>
      <c r="N515" s="307"/>
    </row>
    <row r="516" spans="2:14" ht="16.5" customHeight="1" x14ac:dyDescent="0.2">
      <c r="B516" s="1"/>
      <c r="C516" s="296"/>
      <c r="D516" s="297"/>
      <c r="E516" s="308" t="s">
        <v>309</v>
      </c>
      <c r="F516" s="309"/>
      <c r="G516" s="308">
        <f>E285</f>
        <v>50</v>
      </c>
      <c r="H516" s="309"/>
      <c r="I516" s="308">
        <f>H285</f>
        <v>0</v>
      </c>
      <c r="J516" s="309"/>
      <c r="K516" s="308">
        <f>K285</f>
        <v>140</v>
      </c>
      <c r="L516" s="309"/>
      <c r="M516" s="308">
        <f>N285</f>
        <v>250</v>
      </c>
      <c r="N516" s="309"/>
    </row>
    <row r="517" spans="2:14" ht="16.5" customHeight="1" x14ac:dyDescent="0.2">
      <c r="B517" s="1"/>
      <c r="C517" s="291"/>
      <c r="D517" s="292"/>
      <c r="E517" s="310" t="s">
        <v>42</v>
      </c>
      <c r="F517" s="311"/>
      <c r="G517" s="310">
        <f>E286</f>
        <v>24</v>
      </c>
      <c r="H517" s="311"/>
      <c r="I517" s="310">
        <f>H286</f>
        <v>31</v>
      </c>
      <c r="J517" s="311"/>
      <c r="K517" s="310">
        <f>K286</f>
        <v>5</v>
      </c>
      <c r="L517" s="311"/>
      <c r="M517" s="310">
        <f>N286</f>
        <v>5</v>
      </c>
      <c r="N517" s="311"/>
    </row>
    <row r="518" spans="2:14" ht="16.5" customHeight="1" x14ac:dyDescent="0.2">
      <c r="B518" s="1"/>
      <c r="C518" s="289" t="s">
        <v>333</v>
      </c>
      <c r="D518" s="290"/>
      <c r="E518" s="306" t="s">
        <v>37</v>
      </c>
      <c r="F518" s="307"/>
      <c r="G518" s="306">
        <f>E325</f>
        <v>0</v>
      </c>
      <c r="H518" s="307"/>
      <c r="I518" s="306">
        <f>H325</f>
        <v>24</v>
      </c>
      <c r="J518" s="307"/>
      <c r="K518" s="306">
        <f>K325</f>
        <v>26</v>
      </c>
      <c r="L518" s="307"/>
      <c r="M518" s="306">
        <f>N325</f>
        <v>26</v>
      </c>
      <c r="N518" s="307"/>
    </row>
    <row r="519" spans="2:14" ht="16.5" customHeight="1" x14ac:dyDescent="0.2">
      <c r="B519" s="1"/>
      <c r="C519" s="296"/>
      <c r="D519" s="297"/>
      <c r="E519" s="308" t="s">
        <v>309</v>
      </c>
      <c r="F519" s="309"/>
      <c r="G519" s="308">
        <f>E326</f>
        <v>0</v>
      </c>
      <c r="H519" s="309"/>
      <c r="I519" s="308">
        <f>H326</f>
        <v>139.5</v>
      </c>
      <c r="J519" s="309"/>
      <c r="K519" s="308">
        <f>K326</f>
        <v>122</v>
      </c>
      <c r="L519" s="309"/>
      <c r="M519" s="308">
        <f>N326</f>
        <v>248</v>
      </c>
      <c r="N519" s="309"/>
    </row>
    <row r="520" spans="2:14" ht="16.5" customHeight="1" x14ac:dyDescent="0.2">
      <c r="B520" s="1"/>
      <c r="C520" s="291"/>
      <c r="D520" s="292"/>
      <c r="E520" s="310" t="s">
        <v>42</v>
      </c>
      <c r="F520" s="311"/>
      <c r="G520" s="310">
        <f>E327</f>
        <v>30</v>
      </c>
      <c r="H520" s="311"/>
      <c r="I520" s="310">
        <f>H327</f>
        <v>6</v>
      </c>
      <c r="J520" s="311"/>
      <c r="K520" s="310">
        <f>K327</f>
        <v>4</v>
      </c>
      <c r="L520" s="311"/>
      <c r="M520" s="310">
        <f>N327</f>
        <v>4</v>
      </c>
      <c r="N520" s="311"/>
    </row>
    <row r="521" spans="2:14" ht="16.5" customHeight="1" x14ac:dyDescent="0.2">
      <c r="B521" s="1"/>
      <c r="C521" s="289" t="s">
        <v>334</v>
      </c>
      <c r="D521" s="290"/>
      <c r="E521" s="306" t="s">
        <v>37</v>
      </c>
      <c r="F521" s="307"/>
      <c r="G521" s="306">
        <f>E366</f>
        <v>0</v>
      </c>
      <c r="H521" s="307"/>
      <c r="I521" s="306">
        <f>H366</f>
        <v>27</v>
      </c>
      <c r="J521" s="307"/>
      <c r="K521" s="306">
        <f>K366</f>
        <v>27</v>
      </c>
      <c r="L521" s="307"/>
      <c r="M521" s="306">
        <f>N366</f>
        <v>27</v>
      </c>
      <c r="N521" s="307"/>
    </row>
    <row r="522" spans="2:14" ht="16.5" customHeight="1" x14ac:dyDescent="0.2">
      <c r="B522" s="1"/>
      <c r="C522" s="296"/>
      <c r="D522" s="297"/>
      <c r="E522" s="308" t="s">
        <v>309</v>
      </c>
      <c r="F522" s="309"/>
      <c r="G522" s="308">
        <f>E367</f>
        <v>0</v>
      </c>
      <c r="H522" s="309"/>
      <c r="I522" s="308">
        <f>H367</f>
        <v>174</v>
      </c>
      <c r="J522" s="309"/>
      <c r="K522" s="308">
        <f>K367</f>
        <v>138</v>
      </c>
      <c r="L522" s="309"/>
      <c r="M522" s="308">
        <f>N367</f>
        <v>256</v>
      </c>
      <c r="N522" s="309"/>
    </row>
    <row r="523" spans="2:14" ht="16.5" customHeight="1" x14ac:dyDescent="0.2">
      <c r="B523" s="1"/>
      <c r="C523" s="291"/>
      <c r="D523" s="292"/>
      <c r="E523" s="310" t="s">
        <v>42</v>
      </c>
      <c r="F523" s="311"/>
      <c r="G523" s="310">
        <f>E368</f>
        <v>31</v>
      </c>
      <c r="H523" s="311"/>
      <c r="I523" s="310">
        <f>H368</f>
        <v>4</v>
      </c>
      <c r="J523" s="311"/>
      <c r="K523" s="310">
        <f>K368</f>
        <v>4</v>
      </c>
      <c r="L523" s="311"/>
      <c r="M523" s="310">
        <f>N368</f>
        <v>4</v>
      </c>
      <c r="N523" s="311"/>
    </row>
    <row r="524" spans="2:14" ht="16.5" customHeight="1" x14ac:dyDescent="0.2">
      <c r="B524" s="1"/>
      <c r="C524" s="289" t="s">
        <v>335</v>
      </c>
      <c r="D524" s="290"/>
      <c r="E524" s="306" t="s">
        <v>37</v>
      </c>
      <c r="F524" s="307"/>
      <c r="G524" s="306">
        <f>E407</f>
        <v>0</v>
      </c>
      <c r="H524" s="307"/>
      <c r="I524" s="306">
        <f>H407</f>
        <v>26</v>
      </c>
      <c r="J524" s="307"/>
      <c r="K524" s="306">
        <f>K407</f>
        <v>6</v>
      </c>
      <c r="L524" s="307"/>
      <c r="M524" s="306">
        <f>N407</f>
        <v>26</v>
      </c>
      <c r="N524" s="307"/>
    </row>
    <row r="525" spans="2:14" ht="16.5" customHeight="1" x14ac:dyDescent="0.2">
      <c r="B525" s="1"/>
      <c r="C525" s="296"/>
      <c r="D525" s="297"/>
      <c r="E525" s="308" t="s">
        <v>309</v>
      </c>
      <c r="F525" s="309"/>
      <c r="G525" s="308">
        <f>E408</f>
        <v>0</v>
      </c>
      <c r="H525" s="309"/>
      <c r="I525" s="308">
        <f>H408</f>
        <v>162.5</v>
      </c>
      <c r="J525" s="309"/>
      <c r="K525" s="308">
        <f>K408</f>
        <v>36</v>
      </c>
      <c r="L525" s="309"/>
      <c r="M525" s="308">
        <f>N408</f>
        <v>248</v>
      </c>
      <c r="N525" s="309"/>
    </row>
    <row r="526" spans="2:14" ht="16.5" customHeight="1" x14ac:dyDescent="0.2">
      <c r="B526" s="1"/>
      <c r="C526" s="291"/>
      <c r="D526" s="292"/>
      <c r="E526" s="310" t="s">
        <v>42</v>
      </c>
      <c r="F526" s="311"/>
      <c r="G526" s="310">
        <f>E409</f>
        <v>31</v>
      </c>
      <c r="H526" s="311"/>
      <c r="I526" s="310">
        <f>H409</f>
        <v>5</v>
      </c>
      <c r="J526" s="311"/>
      <c r="K526" s="310">
        <f>K409</f>
        <v>25</v>
      </c>
      <c r="L526" s="311"/>
      <c r="M526" s="310">
        <f>N409</f>
        <v>5</v>
      </c>
      <c r="N526" s="311"/>
    </row>
    <row r="527" spans="2:14" ht="16.5" customHeight="1" x14ac:dyDescent="0.2">
      <c r="B527" s="1"/>
      <c r="C527" s="289" t="s">
        <v>336</v>
      </c>
      <c r="D527" s="290"/>
      <c r="E527" s="306" t="s">
        <v>37</v>
      </c>
      <c r="F527" s="307"/>
      <c r="G527" s="306">
        <f>E448</f>
        <v>0</v>
      </c>
      <c r="H527" s="307"/>
      <c r="I527" s="306">
        <f>H448</f>
        <v>21</v>
      </c>
      <c r="J527" s="307"/>
      <c r="K527" s="306">
        <f>K448</f>
        <v>17</v>
      </c>
      <c r="L527" s="307"/>
      <c r="M527" s="306">
        <f>N448</f>
        <v>24</v>
      </c>
      <c r="N527" s="307"/>
    </row>
    <row r="528" spans="2:14" ht="16.5" customHeight="1" x14ac:dyDescent="0.2">
      <c r="B528" s="1"/>
      <c r="C528" s="296"/>
      <c r="D528" s="297"/>
      <c r="E528" s="308" t="s">
        <v>309</v>
      </c>
      <c r="F528" s="309"/>
      <c r="G528" s="308">
        <f>E449</f>
        <v>0</v>
      </c>
      <c r="H528" s="309"/>
      <c r="I528" s="308">
        <f>H449</f>
        <v>126</v>
      </c>
      <c r="J528" s="309"/>
      <c r="K528" s="308">
        <f>K449</f>
        <v>82</v>
      </c>
      <c r="L528" s="309"/>
      <c r="M528" s="308">
        <f>N449</f>
        <v>230</v>
      </c>
      <c r="N528" s="309"/>
    </row>
    <row r="529" spans="2:14" ht="16.5" customHeight="1" x14ac:dyDescent="0.2">
      <c r="B529" s="1"/>
      <c r="C529" s="291"/>
      <c r="D529" s="292"/>
      <c r="E529" s="310" t="s">
        <v>42</v>
      </c>
      <c r="F529" s="311"/>
      <c r="G529" s="310">
        <f>E450</f>
        <v>28</v>
      </c>
      <c r="H529" s="311"/>
      <c r="I529" s="310">
        <f>H450</f>
        <v>7</v>
      </c>
      <c r="J529" s="311"/>
      <c r="K529" s="310">
        <f>K450</f>
        <v>11</v>
      </c>
      <c r="L529" s="311"/>
      <c r="M529" s="310">
        <f>N450</f>
        <v>4</v>
      </c>
      <c r="N529" s="311"/>
    </row>
    <row r="530" spans="2:14" ht="16.5" customHeight="1" x14ac:dyDescent="0.2">
      <c r="B530" s="1"/>
      <c r="C530" s="289" t="s">
        <v>337</v>
      </c>
      <c r="D530" s="290"/>
      <c r="E530" s="306" t="s">
        <v>37</v>
      </c>
      <c r="F530" s="307"/>
      <c r="G530" s="306">
        <f>E489</f>
        <v>6</v>
      </c>
      <c r="H530" s="307"/>
      <c r="I530" s="306">
        <f>H489</f>
        <v>0</v>
      </c>
      <c r="J530" s="307"/>
      <c r="K530" s="306">
        <f>K489</f>
        <v>27</v>
      </c>
      <c r="L530" s="307"/>
      <c r="M530" s="306">
        <f>N489</f>
        <v>27</v>
      </c>
      <c r="N530" s="307"/>
    </row>
    <row r="531" spans="2:14" ht="16.5" customHeight="1" x14ac:dyDescent="0.2">
      <c r="B531" s="1"/>
      <c r="C531" s="296"/>
      <c r="D531" s="297"/>
      <c r="E531" s="308" t="s">
        <v>309</v>
      </c>
      <c r="F531" s="309"/>
      <c r="G531" s="308">
        <f>E490</f>
        <v>42</v>
      </c>
      <c r="H531" s="309"/>
      <c r="I531" s="308">
        <f>H490</f>
        <v>0</v>
      </c>
      <c r="J531" s="309"/>
      <c r="K531" s="308">
        <f>K490</f>
        <v>136</v>
      </c>
      <c r="L531" s="309"/>
      <c r="M531" s="308">
        <f>N490</f>
        <v>258</v>
      </c>
      <c r="N531" s="309"/>
    </row>
    <row r="532" spans="2:14" ht="16.5" customHeight="1" x14ac:dyDescent="0.2">
      <c r="B532" s="1"/>
      <c r="C532" s="291"/>
      <c r="D532" s="292"/>
      <c r="E532" s="310" t="s">
        <v>42</v>
      </c>
      <c r="F532" s="311"/>
      <c r="G532" s="310">
        <f>E491</f>
        <v>25</v>
      </c>
      <c r="H532" s="311"/>
      <c r="I532" s="310">
        <f>H491</f>
        <v>31</v>
      </c>
      <c r="J532" s="311"/>
      <c r="K532" s="310">
        <f>K491</f>
        <v>4</v>
      </c>
      <c r="L532" s="311"/>
      <c r="M532" s="310">
        <f>N491</f>
        <v>4</v>
      </c>
      <c r="N532" s="311"/>
    </row>
    <row r="533" spans="2:14" ht="16.5" customHeight="1" x14ac:dyDescent="0.2">
      <c r="B533" s="1"/>
      <c r="C533" s="289" t="s">
        <v>338</v>
      </c>
      <c r="D533" s="290"/>
      <c r="E533" s="306" t="s">
        <v>37</v>
      </c>
      <c r="F533" s="307"/>
      <c r="G533" s="306">
        <f>G497+G500+G503+G506+G509+G512+G515+G518+G521+G524+G527+G530</f>
        <v>175</v>
      </c>
      <c r="H533" s="307"/>
      <c r="I533" s="306">
        <f>I497+I500+I503+I506+I509+I512+I515+I518+I521+I524+I527+I530</f>
        <v>98</v>
      </c>
      <c r="J533" s="307"/>
      <c r="K533" s="306">
        <f>K497+K500+K503+K506+K509+K512+K515+K518+K521+K524+K527+K530</f>
        <v>291</v>
      </c>
      <c r="L533" s="307"/>
      <c r="M533" s="306">
        <f>M497+M500+M503+M506+M509+M512+M515+M518+M521+M524+M527+M530</f>
        <v>318</v>
      </c>
      <c r="N533" s="307"/>
    </row>
    <row r="534" spans="2:14" ht="16.5" customHeight="1" x14ac:dyDescent="0.2">
      <c r="B534" s="1"/>
      <c r="C534" s="296"/>
      <c r="D534" s="297"/>
      <c r="E534" s="308" t="s">
        <v>309</v>
      </c>
      <c r="F534" s="309"/>
      <c r="G534" s="312">
        <f>G498+G501+G504+G507+G510+G513+G516+G519+G522+G525+G528+G531</f>
        <v>1293</v>
      </c>
      <c r="H534" s="313"/>
      <c r="I534" s="312">
        <f>I498+I501+I504+I507+I510+I513+I516+I519+I522+I525+I528+I531</f>
        <v>602</v>
      </c>
      <c r="J534" s="313"/>
      <c r="K534" s="312">
        <f>K498+K501+K504+K507+K510+K513+K516+K519+K522+K525+K528+K531</f>
        <v>1689</v>
      </c>
      <c r="L534" s="313"/>
      <c r="M534" s="312">
        <f>M498+M501+M504+M507+M510+M513+M516+M519+M522+M525+M528+M531</f>
        <v>3027</v>
      </c>
      <c r="N534" s="313"/>
    </row>
    <row r="535" spans="2:14" ht="16.5" customHeight="1" x14ac:dyDescent="0.2">
      <c r="B535" s="1"/>
      <c r="C535" s="291"/>
      <c r="D535" s="292"/>
      <c r="E535" s="310" t="s">
        <v>42</v>
      </c>
      <c r="F535" s="311"/>
      <c r="G535" s="310">
        <f>G499+G502+G505+G508+G511+G514+G517+G520+G523+G526+G529+G532</f>
        <v>190</v>
      </c>
      <c r="H535" s="311"/>
      <c r="I535" s="310">
        <f>I499+I502+I505+I508+I511+I514+I517+I520+I523+I526+I529+I532</f>
        <v>267</v>
      </c>
      <c r="J535" s="311"/>
      <c r="K535" s="310">
        <f>K499+K502+K505+K508+K511+K514+K517+K520+K523+K526+K529+K532</f>
        <v>74</v>
      </c>
      <c r="L535" s="311"/>
      <c r="M535" s="310">
        <f>M499+M502+M505+M508+M511+M514+M517+M520+M523+M526+M529+M532</f>
        <v>47</v>
      </c>
      <c r="N535" s="311"/>
    </row>
  </sheetData>
  <mergeCells count="303">
    <mergeCell ref="B1:P2"/>
    <mergeCell ref="B4:D4"/>
    <mergeCell ref="B5:C6"/>
    <mergeCell ref="D5:F5"/>
    <mergeCell ref="J5:L5"/>
    <mergeCell ref="M5:O5"/>
    <mergeCell ref="G5:I5"/>
    <mergeCell ref="D169:F169"/>
    <mergeCell ref="B83:P84"/>
    <mergeCell ref="B86:D86"/>
    <mergeCell ref="B87:C88"/>
    <mergeCell ref="D87:F87"/>
    <mergeCell ref="J87:L87"/>
    <mergeCell ref="M87:O87"/>
    <mergeCell ref="G87:I87"/>
    <mergeCell ref="T5:U5"/>
    <mergeCell ref="B42:P43"/>
    <mergeCell ref="B45:D45"/>
    <mergeCell ref="B46:C47"/>
    <mergeCell ref="D46:F46"/>
    <mergeCell ref="J46:L46"/>
    <mergeCell ref="M46:O46"/>
    <mergeCell ref="G46:I46"/>
    <mergeCell ref="B455:D455"/>
    <mergeCell ref="E455:F455"/>
    <mergeCell ref="B370:P371"/>
    <mergeCell ref="E373:F373"/>
    <mergeCell ref="M415:O415"/>
    <mergeCell ref="B329:P330"/>
    <mergeCell ref="B292:C293"/>
    <mergeCell ref="B332:D332"/>
    <mergeCell ref="E332:F332"/>
    <mergeCell ref="B373:D373"/>
    <mergeCell ref="B333:C334"/>
    <mergeCell ref="D292:F292"/>
    <mergeCell ref="J292:L292"/>
    <mergeCell ref="D374:F374"/>
    <mergeCell ref="J374:L374"/>
    <mergeCell ref="M374:O374"/>
    <mergeCell ref="D333:F333"/>
    <mergeCell ref="J333:L333"/>
    <mergeCell ref="B124:P125"/>
    <mergeCell ref="B127:D127"/>
    <mergeCell ref="B128:C129"/>
    <mergeCell ref="B168:D168"/>
    <mergeCell ref="B169:C170"/>
    <mergeCell ref="B206:P207"/>
    <mergeCell ref="B291:D291"/>
    <mergeCell ref="E291:F291"/>
    <mergeCell ref="G292:I292"/>
    <mergeCell ref="M292:O292"/>
    <mergeCell ref="B165:P166"/>
    <mergeCell ref="M251:O251"/>
    <mergeCell ref="B251:C252"/>
    <mergeCell ref="D251:F251"/>
    <mergeCell ref="J251:L251"/>
    <mergeCell ref="B288:P289"/>
    <mergeCell ref="J128:L128"/>
    <mergeCell ref="M128:O128"/>
    <mergeCell ref="B247:P248"/>
    <mergeCell ref="B250:D250"/>
    <mergeCell ref="E250:F250"/>
    <mergeCell ref="B209:D209"/>
    <mergeCell ref="B210:C211"/>
    <mergeCell ref="D210:F210"/>
    <mergeCell ref="B374:C375"/>
    <mergeCell ref="K500:L500"/>
    <mergeCell ref="M333:O333"/>
    <mergeCell ref="G128:I128"/>
    <mergeCell ref="G169:I169"/>
    <mergeCell ref="G210:I210"/>
    <mergeCell ref="G251:I251"/>
    <mergeCell ref="G496:H496"/>
    <mergeCell ref="J169:L169"/>
    <mergeCell ref="M169:O169"/>
    <mergeCell ref="D128:F128"/>
    <mergeCell ref="B456:C457"/>
    <mergeCell ref="B411:P412"/>
    <mergeCell ref="B414:D414"/>
    <mergeCell ref="E414:F414"/>
    <mergeCell ref="D456:F456"/>
    <mergeCell ref="G333:I333"/>
    <mergeCell ref="G374:I374"/>
    <mergeCell ref="B452:P453"/>
    <mergeCell ref="B415:C416"/>
    <mergeCell ref="D415:F415"/>
    <mergeCell ref="J415:L415"/>
    <mergeCell ref="J456:L456"/>
    <mergeCell ref="M456:O456"/>
    <mergeCell ref="M210:O210"/>
    <mergeCell ref="K504:L504"/>
    <mergeCell ref="M504:N504"/>
    <mergeCell ref="G505:H505"/>
    <mergeCell ref="I505:J505"/>
    <mergeCell ref="K505:L505"/>
    <mergeCell ref="M505:N505"/>
    <mergeCell ref="K496:L496"/>
    <mergeCell ref="G415:I415"/>
    <mergeCell ref="G456:I456"/>
    <mergeCell ref="J210:L210"/>
    <mergeCell ref="M496:N496"/>
    <mergeCell ref="I496:J496"/>
    <mergeCell ref="M500:N500"/>
    <mergeCell ref="I500:J500"/>
    <mergeCell ref="G501:H501"/>
    <mergeCell ref="I501:J501"/>
    <mergeCell ref="K501:L501"/>
    <mergeCell ref="M501:N501"/>
    <mergeCell ref="G502:H502"/>
    <mergeCell ref="I502:J502"/>
    <mergeCell ref="K502:L502"/>
    <mergeCell ref="G497:H497"/>
    <mergeCell ref="I497:J497"/>
    <mergeCell ref="K497:L497"/>
    <mergeCell ref="M497:N497"/>
    <mergeCell ref="I498:J498"/>
    <mergeCell ref="K498:L498"/>
    <mergeCell ref="M498:N498"/>
    <mergeCell ref="G498:H498"/>
    <mergeCell ref="G535:H535"/>
    <mergeCell ref="I535:J535"/>
    <mergeCell ref="K535:L535"/>
    <mergeCell ref="M535:N535"/>
    <mergeCell ref="G528:H528"/>
    <mergeCell ref="I528:J528"/>
    <mergeCell ref="K528:L528"/>
    <mergeCell ref="M528:N528"/>
    <mergeCell ref="G530:H530"/>
    <mergeCell ref="I530:J530"/>
    <mergeCell ref="K530:L530"/>
    <mergeCell ref="M530:N530"/>
    <mergeCell ref="G531:H531"/>
    <mergeCell ref="I531:J531"/>
    <mergeCell ref="K531:L531"/>
    <mergeCell ref="M531:N531"/>
    <mergeCell ref="C506:D508"/>
    <mergeCell ref="E506:F506"/>
    <mergeCell ref="E507:F507"/>
    <mergeCell ref="E508:F508"/>
    <mergeCell ref="C509:D511"/>
    <mergeCell ref="E509:F509"/>
    <mergeCell ref="E510:F510"/>
    <mergeCell ref="E511:F511"/>
    <mergeCell ref="C497:D499"/>
    <mergeCell ref="C500:D502"/>
    <mergeCell ref="E500:F500"/>
    <mergeCell ref="E501:F501"/>
    <mergeCell ref="E502:F502"/>
    <mergeCell ref="C503:D505"/>
    <mergeCell ref="E503:F503"/>
    <mergeCell ref="E504:F504"/>
    <mergeCell ref="E505:F505"/>
    <mergeCell ref="E499:F499"/>
    <mergeCell ref="E497:F497"/>
    <mergeCell ref="E498:F498"/>
    <mergeCell ref="E521:F521"/>
    <mergeCell ref="E522:F522"/>
    <mergeCell ref="E523:F523"/>
    <mergeCell ref="C512:D514"/>
    <mergeCell ref="E512:F512"/>
    <mergeCell ref="E513:F513"/>
    <mergeCell ref="E514:F514"/>
    <mergeCell ref="C515:D517"/>
    <mergeCell ref="E515:F515"/>
    <mergeCell ref="E516:F516"/>
    <mergeCell ref="E517:F517"/>
    <mergeCell ref="C518:D520"/>
    <mergeCell ref="E518:F518"/>
    <mergeCell ref="E519:F519"/>
    <mergeCell ref="E520:F520"/>
    <mergeCell ref="C521:D523"/>
    <mergeCell ref="C530:D532"/>
    <mergeCell ref="E530:F530"/>
    <mergeCell ref="E531:F531"/>
    <mergeCell ref="E532:F532"/>
    <mergeCell ref="C533:D535"/>
    <mergeCell ref="E533:F533"/>
    <mergeCell ref="E534:F534"/>
    <mergeCell ref="E535:F535"/>
    <mergeCell ref="C524:D526"/>
    <mergeCell ref="E524:F524"/>
    <mergeCell ref="E525:F525"/>
    <mergeCell ref="E526:F526"/>
    <mergeCell ref="C527:D529"/>
    <mergeCell ref="E527:F527"/>
    <mergeCell ref="E528:F528"/>
    <mergeCell ref="E529:F529"/>
    <mergeCell ref="M502:N502"/>
    <mergeCell ref="G499:H499"/>
    <mergeCell ref="I499:J499"/>
    <mergeCell ref="K499:L499"/>
    <mergeCell ref="M499:N499"/>
    <mergeCell ref="G500:H500"/>
    <mergeCell ref="G507:H507"/>
    <mergeCell ref="I507:J507"/>
    <mergeCell ref="K507:L507"/>
    <mergeCell ref="M507:N507"/>
    <mergeCell ref="G508:H508"/>
    <mergeCell ref="I508:J508"/>
    <mergeCell ref="K508:L508"/>
    <mergeCell ref="M508:N508"/>
    <mergeCell ref="G503:H503"/>
    <mergeCell ref="I503:J503"/>
    <mergeCell ref="K503:L503"/>
    <mergeCell ref="M503:N503"/>
    <mergeCell ref="G506:H506"/>
    <mergeCell ref="I506:J506"/>
    <mergeCell ref="K506:L506"/>
    <mergeCell ref="M506:N506"/>
    <mergeCell ref="G504:H504"/>
    <mergeCell ref="I504:J504"/>
    <mergeCell ref="K511:L511"/>
    <mergeCell ref="M511:N511"/>
    <mergeCell ref="G511:H511"/>
    <mergeCell ref="I511:J511"/>
    <mergeCell ref="G509:H509"/>
    <mergeCell ref="I509:J509"/>
    <mergeCell ref="K509:L509"/>
    <mergeCell ref="M509:N509"/>
    <mergeCell ref="G510:H510"/>
    <mergeCell ref="I510:J510"/>
    <mergeCell ref="K510:L510"/>
    <mergeCell ref="M510:N510"/>
    <mergeCell ref="G513:H513"/>
    <mergeCell ref="I513:J513"/>
    <mergeCell ref="K513:L513"/>
    <mergeCell ref="M513:N513"/>
    <mergeCell ref="G514:H514"/>
    <mergeCell ref="I514:J514"/>
    <mergeCell ref="K514:L514"/>
    <mergeCell ref="M514:N514"/>
    <mergeCell ref="G512:H512"/>
    <mergeCell ref="I512:J512"/>
    <mergeCell ref="K512:L512"/>
    <mergeCell ref="M512:N512"/>
    <mergeCell ref="G519:H519"/>
    <mergeCell ref="I519:J519"/>
    <mergeCell ref="K519:L519"/>
    <mergeCell ref="M519:N519"/>
    <mergeCell ref="G520:H520"/>
    <mergeCell ref="I520:J520"/>
    <mergeCell ref="K520:L520"/>
    <mergeCell ref="M520:N520"/>
    <mergeCell ref="G515:H515"/>
    <mergeCell ref="I515:J515"/>
    <mergeCell ref="K515:L515"/>
    <mergeCell ref="M515:N515"/>
    <mergeCell ref="G517:H517"/>
    <mergeCell ref="I517:J517"/>
    <mergeCell ref="K517:L517"/>
    <mergeCell ref="M517:N517"/>
    <mergeCell ref="G516:H516"/>
    <mergeCell ref="I516:J516"/>
    <mergeCell ref="K516:L516"/>
    <mergeCell ref="M516:N516"/>
    <mergeCell ref="G518:H518"/>
    <mergeCell ref="I518:J518"/>
    <mergeCell ref="K518:L518"/>
    <mergeCell ref="M518:N518"/>
    <mergeCell ref="G523:H523"/>
    <mergeCell ref="I523:J523"/>
    <mergeCell ref="K523:L523"/>
    <mergeCell ref="M523:N523"/>
    <mergeCell ref="G521:H521"/>
    <mergeCell ref="I521:J521"/>
    <mergeCell ref="K521:L521"/>
    <mergeCell ref="M521:N521"/>
    <mergeCell ref="G522:H522"/>
    <mergeCell ref="I522:J522"/>
    <mergeCell ref="K522:L522"/>
    <mergeCell ref="M522:N522"/>
    <mergeCell ref="G525:H525"/>
    <mergeCell ref="I525:J525"/>
    <mergeCell ref="K525:L525"/>
    <mergeCell ref="M525:N525"/>
    <mergeCell ref="G526:H526"/>
    <mergeCell ref="I526:J526"/>
    <mergeCell ref="K526:L526"/>
    <mergeCell ref="M526:N526"/>
    <mergeCell ref="G524:H524"/>
    <mergeCell ref="I524:J524"/>
    <mergeCell ref="K524:L524"/>
    <mergeCell ref="M524:N524"/>
    <mergeCell ref="G527:H527"/>
    <mergeCell ref="I527:J527"/>
    <mergeCell ref="K527:L527"/>
    <mergeCell ref="M527:N527"/>
    <mergeCell ref="G529:H529"/>
    <mergeCell ref="I529:J529"/>
    <mergeCell ref="K529:L529"/>
    <mergeCell ref="M529:N529"/>
    <mergeCell ref="G534:H534"/>
    <mergeCell ref="I534:J534"/>
    <mergeCell ref="K534:L534"/>
    <mergeCell ref="M534:N534"/>
    <mergeCell ref="G532:H532"/>
    <mergeCell ref="I532:J532"/>
    <mergeCell ref="K532:L532"/>
    <mergeCell ref="M532:N532"/>
    <mergeCell ref="G533:H533"/>
    <mergeCell ref="I533:J533"/>
    <mergeCell ref="K533:L533"/>
    <mergeCell ref="M533:N533"/>
  </mergeCells>
  <phoneticPr fontId="2"/>
  <conditionalFormatting sqref="B7:C37 B48:C78 B89:C119 B130:C160 B171:C201 B212:C242 B253:C283 B294:C324 B335:C365 B376:C406 B417:C447 B458:C488">
    <cfRule type="expression" dxfId="20" priority="170" stopIfTrue="1">
      <formula>COUNTIF($T$6:$T$22,$B7)=1</formula>
    </cfRule>
    <cfRule type="expression" dxfId="19" priority="171" stopIfTrue="1">
      <formula>WEEKDAY($B7,1)=1</formula>
    </cfRule>
    <cfRule type="expression" dxfId="18" priority="172" stopIfTrue="1">
      <formula>WEEKDAY($B7,1)=7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rowBreaks count="11" manualBreakCount="11">
    <brk id="41" max="16" man="1"/>
    <brk id="82" max="16" man="1"/>
    <brk id="123" max="16" man="1"/>
    <brk id="164" max="16" man="1"/>
    <brk id="205" max="16" man="1"/>
    <brk id="246" max="16" man="1"/>
    <brk id="287" max="16" man="1"/>
    <brk id="328" max="16" man="1"/>
    <brk id="369" max="16" man="1"/>
    <brk id="410" max="16" man="1"/>
    <brk id="451" max="1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U535"/>
  <sheetViews>
    <sheetView view="pageBreakPreview" topLeftCell="A281" zoomScaleNormal="100" zoomScaleSheetLayoutView="100" workbookViewId="0">
      <selection activeCell="I527" sqref="I527:J527"/>
    </sheetView>
  </sheetViews>
  <sheetFormatPr defaultColWidth="9.109375" defaultRowHeight="13.2" x14ac:dyDescent="0.2"/>
  <cols>
    <col min="1" max="1" width="1" style="1" customWidth="1"/>
    <col min="2" max="2" width="4.33203125" style="15" customWidth="1"/>
    <col min="3" max="3" width="4.33203125" style="16" customWidth="1"/>
    <col min="4" max="15" width="5.6640625" style="1" customWidth="1"/>
    <col min="16" max="16" width="10.6640625" style="1" customWidth="1"/>
    <col min="17" max="17" width="1.33203125" style="1" customWidth="1"/>
    <col min="18" max="19" width="9.109375" style="1"/>
    <col min="20" max="20" width="12.6640625" style="1" customWidth="1"/>
    <col min="21" max="21" width="4.33203125" style="1" customWidth="1"/>
    <col min="22" max="16384" width="9.109375" style="1"/>
  </cols>
  <sheetData>
    <row r="1" spans="2:21" ht="18.75" customHeight="1" x14ac:dyDescent="0.2">
      <c r="B1" s="287" t="s">
        <v>13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2:21" ht="18.75" customHeight="1" x14ac:dyDescent="0.2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2:21" ht="18.75" customHeight="1" x14ac:dyDescent="0.2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21" ht="18.75" customHeight="1" x14ac:dyDescent="0.2">
      <c r="B4" s="288">
        <v>43556</v>
      </c>
      <c r="C4" s="288"/>
      <c r="D4" s="288"/>
      <c r="E4" s="44">
        <f>B4</f>
        <v>43556</v>
      </c>
      <c r="F4" s="10"/>
    </row>
    <row r="5" spans="2:21" ht="19.5" customHeight="1" x14ac:dyDescent="0.2">
      <c r="B5" s="289"/>
      <c r="C5" s="290"/>
      <c r="D5" s="219" t="s">
        <v>313</v>
      </c>
      <c r="E5" s="293"/>
      <c r="F5" s="220"/>
      <c r="G5" s="219" t="s">
        <v>2</v>
      </c>
      <c r="H5" s="293"/>
      <c r="I5" s="220"/>
      <c r="J5" s="219" t="s">
        <v>36</v>
      </c>
      <c r="K5" s="293"/>
      <c r="L5" s="220"/>
      <c r="M5" s="219" t="s">
        <v>237</v>
      </c>
      <c r="N5" s="293"/>
      <c r="O5" s="220"/>
      <c r="P5" s="40" t="s">
        <v>306</v>
      </c>
      <c r="T5" s="198" t="s">
        <v>312</v>
      </c>
      <c r="U5" s="199"/>
    </row>
    <row r="6" spans="2:21" ht="19.5" customHeight="1" x14ac:dyDescent="0.2">
      <c r="B6" s="291"/>
      <c r="C6" s="292"/>
      <c r="D6" s="35" t="s">
        <v>246</v>
      </c>
      <c r="E6" s="48" t="s">
        <v>307</v>
      </c>
      <c r="F6" s="47" t="s">
        <v>308</v>
      </c>
      <c r="G6" s="35" t="s">
        <v>246</v>
      </c>
      <c r="H6" s="48" t="s">
        <v>307</v>
      </c>
      <c r="I6" s="47" t="s">
        <v>308</v>
      </c>
      <c r="J6" s="35" t="s">
        <v>246</v>
      </c>
      <c r="K6" s="48" t="s">
        <v>307</v>
      </c>
      <c r="L6" s="47" t="s">
        <v>308</v>
      </c>
      <c r="M6" s="35" t="s">
        <v>246</v>
      </c>
      <c r="N6" s="48" t="s">
        <v>307</v>
      </c>
      <c r="O6" s="47" t="s">
        <v>308</v>
      </c>
      <c r="P6" s="3"/>
      <c r="S6" s="1">
        <v>1</v>
      </c>
      <c r="T6" s="79">
        <v>43584</v>
      </c>
      <c r="U6" s="52">
        <f>T6</f>
        <v>43584</v>
      </c>
    </row>
    <row r="7" spans="2:21" ht="19.5" customHeight="1" x14ac:dyDescent="0.2">
      <c r="B7" s="51">
        <f>B4</f>
        <v>43556</v>
      </c>
      <c r="C7" s="52">
        <f>B7</f>
        <v>43556</v>
      </c>
      <c r="D7" s="53">
        <v>0.58333333333333337</v>
      </c>
      <c r="E7" s="54">
        <v>0.83333333333333337</v>
      </c>
      <c r="F7" s="55">
        <f>(E7-D7)*24</f>
        <v>6</v>
      </c>
      <c r="G7" s="53"/>
      <c r="H7" s="54"/>
      <c r="I7" s="55">
        <f t="shared" ref="I7:I16" si="0">(H7-G7)*24</f>
        <v>0</v>
      </c>
      <c r="J7" s="53">
        <v>0.5</v>
      </c>
      <c r="K7" s="54">
        <v>0.75</v>
      </c>
      <c r="L7" s="55">
        <f>(K7-J7)*24</f>
        <v>6</v>
      </c>
      <c r="M7" s="53">
        <v>0.41666666666666669</v>
      </c>
      <c r="N7" s="72">
        <v>0.83333333333333337</v>
      </c>
      <c r="O7" s="55">
        <f>(N7-M7)*24</f>
        <v>10</v>
      </c>
      <c r="P7" s="83" t="s">
        <v>84</v>
      </c>
      <c r="S7" s="1">
        <v>2</v>
      </c>
      <c r="T7" s="79">
        <v>43585</v>
      </c>
      <c r="U7" s="52">
        <f>T7</f>
        <v>43585</v>
      </c>
    </row>
    <row r="8" spans="2:21" ht="19.5" customHeight="1" x14ac:dyDescent="0.2">
      <c r="B8" s="51">
        <f t="shared" ref="B8:B34" si="1">B7+1</f>
        <v>43557</v>
      </c>
      <c r="C8" s="52">
        <f>B8</f>
        <v>43557</v>
      </c>
      <c r="D8" s="85"/>
      <c r="E8" s="86" t="s">
        <v>79</v>
      </c>
      <c r="F8" s="87"/>
      <c r="G8" s="35"/>
      <c r="H8" s="48"/>
      <c r="I8" s="55">
        <f t="shared" si="0"/>
        <v>0</v>
      </c>
      <c r="J8" s="85"/>
      <c r="K8" s="86" t="s">
        <v>79</v>
      </c>
      <c r="L8" s="87"/>
      <c r="M8" s="85"/>
      <c r="N8" s="86" t="s">
        <v>79</v>
      </c>
      <c r="O8" s="87"/>
      <c r="P8" s="83" t="s">
        <v>84</v>
      </c>
      <c r="S8" s="1">
        <v>3</v>
      </c>
      <c r="T8" s="79">
        <v>43586</v>
      </c>
      <c r="U8" s="52">
        <f>T8</f>
        <v>43586</v>
      </c>
    </row>
    <row r="9" spans="2:21" ht="19.5" customHeight="1" x14ac:dyDescent="0.2">
      <c r="B9" s="51">
        <f t="shared" si="1"/>
        <v>43558</v>
      </c>
      <c r="C9" s="52">
        <f t="shared" ref="C9:C37" si="2">B9</f>
        <v>43558</v>
      </c>
      <c r="D9" s="53">
        <v>0.58333333333333337</v>
      </c>
      <c r="E9" s="54">
        <v>0.83333333333333337</v>
      </c>
      <c r="F9" s="55">
        <f>(E9-D9)*24</f>
        <v>6</v>
      </c>
      <c r="G9" s="35"/>
      <c r="H9" s="48"/>
      <c r="I9" s="55">
        <f t="shared" si="0"/>
        <v>0</v>
      </c>
      <c r="J9" s="71">
        <v>0.5</v>
      </c>
      <c r="K9" s="72">
        <v>0.75</v>
      </c>
      <c r="L9" s="55">
        <f t="shared" ref="L9:L14" si="3">(K9-J9)*24</f>
        <v>6</v>
      </c>
      <c r="M9" s="71">
        <v>0.41666666666666669</v>
      </c>
      <c r="N9" s="72">
        <v>0.83333333333333337</v>
      </c>
      <c r="O9" s="55">
        <f t="shared" ref="O9:O14" si="4">(N9-M9)*24</f>
        <v>10</v>
      </c>
      <c r="P9" s="83" t="s">
        <v>84</v>
      </c>
      <c r="S9" s="1">
        <v>4</v>
      </c>
      <c r="T9" s="79">
        <v>43587</v>
      </c>
      <c r="U9" s="52">
        <f>T9</f>
        <v>43587</v>
      </c>
    </row>
    <row r="10" spans="2:21" ht="19.5" customHeight="1" x14ac:dyDescent="0.2">
      <c r="B10" s="51">
        <f t="shared" si="1"/>
        <v>43559</v>
      </c>
      <c r="C10" s="52">
        <f t="shared" si="2"/>
        <v>43559</v>
      </c>
      <c r="D10" s="53">
        <v>0.58333333333333337</v>
      </c>
      <c r="E10" s="54">
        <v>0.83333333333333337</v>
      </c>
      <c r="F10" s="55">
        <f>(E10-D10)*24</f>
        <v>6</v>
      </c>
      <c r="G10" s="35"/>
      <c r="H10" s="48"/>
      <c r="I10" s="55">
        <f t="shared" si="0"/>
        <v>0</v>
      </c>
      <c r="J10" s="71">
        <v>0.5</v>
      </c>
      <c r="K10" s="72">
        <v>0.75</v>
      </c>
      <c r="L10" s="55">
        <f t="shared" si="3"/>
        <v>6</v>
      </c>
      <c r="M10" s="71">
        <v>0.41666666666666669</v>
      </c>
      <c r="N10" s="72">
        <v>0.83333333333333337</v>
      </c>
      <c r="O10" s="55">
        <f t="shared" si="4"/>
        <v>10</v>
      </c>
      <c r="P10" s="83" t="s">
        <v>84</v>
      </c>
      <c r="S10" s="1">
        <v>5</v>
      </c>
      <c r="T10" s="79">
        <v>43588</v>
      </c>
      <c r="U10" s="52">
        <f t="shared" ref="U10:U25" si="5">T10</f>
        <v>43588</v>
      </c>
    </row>
    <row r="11" spans="2:21" ht="19.5" customHeight="1" x14ac:dyDescent="0.2">
      <c r="B11" s="51">
        <f t="shared" si="1"/>
        <v>43560</v>
      </c>
      <c r="C11" s="52">
        <f t="shared" si="2"/>
        <v>43560</v>
      </c>
      <c r="D11" s="53">
        <v>0.58333333333333337</v>
      </c>
      <c r="E11" s="54">
        <v>0.83333333333333337</v>
      </c>
      <c r="F11" s="55">
        <f>(E11-D11)*24</f>
        <v>6</v>
      </c>
      <c r="G11" s="35"/>
      <c r="H11" s="48"/>
      <c r="I11" s="55">
        <f t="shared" si="0"/>
        <v>0</v>
      </c>
      <c r="J11" s="71">
        <v>0.5</v>
      </c>
      <c r="K11" s="72">
        <v>0.75</v>
      </c>
      <c r="L11" s="55">
        <f t="shared" si="3"/>
        <v>6</v>
      </c>
      <c r="M11" s="71">
        <v>0.41666666666666669</v>
      </c>
      <c r="N11" s="72">
        <v>0.83333333333333337</v>
      </c>
      <c r="O11" s="55">
        <f t="shared" si="4"/>
        <v>10</v>
      </c>
      <c r="P11" s="83" t="s">
        <v>84</v>
      </c>
      <c r="S11" s="1">
        <v>6</v>
      </c>
      <c r="T11" s="79">
        <v>43589</v>
      </c>
      <c r="U11" s="52">
        <f t="shared" si="5"/>
        <v>43589</v>
      </c>
    </row>
    <row r="12" spans="2:21" ht="19.5" customHeight="1" x14ac:dyDescent="0.2">
      <c r="B12" s="51">
        <f t="shared" si="1"/>
        <v>43561</v>
      </c>
      <c r="C12" s="52">
        <f t="shared" si="2"/>
        <v>43561</v>
      </c>
      <c r="D12" s="71">
        <v>0.41666666666666669</v>
      </c>
      <c r="E12" s="54">
        <v>0.83333333333333337</v>
      </c>
      <c r="F12" s="55">
        <f>(E12-D12)*24</f>
        <v>10</v>
      </c>
      <c r="G12" s="35"/>
      <c r="H12" s="48"/>
      <c r="I12" s="55">
        <f t="shared" si="0"/>
        <v>0</v>
      </c>
      <c r="J12" s="71">
        <v>0.5</v>
      </c>
      <c r="K12" s="72">
        <v>0.75</v>
      </c>
      <c r="L12" s="55">
        <f t="shared" si="3"/>
        <v>6</v>
      </c>
      <c r="M12" s="71">
        <v>0.41666666666666669</v>
      </c>
      <c r="N12" s="72">
        <v>0.83333333333333337</v>
      </c>
      <c r="O12" s="55">
        <f t="shared" si="4"/>
        <v>10</v>
      </c>
      <c r="P12" s="83" t="s">
        <v>84</v>
      </c>
      <c r="S12" s="1">
        <v>7</v>
      </c>
      <c r="T12" s="79">
        <v>43590</v>
      </c>
      <c r="U12" s="52">
        <f t="shared" si="5"/>
        <v>43590</v>
      </c>
    </row>
    <row r="13" spans="2:21" ht="19.5" customHeight="1" x14ac:dyDescent="0.2">
      <c r="B13" s="51">
        <f t="shared" si="1"/>
        <v>43562</v>
      </c>
      <c r="C13" s="52">
        <f t="shared" si="2"/>
        <v>43562</v>
      </c>
      <c r="D13" s="35"/>
      <c r="E13" s="48" t="s">
        <v>311</v>
      </c>
      <c r="F13" s="47"/>
      <c r="G13" s="35"/>
      <c r="H13" s="48"/>
      <c r="I13" s="55">
        <f t="shared" si="0"/>
        <v>0</v>
      </c>
      <c r="J13" s="71">
        <v>0.41666666666666669</v>
      </c>
      <c r="K13" s="72">
        <v>0.75</v>
      </c>
      <c r="L13" s="55">
        <f t="shared" si="3"/>
        <v>8</v>
      </c>
      <c r="M13" s="71">
        <v>0.41666666666666669</v>
      </c>
      <c r="N13" s="54">
        <v>0.75</v>
      </c>
      <c r="O13" s="55">
        <f t="shared" si="4"/>
        <v>8</v>
      </c>
      <c r="P13" s="83"/>
      <c r="S13" s="1">
        <v>8</v>
      </c>
      <c r="T13" s="79">
        <v>43591</v>
      </c>
      <c r="U13" s="52">
        <f t="shared" si="5"/>
        <v>43591</v>
      </c>
    </row>
    <row r="14" spans="2:21" ht="19.5" customHeight="1" x14ac:dyDescent="0.2">
      <c r="B14" s="51">
        <f t="shared" si="1"/>
        <v>43563</v>
      </c>
      <c r="C14" s="52">
        <f t="shared" si="2"/>
        <v>43563</v>
      </c>
      <c r="D14" s="53">
        <v>0.58333333333333337</v>
      </c>
      <c r="E14" s="54">
        <v>0.83333333333333337</v>
      </c>
      <c r="F14" s="55">
        <f>(E14-D14)*24</f>
        <v>6</v>
      </c>
      <c r="G14" s="35"/>
      <c r="H14" s="48"/>
      <c r="I14" s="55">
        <f>(H14-G14)*24</f>
        <v>0</v>
      </c>
      <c r="J14" s="71">
        <v>0.58333333333333337</v>
      </c>
      <c r="K14" s="72">
        <v>0.75</v>
      </c>
      <c r="L14" s="55">
        <f t="shared" si="3"/>
        <v>3.9999999999999991</v>
      </c>
      <c r="M14" s="71">
        <v>0.41666666666666669</v>
      </c>
      <c r="N14" s="72">
        <v>0.83333333333333337</v>
      </c>
      <c r="O14" s="55">
        <f t="shared" si="4"/>
        <v>10</v>
      </c>
      <c r="P14" s="91"/>
      <c r="S14" s="1">
        <v>9</v>
      </c>
      <c r="T14" s="79">
        <v>43661</v>
      </c>
      <c r="U14" s="52">
        <f t="shared" si="5"/>
        <v>43661</v>
      </c>
    </row>
    <row r="15" spans="2:21" ht="19.5" customHeight="1" x14ac:dyDescent="0.2">
      <c r="B15" s="51">
        <f t="shared" si="1"/>
        <v>43564</v>
      </c>
      <c r="C15" s="52">
        <f t="shared" si="2"/>
        <v>43564</v>
      </c>
      <c r="D15" s="85"/>
      <c r="E15" s="86" t="s">
        <v>79</v>
      </c>
      <c r="F15" s="87"/>
      <c r="G15" s="35"/>
      <c r="H15" s="48"/>
      <c r="I15" s="55">
        <f t="shared" si="0"/>
        <v>0</v>
      </c>
      <c r="J15" s="85"/>
      <c r="K15" s="86" t="s">
        <v>79</v>
      </c>
      <c r="L15" s="87"/>
      <c r="M15" s="85"/>
      <c r="N15" s="86" t="s">
        <v>79</v>
      </c>
      <c r="O15" s="87"/>
      <c r="P15" s="83"/>
      <c r="S15" s="1">
        <v>10</v>
      </c>
      <c r="T15" s="79">
        <v>43689</v>
      </c>
      <c r="U15" s="52">
        <f t="shared" si="5"/>
        <v>43689</v>
      </c>
    </row>
    <row r="16" spans="2:21" ht="19.5" customHeight="1" x14ac:dyDescent="0.2">
      <c r="B16" s="51">
        <f t="shared" si="1"/>
        <v>43565</v>
      </c>
      <c r="C16" s="52">
        <f t="shared" si="2"/>
        <v>43565</v>
      </c>
      <c r="D16" s="53">
        <v>0.58333333333333337</v>
      </c>
      <c r="E16" s="54">
        <v>0.83333333333333337</v>
      </c>
      <c r="F16" s="55">
        <f t="shared" ref="F16:F21" si="6">(E16-D16)*24</f>
        <v>6</v>
      </c>
      <c r="G16" s="35"/>
      <c r="H16" s="48"/>
      <c r="I16" s="55">
        <f t="shared" si="0"/>
        <v>0</v>
      </c>
      <c r="J16" s="71">
        <v>0.58333333333333337</v>
      </c>
      <c r="K16" s="72">
        <v>0.75</v>
      </c>
      <c r="L16" s="55">
        <f t="shared" ref="L16:L21" si="7">(K16-J16)*24</f>
        <v>3.9999999999999991</v>
      </c>
      <c r="M16" s="71">
        <v>0.41666666666666669</v>
      </c>
      <c r="N16" s="72">
        <v>0.83333333333333337</v>
      </c>
      <c r="O16" s="55">
        <f t="shared" ref="O16:O21" si="8">(N16-M16)*24</f>
        <v>10</v>
      </c>
      <c r="P16" s="83"/>
      <c r="S16" s="1">
        <v>11</v>
      </c>
      <c r="T16" s="79">
        <v>43724</v>
      </c>
      <c r="U16" s="52">
        <f t="shared" si="5"/>
        <v>43724</v>
      </c>
    </row>
    <row r="17" spans="2:21" ht="19.5" customHeight="1" x14ac:dyDescent="0.2">
      <c r="B17" s="51">
        <f t="shared" si="1"/>
        <v>43566</v>
      </c>
      <c r="C17" s="52">
        <f t="shared" si="2"/>
        <v>43566</v>
      </c>
      <c r="D17" s="71">
        <v>0.58333333333333337</v>
      </c>
      <c r="E17" s="72">
        <v>0.83333333333333337</v>
      </c>
      <c r="F17" s="55">
        <f t="shared" si="6"/>
        <v>6</v>
      </c>
      <c r="G17" s="35"/>
      <c r="H17" s="48"/>
      <c r="I17" s="55">
        <f t="shared" ref="I17:I23" si="9">(H17-G17)*24</f>
        <v>0</v>
      </c>
      <c r="J17" s="71">
        <v>0.58333333333333337</v>
      </c>
      <c r="K17" s="72">
        <v>0.75</v>
      </c>
      <c r="L17" s="55">
        <f t="shared" si="7"/>
        <v>3.9999999999999991</v>
      </c>
      <c r="M17" s="71">
        <v>0.41666666666666669</v>
      </c>
      <c r="N17" s="72">
        <v>0.83333333333333337</v>
      </c>
      <c r="O17" s="55">
        <f t="shared" si="8"/>
        <v>10</v>
      </c>
      <c r="P17" s="92"/>
      <c r="S17" s="1">
        <v>12</v>
      </c>
      <c r="T17" s="79">
        <v>43731</v>
      </c>
      <c r="U17" s="52">
        <f t="shared" si="5"/>
        <v>43731</v>
      </c>
    </row>
    <row r="18" spans="2:21" ht="19.5" customHeight="1" x14ac:dyDescent="0.2">
      <c r="B18" s="51">
        <f t="shared" si="1"/>
        <v>43567</v>
      </c>
      <c r="C18" s="52">
        <f t="shared" si="2"/>
        <v>43567</v>
      </c>
      <c r="D18" s="71">
        <v>0.58333333333333337</v>
      </c>
      <c r="E18" s="72">
        <v>0.83333333333333337</v>
      </c>
      <c r="F18" s="55">
        <f t="shared" si="6"/>
        <v>6</v>
      </c>
      <c r="G18" s="35"/>
      <c r="H18" s="48"/>
      <c r="I18" s="55">
        <f t="shared" si="9"/>
        <v>0</v>
      </c>
      <c r="J18" s="71">
        <v>0.58333333333333337</v>
      </c>
      <c r="K18" s="72">
        <v>0.75</v>
      </c>
      <c r="L18" s="55">
        <f t="shared" si="7"/>
        <v>3.9999999999999991</v>
      </c>
      <c r="M18" s="71">
        <v>0.41666666666666669</v>
      </c>
      <c r="N18" s="72">
        <v>0.83333333333333337</v>
      </c>
      <c r="O18" s="55">
        <f t="shared" si="8"/>
        <v>10</v>
      </c>
      <c r="P18" s="92"/>
      <c r="S18" s="1">
        <v>13</v>
      </c>
      <c r="T18" s="79">
        <v>43752</v>
      </c>
      <c r="U18" s="52">
        <f t="shared" si="5"/>
        <v>43752</v>
      </c>
    </row>
    <row r="19" spans="2:21" ht="19.5" customHeight="1" x14ac:dyDescent="0.2">
      <c r="B19" s="51">
        <f t="shared" si="1"/>
        <v>43568</v>
      </c>
      <c r="C19" s="52">
        <f t="shared" si="2"/>
        <v>43568</v>
      </c>
      <c r="D19" s="71">
        <v>0.41666666666666669</v>
      </c>
      <c r="E19" s="72">
        <v>0.83333333333333337</v>
      </c>
      <c r="F19" s="55">
        <f t="shared" si="6"/>
        <v>10</v>
      </c>
      <c r="G19" s="35"/>
      <c r="H19" s="48"/>
      <c r="I19" s="55">
        <f t="shared" si="9"/>
        <v>0</v>
      </c>
      <c r="J19" s="71">
        <v>0.41666666666666669</v>
      </c>
      <c r="K19" s="72">
        <v>0.75</v>
      </c>
      <c r="L19" s="55">
        <f t="shared" si="7"/>
        <v>8</v>
      </c>
      <c r="M19" s="71">
        <v>0.41666666666666669</v>
      </c>
      <c r="N19" s="72">
        <v>0.83333333333333337</v>
      </c>
      <c r="O19" s="55">
        <f t="shared" si="8"/>
        <v>10</v>
      </c>
      <c r="P19" s="92"/>
      <c r="S19" s="1">
        <v>14</v>
      </c>
      <c r="T19" s="79">
        <v>43760</v>
      </c>
      <c r="U19" s="52">
        <f t="shared" si="5"/>
        <v>43760</v>
      </c>
    </row>
    <row r="20" spans="2:21" ht="19.5" customHeight="1" x14ac:dyDescent="0.2">
      <c r="B20" s="51">
        <f t="shared" si="1"/>
        <v>43569</v>
      </c>
      <c r="C20" s="52">
        <f t="shared" si="2"/>
        <v>43569</v>
      </c>
      <c r="D20" s="53">
        <v>0.41666666666666669</v>
      </c>
      <c r="E20" s="54">
        <v>0.75</v>
      </c>
      <c r="F20" s="55">
        <f t="shared" si="6"/>
        <v>8</v>
      </c>
      <c r="G20" s="35"/>
      <c r="H20" s="48"/>
      <c r="I20" s="55">
        <f t="shared" si="9"/>
        <v>0</v>
      </c>
      <c r="J20" s="53">
        <v>0.41666666666666669</v>
      </c>
      <c r="K20" s="54">
        <v>0.75</v>
      </c>
      <c r="L20" s="55">
        <f t="shared" si="7"/>
        <v>8</v>
      </c>
      <c r="M20" s="53">
        <v>0.41666666666666669</v>
      </c>
      <c r="N20" s="54">
        <v>0.75</v>
      </c>
      <c r="O20" s="55">
        <f t="shared" si="8"/>
        <v>8</v>
      </c>
      <c r="P20" s="92"/>
      <c r="S20" s="1">
        <v>15</v>
      </c>
      <c r="T20" s="79">
        <v>43773</v>
      </c>
      <c r="U20" s="52">
        <f t="shared" si="5"/>
        <v>43773</v>
      </c>
    </row>
    <row r="21" spans="2:21" ht="19.5" customHeight="1" x14ac:dyDescent="0.2">
      <c r="B21" s="51">
        <f t="shared" si="1"/>
        <v>43570</v>
      </c>
      <c r="C21" s="52">
        <f t="shared" si="2"/>
        <v>43570</v>
      </c>
      <c r="D21" s="71">
        <v>0.58333333333333337</v>
      </c>
      <c r="E21" s="72">
        <v>0.83333333333333337</v>
      </c>
      <c r="F21" s="55">
        <f t="shared" si="6"/>
        <v>6</v>
      </c>
      <c r="G21" s="35"/>
      <c r="H21" s="48"/>
      <c r="I21" s="55">
        <f t="shared" si="9"/>
        <v>0</v>
      </c>
      <c r="J21" s="71">
        <v>0.58333333333333337</v>
      </c>
      <c r="K21" s="72">
        <v>0.75</v>
      </c>
      <c r="L21" s="55">
        <f t="shared" si="7"/>
        <v>3.9999999999999991</v>
      </c>
      <c r="M21" s="71">
        <v>0.41666666666666669</v>
      </c>
      <c r="N21" s="72">
        <v>0.83333333333333337</v>
      </c>
      <c r="O21" s="55">
        <f t="shared" si="8"/>
        <v>10</v>
      </c>
      <c r="P21" s="92"/>
      <c r="S21" s="1">
        <v>16</v>
      </c>
      <c r="T21" s="79">
        <v>43792</v>
      </c>
      <c r="U21" s="52">
        <f t="shared" si="5"/>
        <v>43792</v>
      </c>
    </row>
    <row r="22" spans="2:21" ht="19.5" customHeight="1" x14ac:dyDescent="0.2">
      <c r="B22" s="51">
        <f t="shared" si="1"/>
        <v>43571</v>
      </c>
      <c r="C22" s="52">
        <f t="shared" si="2"/>
        <v>43571</v>
      </c>
      <c r="D22" s="85"/>
      <c r="E22" s="86" t="s">
        <v>79</v>
      </c>
      <c r="F22" s="87"/>
      <c r="G22" s="35"/>
      <c r="H22" s="48"/>
      <c r="I22" s="55">
        <f t="shared" si="9"/>
        <v>0</v>
      </c>
      <c r="J22" s="85"/>
      <c r="K22" s="86" t="s">
        <v>79</v>
      </c>
      <c r="L22" s="87"/>
      <c r="M22" s="85"/>
      <c r="N22" s="86" t="s">
        <v>79</v>
      </c>
      <c r="O22" s="87"/>
      <c r="P22" s="92"/>
      <c r="S22" s="1">
        <v>17</v>
      </c>
      <c r="T22" s="79">
        <v>43831</v>
      </c>
      <c r="U22" s="52">
        <f t="shared" si="5"/>
        <v>43831</v>
      </c>
    </row>
    <row r="23" spans="2:21" ht="19.5" customHeight="1" x14ac:dyDescent="0.2">
      <c r="B23" s="51">
        <f t="shared" si="1"/>
        <v>43572</v>
      </c>
      <c r="C23" s="52">
        <f t="shared" si="2"/>
        <v>43572</v>
      </c>
      <c r="D23" s="71">
        <v>0.58333333333333337</v>
      </c>
      <c r="E23" s="72">
        <v>0.83333333333333337</v>
      </c>
      <c r="F23" s="55">
        <f t="shared" ref="F23:F28" si="10">(E23-D23)*24</f>
        <v>6</v>
      </c>
      <c r="G23" s="35"/>
      <c r="H23" s="48"/>
      <c r="I23" s="55">
        <f t="shared" si="9"/>
        <v>0</v>
      </c>
      <c r="J23" s="71">
        <v>0.58333333333333337</v>
      </c>
      <c r="K23" s="72">
        <v>0.75</v>
      </c>
      <c r="L23" s="55">
        <f t="shared" ref="L23:L28" si="11">(K23-J23)*24</f>
        <v>3.9999999999999991</v>
      </c>
      <c r="M23" s="71">
        <v>0.41666666666666669</v>
      </c>
      <c r="N23" s="72">
        <v>0.83333333333333337</v>
      </c>
      <c r="O23" s="55">
        <f t="shared" ref="O23:O28" si="12">(N23-M23)*24</f>
        <v>10</v>
      </c>
      <c r="P23" s="92"/>
      <c r="S23" s="1">
        <v>18</v>
      </c>
      <c r="T23" s="79">
        <v>43843</v>
      </c>
      <c r="U23" s="52">
        <f t="shared" si="5"/>
        <v>43843</v>
      </c>
    </row>
    <row r="24" spans="2:21" ht="19.5" customHeight="1" x14ac:dyDescent="0.2">
      <c r="B24" s="51">
        <f t="shared" si="1"/>
        <v>43573</v>
      </c>
      <c r="C24" s="52">
        <f t="shared" si="2"/>
        <v>43573</v>
      </c>
      <c r="D24" s="71">
        <v>0.58333333333333337</v>
      </c>
      <c r="E24" s="72">
        <v>0.83333333333333337</v>
      </c>
      <c r="F24" s="55">
        <f t="shared" si="10"/>
        <v>6</v>
      </c>
      <c r="G24" s="35"/>
      <c r="H24" s="48"/>
      <c r="I24" s="55">
        <f t="shared" ref="I24:I30" si="13">(H24-G24)*24</f>
        <v>0</v>
      </c>
      <c r="J24" s="71">
        <v>0.58333333333333337</v>
      </c>
      <c r="K24" s="72">
        <v>0.75</v>
      </c>
      <c r="L24" s="55">
        <f t="shared" si="11"/>
        <v>3.9999999999999991</v>
      </c>
      <c r="M24" s="71">
        <v>0.41666666666666669</v>
      </c>
      <c r="N24" s="72">
        <v>0.83333333333333337</v>
      </c>
      <c r="O24" s="55">
        <f t="shared" si="12"/>
        <v>10</v>
      </c>
      <c r="P24" s="92"/>
      <c r="S24" s="1">
        <v>19</v>
      </c>
      <c r="T24" s="79">
        <v>43872</v>
      </c>
      <c r="U24" s="52">
        <f t="shared" si="5"/>
        <v>43872</v>
      </c>
    </row>
    <row r="25" spans="2:21" ht="19.5" customHeight="1" x14ac:dyDescent="0.2">
      <c r="B25" s="51">
        <f t="shared" si="1"/>
        <v>43574</v>
      </c>
      <c r="C25" s="52">
        <f t="shared" si="2"/>
        <v>43574</v>
      </c>
      <c r="D25" s="71">
        <v>0.58333333333333337</v>
      </c>
      <c r="E25" s="72">
        <v>0.83333333333333337</v>
      </c>
      <c r="F25" s="55">
        <f t="shared" si="10"/>
        <v>6</v>
      </c>
      <c r="G25" s="35"/>
      <c r="H25" s="48"/>
      <c r="I25" s="55">
        <f t="shared" si="13"/>
        <v>0</v>
      </c>
      <c r="J25" s="71">
        <v>0.58333333333333337</v>
      </c>
      <c r="K25" s="72">
        <v>0.75</v>
      </c>
      <c r="L25" s="55">
        <f t="shared" si="11"/>
        <v>3.9999999999999991</v>
      </c>
      <c r="M25" s="71">
        <v>0.41666666666666669</v>
      </c>
      <c r="N25" s="72">
        <v>0.83333333333333337</v>
      </c>
      <c r="O25" s="55">
        <f t="shared" si="12"/>
        <v>10</v>
      </c>
      <c r="P25" s="92"/>
      <c r="S25" s="1">
        <v>20</v>
      </c>
      <c r="T25" s="79">
        <v>43885</v>
      </c>
      <c r="U25" s="52">
        <f t="shared" si="5"/>
        <v>43885</v>
      </c>
    </row>
    <row r="26" spans="2:21" ht="19.5" customHeight="1" x14ac:dyDescent="0.2">
      <c r="B26" s="51">
        <f t="shared" si="1"/>
        <v>43575</v>
      </c>
      <c r="C26" s="52">
        <f t="shared" si="2"/>
        <v>43575</v>
      </c>
      <c r="D26" s="71">
        <v>0.41666666666666669</v>
      </c>
      <c r="E26" s="72">
        <v>0.83333333333333337</v>
      </c>
      <c r="F26" s="55">
        <f t="shared" si="10"/>
        <v>10</v>
      </c>
      <c r="G26" s="35"/>
      <c r="H26" s="48"/>
      <c r="I26" s="55">
        <f t="shared" si="13"/>
        <v>0</v>
      </c>
      <c r="J26" s="71">
        <v>0.41666666666666669</v>
      </c>
      <c r="K26" s="72">
        <v>0.75</v>
      </c>
      <c r="L26" s="55">
        <f t="shared" si="11"/>
        <v>8</v>
      </c>
      <c r="M26" s="71">
        <v>0.41666666666666669</v>
      </c>
      <c r="N26" s="72">
        <v>0.83333333333333337</v>
      </c>
      <c r="O26" s="55">
        <f t="shared" si="12"/>
        <v>10</v>
      </c>
      <c r="P26" s="92"/>
      <c r="T26" s="79">
        <v>43910</v>
      </c>
      <c r="U26" s="52">
        <f>T26</f>
        <v>43910</v>
      </c>
    </row>
    <row r="27" spans="2:21" ht="19.5" customHeight="1" x14ac:dyDescent="0.2">
      <c r="B27" s="51">
        <f t="shared" si="1"/>
        <v>43576</v>
      </c>
      <c r="C27" s="52">
        <f t="shared" si="2"/>
        <v>43576</v>
      </c>
      <c r="D27" s="53">
        <v>0.41666666666666669</v>
      </c>
      <c r="E27" s="54">
        <v>0.75</v>
      </c>
      <c r="F27" s="55">
        <f t="shared" si="10"/>
        <v>8</v>
      </c>
      <c r="G27" s="35"/>
      <c r="H27" s="48"/>
      <c r="I27" s="55">
        <f t="shared" si="13"/>
        <v>0</v>
      </c>
      <c r="J27" s="53">
        <v>0.41666666666666669</v>
      </c>
      <c r="K27" s="54">
        <v>0.75</v>
      </c>
      <c r="L27" s="55">
        <f t="shared" si="11"/>
        <v>8</v>
      </c>
      <c r="M27" s="53">
        <v>0.41666666666666669</v>
      </c>
      <c r="N27" s="54">
        <v>0.75</v>
      </c>
      <c r="O27" s="55">
        <f t="shared" si="12"/>
        <v>8</v>
      </c>
      <c r="P27" s="92"/>
    </row>
    <row r="28" spans="2:21" ht="19.5" customHeight="1" x14ac:dyDescent="0.2">
      <c r="B28" s="51">
        <f t="shared" si="1"/>
        <v>43577</v>
      </c>
      <c r="C28" s="52">
        <f t="shared" si="2"/>
        <v>43577</v>
      </c>
      <c r="D28" s="71">
        <v>0.58333333333333337</v>
      </c>
      <c r="E28" s="72">
        <v>0.83333333333333337</v>
      </c>
      <c r="F28" s="55">
        <f t="shared" si="10"/>
        <v>6</v>
      </c>
      <c r="G28" s="35"/>
      <c r="H28" s="48"/>
      <c r="I28" s="55">
        <f t="shared" si="13"/>
        <v>0</v>
      </c>
      <c r="J28" s="71">
        <v>0.58333333333333337</v>
      </c>
      <c r="K28" s="72">
        <v>0.75</v>
      </c>
      <c r="L28" s="55">
        <f t="shared" si="11"/>
        <v>3.9999999999999991</v>
      </c>
      <c r="M28" s="71">
        <v>0.41666666666666669</v>
      </c>
      <c r="N28" s="72">
        <v>0.83333333333333337</v>
      </c>
      <c r="O28" s="55">
        <f t="shared" si="12"/>
        <v>10</v>
      </c>
      <c r="P28" s="92"/>
    </row>
    <row r="29" spans="2:21" ht="19.5" customHeight="1" x14ac:dyDescent="0.2">
      <c r="B29" s="51">
        <f t="shared" si="1"/>
        <v>43578</v>
      </c>
      <c r="C29" s="52">
        <f t="shared" si="2"/>
        <v>43578</v>
      </c>
      <c r="D29" s="85"/>
      <c r="E29" s="86" t="s">
        <v>79</v>
      </c>
      <c r="F29" s="87"/>
      <c r="G29" s="35"/>
      <c r="H29" s="48"/>
      <c r="I29" s="55">
        <f t="shared" si="13"/>
        <v>0</v>
      </c>
      <c r="J29" s="85"/>
      <c r="K29" s="86" t="s">
        <v>79</v>
      </c>
      <c r="L29" s="87"/>
      <c r="M29" s="85"/>
      <c r="N29" s="86" t="s">
        <v>79</v>
      </c>
      <c r="O29" s="87"/>
      <c r="P29" s="92"/>
    </row>
    <row r="30" spans="2:21" ht="19.5" customHeight="1" x14ac:dyDescent="0.2">
      <c r="B30" s="51">
        <f t="shared" si="1"/>
        <v>43579</v>
      </c>
      <c r="C30" s="52">
        <f t="shared" si="2"/>
        <v>43579</v>
      </c>
      <c r="D30" s="71">
        <v>0.58333333333333337</v>
      </c>
      <c r="E30" s="72">
        <v>0.83333333333333337</v>
      </c>
      <c r="F30" s="55">
        <f>(E30-D30)*24</f>
        <v>6</v>
      </c>
      <c r="G30" s="35"/>
      <c r="H30" s="48"/>
      <c r="I30" s="55">
        <f t="shared" si="13"/>
        <v>0</v>
      </c>
      <c r="J30" s="71">
        <v>0.58333333333333337</v>
      </c>
      <c r="K30" s="72">
        <v>0.75</v>
      </c>
      <c r="L30" s="55">
        <f>(K30-J30)*24</f>
        <v>3.9999999999999991</v>
      </c>
      <c r="M30" s="71">
        <v>0.41666666666666669</v>
      </c>
      <c r="N30" s="72">
        <v>0.83333333333333337</v>
      </c>
      <c r="O30" s="55">
        <f>(N30-M30)*24</f>
        <v>10</v>
      </c>
      <c r="P30" s="92"/>
    </row>
    <row r="31" spans="2:21" ht="19.5" customHeight="1" x14ac:dyDescent="0.2">
      <c r="B31" s="51">
        <f t="shared" si="1"/>
        <v>43580</v>
      </c>
      <c r="C31" s="52">
        <f t="shared" si="2"/>
        <v>43580</v>
      </c>
      <c r="D31" s="71">
        <v>0.58333333333333337</v>
      </c>
      <c r="E31" s="72">
        <v>0.83333333333333337</v>
      </c>
      <c r="F31" s="55">
        <f t="shared" ref="F31:F36" si="14">(E31-D31)*24</f>
        <v>6</v>
      </c>
      <c r="G31" s="35"/>
      <c r="H31" s="48"/>
      <c r="I31" s="55">
        <f t="shared" ref="I31:I36" si="15">(H31-G31)*24</f>
        <v>0</v>
      </c>
      <c r="J31" s="71">
        <v>0.58333333333333337</v>
      </c>
      <c r="K31" s="72">
        <v>0.75</v>
      </c>
      <c r="L31" s="55">
        <f t="shared" ref="L31:L36" si="16">(K31-J31)*24</f>
        <v>3.9999999999999991</v>
      </c>
      <c r="M31" s="71">
        <v>0.41666666666666669</v>
      </c>
      <c r="N31" s="72">
        <v>0.83333333333333337</v>
      </c>
      <c r="O31" s="55">
        <f t="shared" ref="O31:O36" si="17">(N31-M31)*24</f>
        <v>10</v>
      </c>
      <c r="P31" s="92"/>
    </row>
    <row r="32" spans="2:21" ht="19.5" customHeight="1" x14ac:dyDescent="0.2">
      <c r="B32" s="51">
        <f t="shared" si="1"/>
        <v>43581</v>
      </c>
      <c r="C32" s="52">
        <f t="shared" si="2"/>
        <v>43581</v>
      </c>
      <c r="D32" s="71">
        <v>0.58333333333333337</v>
      </c>
      <c r="E32" s="72">
        <v>0.83333333333333337</v>
      </c>
      <c r="F32" s="55">
        <f t="shared" si="14"/>
        <v>6</v>
      </c>
      <c r="G32" s="35"/>
      <c r="H32" s="48"/>
      <c r="I32" s="55">
        <f t="shared" si="15"/>
        <v>0</v>
      </c>
      <c r="J32" s="71">
        <v>0.58333333333333337</v>
      </c>
      <c r="K32" s="72">
        <v>0.75</v>
      </c>
      <c r="L32" s="55">
        <f t="shared" si="16"/>
        <v>3.9999999999999991</v>
      </c>
      <c r="M32" s="71">
        <v>0.41666666666666669</v>
      </c>
      <c r="N32" s="72">
        <v>0.83333333333333337</v>
      </c>
      <c r="O32" s="55">
        <f t="shared" si="17"/>
        <v>10</v>
      </c>
      <c r="P32" s="92"/>
    </row>
    <row r="33" spans="2:16" ht="19.5" customHeight="1" x14ac:dyDescent="0.2">
      <c r="B33" s="51">
        <f t="shared" si="1"/>
        <v>43582</v>
      </c>
      <c r="C33" s="52">
        <f t="shared" si="2"/>
        <v>43582</v>
      </c>
      <c r="D33" s="71">
        <v>0.41666666666666669</v>
      </c>
      <c r="E33" s="72">
        <v>0.83333333333333337</v>
      </c>
      <c r="F33" s="55">
        <f t="shared" si="14"/>
        <v>10</v>
      </c>
      <c r="G33" s="35"/>
      <c r="H33" s="48"/>
      <c r="I33" s="55">
        <f t="shared" si="15"/>
        <v>0</v>
      </c>
      <c r="J33" s="71">
        <v>0.41666666666666669</v>
      </c>
      <c r="K33" s="72">
        <v>0.75</v>
      </c>
      <c r="L33" s="55">
        <f t="shared" si="16"/>
        <v>8</v>
      </c>
      <c r="M33" s="71">
        <v>0.41666666666666669</v>
      </c>
      <c r="N33" s="72">
        <v>0.83333333333333337</v>
      </c>
      <c r="O33" s="55">
        <f t="shared" si="17"/>
        <v>10</v>
      </c>
      <c r="P33" s="92"/>
    </row>
    <row r="34" spans="2:16" ht="19.5" customHeight="1" x14ac:dyDescent="0.2">
      <c r="B34" s="51">
        <f t="shared" si="1"/>
        <v>43583</v>
      </c>
      <c r="C34" s="52">
        <f t="shared" si="2"/>
        <v>43583</v>
      </c>
      <c r="D34" s="53">
        <v>0.41666666666666669</v>
      </c>
      <c r="E34" s="54">
        <v>0.75</v>
      </c>
      <c r="F34" s="55">
        <f t="shared" si="14"/>
        <v>8</v>
      </c>
      <c r="G34" s="35"/>
      <c r="H34" s="48"/>
      <c r="I34" s="55">
        <f t="shared" si="15"/>
        <v>0</v>
      </c>
      <c r="J34" s="53">
        <v>0.41666666666666669</v>
      </c>
      <c r="K34" s="54">
        <v>0.75</v>
      </c>
      <c r="L34" s="55">
        <f t="shared" si="16"/>
        <v>8</v>
      </c>
      <c r="M34" s="53">
        <v>0.41666666666666669</v>
      </c>
      <c r="N34" s="54">
        <v>0.75</v>
      </c>
      <c r="O34" s="55">
        <f t="shared" si="17"/>
        <v>8</v>
      </c>
      <c r="P34" s="92"/>
    </row>
    <row r="35" spans="2:16" ht="19.5" customHeight="1" x14ac:dyDescent="0.2">
      <c r="B35" s="51">
        <f>IF(DAY(B34+1)&lt;&gt;29,"",B34+1)</f>
        <v>43584</v>
      </c>
      <c r="C35" s="52">
        <f t="shared" si="2"/>
        <v>43584</v>
      </c>
      <c r="D35" s="53">
        <v>0.41666666666666669</v>
      </c>
      <c r="E35" s="54">
        <v>0.75</v>
      </c>
      <c r="F35" s="55">
        <f t="shared" si="14"/>
        <v>8</v>
      </c>
      <c r="G35" s="35"/>
      <c r="H35" s="48"/>
      <c r="I35" s="55">
        <f t="shared" si="15"/>
        <v>0</v>
      </c>
      <c r="J35" s="53">
        <v>0.41666666666666669</v>
      </c>
      <c r="K35" s="54">
        <v>0.75</v>
      </c>
      <c r="L35" s="55">
        <f t="shared" si="16"/>
        <v>8</v>
      </c>
      <c r="M35" s="53">
        <v>0.41666666666666669</v>
      </c>
      <c r="N35" s="54">
        <v>0.75</v>
      </c>
      <c r="O35" s="55">
        <f t="shared" si="17"/>
        <v>8</v>
      </c>
      <c r="P35" s="83" t="s">
        <v>172</v>
      </c>
    </row>
    <row r="36" spans="2:16" ht="19.5" customHeight="1" x14ac:dyDescent="0.2">
      <c r="B36" s="51">
        <f>IF(DAY(B35+1)&lt;&gt;30,"",B35+1)</f>
        <v>43585</v>
      </c>
      <c r="C36" s="52">
        <f t="shared" si="2"/>
        <v>43585</v>
      </c>
      <c r="D36" s="53">
        <v>0.41666666666666669</v>
      </c>
      <c r="E36" s="54">
        <v>0.75</v>
      </c>
      <c r="F36" s="55">
        <f t="shared" si="14"/>
        <v>8</v>
      </c>
      <c r="G36" s="35"/>
      <c r="H36" s="48"/>
      <c r="I36" s="55">
        <f t="shared" si="15"/>
        <v>0</v>
      </c>
      <c r="J36" s="53">
        <v>0.41666666666666669</v>
      </c>
      <c r="K36" s="54">
        <v>0.75</v>
      </c>
      <c r="L36" s="55">
        <f t="shared" si="16"/>
        <v>8</v>
      </c>
      <c r="M36" s="53">
        <v>0.41666666666666669</v>
      </c>
      <c r="N36" s="54">
        <v>0.75</v>
      </c>
      <c r="O36" s="55">
        <f t="shared" si="17"/>
        <v>8</v>
      </c>
      <c r="P36" s="83" t="s">
        <v>354</v>
      </c>
    </row>
    <row r="37" spans="2:16" ht="19.5" customHeight="1" thickBot="1" x14ac:dyDescent="0.25">
      <c r="B37" s="51" t="str">
        <f>IF(DAY(B36+1)&lt;&gt;31,"",B36+1)</f>
        <v/>
      </c>
      <c r="C37" s="52" t="str">
        <f t="shared" si="2"/>
        <v/>
      </c>
      <c r="D37" s="56"/>
      <c r="E37" s="77"/>
      <c r="F37" s="76"/>
      <c r="G37" s="75"/>
      <c r="H37" s="77"/>
      <c r="I37" s="76"/>
      <c r="J37" s="75"/>
      <c r="K37" s="77"/>
      <c r="L37" s="76"/>
      <c r="M37" s="75"/>
      <c r="N37" s="77"/>
      <c r="O37" s="76"/>
      <c r="P37" s="94"/>
    </row>
    <row r="38" spans="2:16" ht="19.5" customHeight="1" thickTop="1" x14ac:dyDescent="0.2">
      <c r="B38" s="57" t="s">
        <v>37</v>
      </c>
      <c r="C38" s="58"/>
      <c r="D38" s="57"/>
      <c r="E38" s="59">
        <f>COUNTIF(D7:D37,"&gt;0")+1</f>
        <v>26</v>
      </c>
      <c r="F38" s="60"/>
      <c r="G38" s="61"/>
      <c r="H38" s="59">
        <f>COUNTIF(G7:G37,"&gt;0")</f>
        <v>0</v>
      </c>
      <c r="I38" s="60"/>
      <c r="J38" s="61"/>
      <c r="K38" s="59">
        <f>COUNTIF(J7:J37,"&gt;0")</f>
        <v>26</v>
      </c>
      <c r="L38" s="60"/>
      <c r="M38" s="61"/>
      <c r="N38" s="59">
        <f>COUNTIF(M7:M37,"&gt;0")</f>
        <v>26</v>
      </c>
      <c r="O38" s="60"/>
      <c r="P38" s="40"/>
    </row>
    <row r="39" spans="2:16" ht="19.5" customHeight="1" x14ac:dyDescent="0.2">
      <c r="B39" s="62" t="s">
        <v>309</v>
      </c>
      <c r="C39" s="63"/>
      <c r="D39" s="64"/>
      <c r="E39" s="89">
        <f>SUM(F7:F37)</f>
        <v>176</v>
      </c>
      <c r="F39" s="63"/>
      <c r="G39" s="65"/>
      <c r="H39" s="74">
        <f>SUM(I7:I37)</f>
        <v>0</v>
      </c>
      <c r="I39" s="63"/>
      <c r="J39" s="65"/>
      <c r="K39" s="74">
        <f>SUM(L7:L37)</f>
        <v>150</v>
      </c>
      <c r="L39" s="63"/>
      <c r="M39" s="65"/>
      <c r="N39" s="74">
        <f>SUM(O7:O37)</f>
        <v>248</v>
      </c>
      <c r="O39" s="63"/>
      <c r="P39" s="40"/>
    </row>
    <row r="40" spans="2:16" ht="19.5" customHeight="1" x14ac:dyDescent="0.2">
      <c r="B40" s="64" t="s">
        <v>366</v>
      </c>
      <c r="C40" s="66"/>
      <c r="D40" s="64"/>
      <c r="E40" s="90">
        <f>COUNTIF($B$7:$B$37,"&gt;0")-E38</f>
        <v>4</v>
      </c>
      <c r="F40" s="47"/>
      <c r="G40" s="35"/>
      <c r="H40" s="90">
        <f>COUNTIF($B$7:$B$37,"&gt;0")-H38</f>
        <v>30</v>
      </c>
      <c r="I40" s="47"/>
      <c r="J40" s="35"/>
      <c r="K40" s="90">
        <f>COUNTIF($B$7:$B$37,"&gt;0")-K38</f>
        <v>4</v>
      </c>
      <c r="L40" s="47"/>
      <c r="M40" s="35"/>
      <c r="N40" s="90">
        <f>COUNTIF($B$7:$B$37,"&gt;0")-N38</f>
        <v>4</v>
      </c>
      <c r="O40" s="47"/>
      <c r="P40" s="40"/>
    </row>
    <row r="41" spans="2:16" ht="18.75" customHeight="1" x14ac:dyDescent="0.2"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8.75" customHeight="1" x14ac:dyDescent="0.2">
      <c r="B42" s="287" t="s">
        <v>13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2:16" ht="18.75" customHeight="1" x14ac:dyDescent="0.2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2:16" ht="18.75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8.75" customHeight="1" x14ac:dyDescent="0.2">
      <c r="B45" s="378">
        <f>EDATE($B$4, 1)</f>
        <v>43586</v>
      </c>
      <c r="C45" s="378"/>
      <c r="D45" s="378"/>
      <c r="E45" s="44">
        <f>B45</f>
        <v>43586</v>
      </c>
      <c r="F45" s="10"/>
    </row>
    <row r="46" spans="2:16" ht="19.5" customHeight="1" x14ac:dyDescent="0.2">
      <c r="B46" s="289"/>
      <c r="C46" s="290"/>
      <c r="D46" s="219" t="s">
        <v>313</v>
      </c>
      <c r="E46" s="293"/>
      <c r="F46" s="220"/>
      <c r="G46" s="219" t="s">
        <v>2</v>
      </c>
      <c r="H46" s="293"/>
      <c r="I46" s="220"/>
      <c r="J46" s="219" t="s">
        <v>36</v>
      </c>
      <c r="K46" s="293"/>
      <c r="L46" s="220"/>
      <c r="M46" s="219" t="s">
        <v>237</v>
      </c>
      <c r="N46" s="293"/>
      <c r="O46" s="220"/>
      <c r="P46" s="40" t="s">
        <v>306</v>
      </c>
    </row>
    <row r="47" spans="2:16" ht="19.5" customHeight="1" x14ac:dyDescent="0.2">
      <c r="B47" s="291"/>
      <c r="C47" s="292"/>
      <c r="D47" s="35" t="s">
        <v>246</v>
      </c>
      <c r="E47" s="48" t="s">
        <v>307</v>
      </c>
      <c r="F47" s="47" t="s">
        <v>308</v>
      </c>
      <c r="G47" s="35" t="s">
        <v>246</v>
      </c>
      <c r="H47" s="48" t="s">
        <v>307</v>
      </c>
      <c r="I47" s="47" t="s">
        <v>308</v>
      </c>
      <c r="J47" s="35" t="s">
        <v>246</v>
      </c>
      <c r="K47" s="48" t="s">
        <v>307</v>
      </c>
      <c r="L47" s="47" t="s">
        <v>308</v>
      </c>
      <c r="M47" s="35" t="s">
        <v>246</v>
      </c>
      <c r="N47" s="48" t="s">
        <v>307</v>
      </c>
      <c r="O47" s="47" t="s">
        <v>308</v>
      </c>
      <c r="P47" s="3"/>
    </row>
    <row r="48" spans="2:16" ht="19.5" customHeight="1" x14ac:dyDescent="0.2">
      <c r="B48" s="51">
        <f>B45</f>
        <v>43586</v>
      </c>
      <c r="C48" s="52">
        <f>B48</f>
        <v>43586</v>
      </c>
      <c r="D48" s="53">
        <v>0.41666666666666669</v>
      </c>
      <c r="E48" s="54">
        <v>0.75</v>
      </c>
      <c r="F48" s="55">
        <f t="shared" ref="F48:F53" si="18">(E48-D48)*24</f>
        <v>8</v>
      </c>
      <c r="G48" s="35"/>
      <c r="H48" s="48"/>
      <c r="I48" s="55">
        <f t="shared" ref="I48:I53" si="19">(H48-G48)*24</f>
        <v>0</v>
      </c>
      <c r="J48" s="53">
        <v>0.41666666666666669</v>
      </c>
      <c r="K48" s="54">
        <v>0.75</v>
      </c>
      <c r="L48" s="55">
        <f t="shared" ref="L48:L53" si="20">(K48-J48)*24</f>
        <v>8</v>
      </c>
      <c r="M48" s="53">
        <v>0.41666666666666669</v>
      </c>
      <c r="N48" s="54">
        <v>0.75</v>
      </c>
      <c r="O48" s="55">
        <f t="shared" ref="O48:O53" si="21">(N48-M48)*24</f>
        <v>8</v>
      </c>
      <c r="P48" s="83" t="s">
        <v>355</v>
      </c>
    </row>
    <row r="49" spans="2:16" ht="19.5" customHeight="1" x14ac:dyDescent="0.2">
      <c r="B49" s="51">
        <f t="shared" ref="B49:B75" si="22">B48+1</f>
        <v>43587</v>
      </c>
      <c r="C49" s="52">
        <f>B49</f>
        <v>43587</v>
      </c>
      <c r="D49" s="53">
        <v>0.41666666666666669</v>
      </c>
      <c r="E49" s="54">
        <v>0.75</v>
      </c>
      <c r="F49" s="55">
        <f t="shared" si="18"/>
        <v>8</v>
      </c>
      <c r="G49" s="35"/>
      <c r="H49" s="48"/>
      <c r="I49" s="55">
        <f t="shared" si="19"/>
        <v>0</v>
      </c>
      <c r="J49" s="53">
        <v>0.41666666666666669</v>
      </c>
      <c r="K49" s="54">
        <v>0.75</v>
      </c>
      <c r="L49" s="55">
        <f t="shared" si="20"/>
        <v>8</v>
      </c>
      <c r="M49" s="53">
        <v>0.41666666666666669</v>
      </c>
      <c r="N49" s="54">
        <v>0.75</v>
      </c>
      <c r="O49" s="55">
        <f t="shared" si="21"/>
        <v>8</v>
      </c>
      <c r="P49" s="83" t="s">
        <v>356</v>
      </c>
    </row>
    <row r="50" spans="2:16" ht="19.5" customHeight="1" x14ac:dyDescent="0.2">
      <c r="B50" s="51">
        <f t="shared" si="22"/>
        <v>43588</v>
      </c>
      <c r="C50" s="52">
        <f t="shared" ref="C50:C78" si="23">B50</f>
        <v>43588</v>
      </c>
      <c r="D50" s="53">
        <v>0.41666666666666669</v>
      </c>
      <c r="E50" s="54">
        <v>0.75</v>
      </c>
      <c r="F50" s="55">
        <f t="shared" si="18"/>
        <v>8</v>
      </c>
      <c r="G50" s="35"/>
      <c r="H50" s="48"/>
      <c r="I50" s="55">
        <f t="shared" si="19"/>
        <v>0</v>
      </c>
      <c r="J50" s="53">
        <v>0.41666666666666669</v>
      </c>
      <c r="K50" s="54">
        <v>0.75</v>
      </c>
      <c r="L50" s="55">
        <f t="shared" si="20"/>
        <v>8</v>
      </c>
      <c r="M50" s="53">
        <v>0.41666666666666669</v>
      </c>
      <c r="N50" s="54">
        <v>0.75</v>
      </c>
      <c r="O50" s="55">
        <f t="shared" si="21"/>
        <v>8</v>
      </c>
      <c r="P50" s="83" t="s">
        <v>173</v>
      </c>
    </row>
    <row r="51" spans="2:16" ht="19.5" customHeight="1" x14ac:dyDescent="0.2">
      <c r="B51" s="51">
        <f t="shared" si="22"/>
        <v>43589</v>
      </c>
      <c r="C51" s="52">
        <f t="shared" si="23"/>
        <v>43589</v>
      </c>
      <c r="D51" s="53">
        <v>0.41666666666666669</v>
      </c>
      <c r="E51" s="54">
        <v>0.75</v>
      </c>
      <c r="F51" s="55">
        <f t="shared" si="18"/>
        <v>8</v>
      </c>
      <c r="G51" s="35"/>
      <c r="H51" s="48"/>
      <c r="I51" s="55">
        <f t="shared" si="19"/>
        <v>0</v>
      </c>
      <c r="J51" s="53">
        <v>0.41666666666666669</v>
      </c>
      <c r="K51" s="54">
        <v>0.75</v>
      </c>
      <c r="L51" s="55">
        <f t="shared" si="20"/>
        <v>8</v>
      </c>
      <c r="M51" s="53">
        <v>0.41666666666666669</v>
      </c>
      <c r="N51" s="54">
        <v>0.75</v>
      </c>
      <c r="O51" s="55">
        <f t="shared" si="21"/>
        <v>8</v>
      </c>
      <c r="P51" s="83" t="s">
        <v>174</v>
      </c>
    </row>
    <row r="52" spans="2:16" ht="19.5" customHeight="1" x14ac:dyDescent="0.2">
      <c r="B52" s="51">
        <f t="shared" si="22"/>
        <v>43590</v>
      </c>
      <c r="C52" s="52">
        <f t="shared" si="23"/>
        <v>43590</v>
      </c>
      <c r="D52" s="53">
        <v>0.41666666666666669</v>
      </c>
      <c r="E52" s="54">
        <v>0.75</v>
      </c>
      <c r="F52" s="55">
        <f t="shared" si="18"/>
        <v>8</v>
      </c>
      <c r="G52" s="35"/>
      <c r="H52" s="48"/>
      <c r="I52" s="55">
        <f t="shared" si="19"/>
        <v>0</v>
      </c>
      <c r="J52" s="53">
        <v>0.41666666666666669</v>
      </c>
      <c r="K52" s="54">
        <v>0.75</v>
      </c>
      <c r="L52" s="55">
        <f t="shared" si="20"/>
        <v>8</v>
      </c>
      <c r="M52" s="53">
        <v>0.41666666666666669</v>
      </c>
      <c r="N52" s="54">
        <v>0.75</v>
      </c>
      <c r="O52" s="55">
        <f t="shared" si="21"/>
        <v>8</v>
      </c>
      <c r="P52" s="83" t="s">
        <v>175</v>
      </c>
    </row>
    <row r="53" spans="2:16" ht="19.5" customHeight="1" x14ac:dyDescent="0.2">
      <c r="B53" s="51">
        <f t="shared" si="22"/>
        <v>43591</v>
      </c>
      <c r="C53" s="52">
        <f t="shared" si="23"/>
        <v>43591</v>
      </c>
      <c r="D53" s="53">
        <v>0.41666666666666669</v>
      </c>
      <c r="E53" s="54">
        <v>0.75</v>
      </c>
      <c r="F53" s="55">
        <f t="shared" si="18"/>
        <v>8</v>
      </c>
      <c r="G53" s="35"/>
      <c r="H53" s="48"/>
      <c r="I53" s="55">
        <f t="shared" si="19"/>
        <v>0</v>
      </c>
      <c r="J53" s="53">
        <v>0.41666666666666669</v>
      </c>
      <c r="K53" s="54">
        <v>0.75</v>
      </c>
      <c r="L53" s="55">
        <f t="shared" si="20"/>
        <v>8</v>
      </c>
      <c r="M53" s="53">
        <v>0.41666666666666669</v>
      </c>
      <c r="N53" s="54">
        <v>0.75</v>
      </c>
      <c r="O53" s="55">
        <f t="shared" si="21"/>
        <v>8</v>
      </c>
      <c r="P53" s="83" t="s">
        <v>176</v>
      </c>
    </row>
    <row r="54" spans="2:16" ht="19.5" customHeight="1" x14ac:dyDescent="0.2">
      <c r="B54" s="51">
        <f t="shared" si="22"/>
        <v>43592</v>
      </c>
      <c r="C54" s="52">
        <f t="shared" si="23"/>
        <v>43592</v>
      </c>
      <c r="D54" s="35"/>
      <c r="E54" s="48" t="s">
        <v>79</v>
      </c>
      <c r="F54" s="47"/>
      <c r="G54" s="35"/>
      <c r="H54" s="48"/>
      <c r="I54" s="55">
        <f>(H54-G54)*24</f>
        <v>0</v>
      </c>
      <c r="J54" s="35"/>
      <c r="K54" s="48" t="s">
        <v>79</v>
      </c>
      <c r="L54" s="47"/>
      <c r="M54" s="35"/>
      <c r="N54" s="48" t="s">
        <v>79</v>
      </c>
      <c r="O54" s="47"/>
      <c r="P54" s="83"/>
    </row>
    <row r="55" spans="2:16" ht="19.5" customHeight="1" x14ac:dyDescent="0.2">
      <c r="B55" s="51">
        <f t="shared" si="22"/>
        <v>43593</v>
      </c>
      <c r="C55" s="52">
        <f t="shared" si="23"/>
        <v>43593</v>
      </c>
      <c r="D55" s="71">
        <v>0.58333333333333337</v>
      </c>
      <c r="E55" s="72">
        <v>0.83333333333333337</v>
      </c>
      <c r="F55" s="55">
        <f t="shared" ref="F55:F60" si="24">(E55-D55)*24</f>
        <v>6</v>
      </c>
      <c r="G55" s="35"/>
      <c r="H55" s="48"/>
      <c r="I55" s="55">
        <f>(H55-G55)*24</f>
        <v>0</v>
      </c>
      <c r="J55" s="71">
        <v>0.58333333333333337</v>
      </c>
      <c r="K55" s="72">
        <v>0.75</v>
      </c>
      <c r="L55" s="55">
        <f t="shared" ref="L55:L60" si="25">(K55-J55)*24</f>
        <v>3.9999999999999991</v>
      </c>
      <c r="M55" s="71">
        <v>0.41666666666666669</v>
      </c>
      <c r="N55" s="72">
        <v>0.83333333333333337</v>
      </c>
      <c r="O55" s="55">
        <f t="shared" ref="O55:O60" si="26">(N55-M55)*24</f>
        <v>10</v>
      </c>
      <c r="P55" s="91"/>
    </row>
    <row r="56" spans="2:16" ht="19.5" customHeight="1" x14ac:dyDescent="0.2">
      <c r="B56" s="51">
        <f t="shared" si="22"/>
        <v>43594</v>
      </c>
      <c r="C56" s="52">
        <f t="shared" si="23"/>
        <v>43594</v>
      </c>
      <c r="D56" s="71">
        <v>0.58333333333333337</v>
      </c>
      <c r="E56" s="72">
        <v>0.83333333333333337</v>
      </c>
      <c r="F56" s="55">
        <f t="shared" si="24"/>
        <v>6</v>
      </c>
      <c r="G56" s="35"/>
      <c r="H56" s="48"/>
      <c r="I56" s="55">
        <f>(H56-G56)*24</f>
        <v>0</v>
      </c>
      <c r="J56" s="71">
        <v>0.58333333333333337</v>
      </c>
      <c r="K56" s="72">
        <v>0.75</v>
      </c>
      <c r="L56" s="55">
        <f t="shared" si="25"/>
        <v>3.9999999999999991</v>
      </c>
      <c r="M56" s="71">
        <v>0.41666666666666669</v>
      </c>
      <c r="N56" s="72">
        <v>0.83333333333333337</v>
      </c>
      <c r="O56" s="55">
        <f t="shared" si="26"/>
        <v>10</v>
      </c>
      <c r="P56" s="83"/>
    </row>
    <row r="57" spans="2:16" ht="19.5" customHeight="1" x14ac:dyDescent="0.2">
      <c r="B57" s="51">
        <f t="shared" si="22"/>
        <v>43595</v>
      </c>
      <c r="C57" s="52">
        <f t="shared" si="23"/>
        <v>43595</v>
      </c>
      <c r="D57" s="71">
        <v>0.58333333333333337</v>
      </c>
      <c r="E57" s="72">
        <v>0.83333333333333337</v>
      </c>
      <c r="F57" s="55">
        <f t="shared" si="24"/>
        <v>6</v>
      </c>
      <c r="G57" s="35"/>
      <c r="H57" s="48"/>
      <c r="I57" s="47"/>
      <c r="J57" s="71">
        <v>0.58333333333333337</v>
      </c>
      <c r="K57" s="72">
        <v>0.75</v>
      </c>
      <c r="L57" s="55">
        <f t="shared" si="25"/>
        <v>3.9999999999999991</v>
      </c>
      <c r="M57" s="71">
        <v>0.41666666666666669</v>
      </c>
      <c r="N57" s="72">
        <v>0.83333333333333337</v>
      </c>
      <c r="O57" s="55">
        <f t="shared" si="26"/>
        <v>10</v>
      </c>
      <c r="P57" s="83"/>
    </row>
    <row r="58" spans="2:16" ht="19.5" customHeight="1" x14ac:dyDescent="0.2">
      <c r="B58" s="51">
        <f t="shared" si="22"/>
        <v>43596</v>
      </c>
      <c r="C58" s="52">
        <f t="shared" si="23"/>
        <v>43596</v>
      </c>
      <c r="D58" s="71">
        <v>0.41666666666666669</v>
      </c>
      <c r="E58" s="72">
        <v>0.83333333333333337</v>
      </c>
      <c r="F58" s="55">
        <f t="shared" si="24"/>
        <v>10</v>
      </c>
      <c r="G58" s="35"/>
      <c r="H58" s="48"/>
      <c r="I58" s="55">
        <f>(H58-G58)*24</f>
        <v>0</v>
      </c>
      <c r="J58" s="71">
        <v>0.41666666666666669</v>
      </c>
      <c r="K58" s="72">
        <v>0.75</v>
      </c>
      <c r="L58" s="55">
        <f t="shared" si="25"/>
        <v>8</v>
      </c>
      <c r="M58" s="71">
        <v>0.41666666666666669</v>
      </c>
      <c r="N58" s="72">
        <v>0.83333333333333337</v>
      </c>
      <c r="O58" s="55">
        <f t="shared" si="26"/>
        <v>10</v>
      </c>
      <c r="P58" s="92"/>
    </row>
    <row r="59" spans="2:16" ht="19.5" customHeight="1" x14ac:dyDescent="0.2">
      <c r="B59" s="51">
        <f t="shared" si="22"/>
        <v>43597</v>
      </c>
      <c r="C59" s="52">
        <f t="shared" si="23"/>
        <v>43597</v>
      </c>
      <c r="D59" s="53">
        <v>0.41666666666666669</v>
      </c>
      <c r="E59" s="54">
        <v>0.75</v>
      </c>
      <c r="F59" s="55">
        <f t="shared" si="24"/>
        <v>8</v>
      </c>
      <c r="G59" s="35"/>
      <c r="H59" s="48"/>
      <c r="I59" s="55">
        <f>(H59-G59)*24</f>
        <v>0</v>
      </c>
      <c r="J59" s="53">
        <v>0.41666666666666669</v>
      </c>
      <c r="K59" s="54">
        <v>0.75</v>
      </c>
      <c r="L59" s="55">
        <f t="shared" si="25"/>
        <v>8</v>
      </c>
      <c r="M59" s="53">
        <v>0.41666666666666669</v>
      </c>
      <c r="N59" s="54">
        <v>0.75</v>
      </c>
      <c r="O59" s="55">
        <f t="shared" si="26"/>
        <v>8</v>
      </c>
      <c r="P59" s="92"/>
    </row>
    <row r="60" spans="2:16" ht="19.5" customHeight="1" x14ac:dyDescent="0.2">
      <c r="B60" s="51">
        <f t="shared" si="22"/>
        <v>43598</v>
      </c>
      <c r="C60" s="52">
        <f t="shared" si="23"/>
        <v>43598</v>
      </c>
      <c r="D60" s="71">
        <v>0.58333333333333337</v>
      </c>
      <c r="E60" s="72">
        <v>0.83333333333333337</v>
      </c>
      <c r="F60" s="55">
        <f t="shared" si="24"/>
        <v>6</v>
      </c>
      <c r="G60" s="35"/>
      <c r="H60" s="48"/>
      <c r="I60" s="47"/>
      <c r="J60" s="71">
        <v>0.58333333333333337</v>
      </c>
      <c r="K60" s="72">
        <v>0.75</v>
      </c>
      <c r="L60" s="55">
        <f t="shared" si="25"/>
        <v>3.9999999999999991</v>
      </c>
      <c r="M60" s="71">
        <v>0.41666666666666669</v>
      </c>
      <c r="N60" s="72">
        <v>0.83333333333333337</v>
      </c>
      <c r="O60" s="55">
        <f t="shared" si="26"/>
        <v>10</v>
      </c>
      <c r="P60" s="92"/>
    </row>
    <row r="61" spans="2:16" ht="19.5" customHeight="1" x14ac:dyDescent="0.2">
      <c r="B61" s="51">
        <f t="shared" si="22"/>
        <v>43599</v>
      </c>
      <c r="C61" s="52">
        <f t="shared" si="23"/>
        <v>43599</v>
      </c>
      <c r="D61" s="35"/>
      <c r="E61" s="48" t="s">
        <v>79</v>
      </c>
      <c r="F61" s="47"/>
      <c r="G61" s="35"/>
      <c r="H61" s="48"/>
      <c r="I61" s="55">
        <f>(H61-G61)*24</f>
        <v>0</v>
      </c>
      <c r="J61" s="35"/>
      <c r="K61" s="48" t="s">
        <v>79</v>
      </c>
      <c r="L61" s="47"/>
      <c r="M61" s="35"/>
      <c r="N61" s="48" t="s">
        <v>79</v>
      </c>
      <c r="O61" s="47"/>
      <c r="P61" s="92"/>
    </row>
    <row r="62" spans="2:16" ht="19.5" customHeight="1" x14ac:dyDescent="0.2">
      <c r="B62" s="51">
        <f t="shared" si="22"/>
        <v>43600</v>
      </c>
      <c r="C62" s="52">
        <f t="shared" si="23"/>
        <v>43600</v>
      </c>
      <c r="D62" s="71">
        <v>0.58333333333333337</v>
      </c>
      <c r="E62" s="72">
        <v>0.83333333333333337</v>
      </c>
      <c r="F62" s="55">
        <f t="shared" ref="F62:F67" si="27">(E62-D62)*24</f>
        <v>6</v>
      </c>
      <c r="G62" s="35"/>
      <c r="H62" s="48"/>
      <c r="I62" s="55">
        <f>(H62-G62)*24</f>
        <v>0</v>
      </c>
      <c r="J62" s="71">
        <v>0.58333333333333337</v>
      </c>
      <c r="K62" s="72">
        <v>0.75</v>
      </c>
      <c r="L62" s="55">
        <f t="shared" ref="L62:L67" si="28">(K62-J62)*24</f>
        <v>3.9999999999999991</v>
      </c>
      <c r="M62" s="71">
        <v>0.41666666666666669</v>
      </c>
      <c r="N62" s="72">
        <v>0.83333333333333337</v>
      </c>
      <c r="O62" s="55">
        <f t="shared" ref="O62:O67" si="29">(N62-M62)*24</f>
        <v>10</v>
      </c>
      <c r="P62" s="92"/>
    </row>
    <row r="63" spans="2:16" ht="19.5" customHeight="1" x14ac:dyDescent="0.2">
      <c r="B63" s="51">
        <f t="shared" si="22"/>
        <v>43601</v>
      </c>
      <c r="C63" s="52">
        <f t="shared" si="23"/>
        <v>43601</v>
      </c>
      <c r="D63" s="71">
        <v>0.58333333333333337</v>
      </c>
      <c r="E63" s="72">
        <v>0.83333333333333337</v>
      </c>
      <c r="F63" s="55">
        <f t="shared" si="27"/>
        <v>6</v>
      </c>
      <c r="G63" s="35"/>
      <c r="H63" s="48"/>
      <c r="I63" s="55">
        <f>(H63-G63)*24</f>
        <v>0</v>
      </c>
      <c r="J63" s="71">
        <v>0.58333333333333337</v>
      </c>
      <c r="K63" s="72">
        <v>0.75</v>
      </c>
      <c r="L63" s="55">
        <f t="shared" si="28"/>
        <v>3.9999999999999991</v>
      </c>
      <c r="M63" s="71">
        <v>0.41666666666666669</v>
      </c>
      <c r="N63" s="72">
        <v>0.83333333333333337</v>
      </c>
      <c r="O63" s="55">
        <f t="shared" si="29"/>
        <v>10</v>
      </c>
      <c r="P63" s="92"/>
    </row>
    <row r="64" spans="2:16" ht="19.5" customHeight="1" x14ac:dyDescent="0.2">
      <c r="B64" s="51">
        <f t="shared" si="22"/>
        <v>43602</v>
      </c>
      <c r="C64" s="52">
        <f t="shared" si="23"/>
        <v>43602</v>
      </c>
      <c r="D64" s="71">
        <v>0.58333333333333337</v>
      </c>
      <c r="E64" s="72">
        <v>0.83333333333333337</v>
      </c>
      <c r="F64" s="55">
        <f t="shared" si="27"/>
        <v>6</v>
      </c>
      <c r="G64" s="35"/>
      <c r="H64" s="48"/>
      <c r="I64" s="47"/>
      <c r="J64" s="71">
        <v>0.58333333333333337</v>
      </c>
      <c r="K64" s="72">
        <v>0.75</v>
      </c>
      <c r="L64" s="55">
        <f t="shared" si="28"/>
        <v>3.9999999999999991</v>
      </c>
      <c r="M64" s="71">
        <v>0.41666666666666669</v>
      </c>
      <c r="N64" s="72">
        <v>0.83333333333333337</v>
      </c>
      <c r="O64" s="55">
        <f t="shared" si="29"/>
        <v>10</v>
      </c>
      <c r="P64" s="92"/>
    </row>
    <row r="65" spans="2:16" ht="19.5" customHeight="1" x14ac:dyDescent="0.2">
      <c r="B65" s="51">
        <f t="shared" si="22"/>
        <v>43603</v>
      </c>
      <c r="C65" s="52">
        <f t="shared" si="23"/>
        <v>43603</v>
      </c>
      <c r="D65" s="71">
        <v>0.41666666666666669</v>
      </c>
      <c r="E65" s="72">
        <v>0.83333333333333337</v>
      </c>
      <c r="F65" s="55">
        <f t="shared" si="27"/>
        <v>10</v>
      </c>
      <c r="G65" s="35"/>
      <c r="H65" s="48"/>
      <c r="I65" s="55">
        <f t="shared" ref="I65:I70" si="30">(H65-G65)*24</f>
        <v>0</v>
      </c>
      <c r="J65" s="71">
        <v>0.41666666666666669</v>
      </c>
      <c r="K65" s="72">
        <v>0.75</v>
      </c>
      <c r="L65" s="55">
        <f t="shared" si="28"/>
        <v>8</v>
      </c>
      <c r="M65" s="71">
        <v>0.41666666666666669</v>
      </c>
      <c r="N65" s="72">
        <v>0.83333333333333337</v>
      </c>
      <c r="O65" s="55">
        <f t="shared" si="29"/>
        <v>10</v>
      </c>
      <c r="P65" s="92"/>
    </row>
    <row r="66" spans="2:16" ht="19.5" customHeight="1" x14ac:dyDescent="0.2">
      <c r="B66" s="51">
        <f t="shared" si="22"/>
        <v>43604</v>
      </c>
      <c r="C66" s="52">
        <f t="shared" si="23"/>
        <v>43604</v>
      </c>
      <c r="D66" s="53">
        <v>0.41666666666666669</v>
      </c>
      <c r="E66" s="54">
        <v>0.75</v>
      </c>
      <c r="F66" s="55">
        <f t="shared" si="27"/>
        <v>8</v>
      </c>
      <c r="G66" s="35"/>
      <c r="H66" s="48"/>
      <c r="I66" s="55">
        <f t="shared" si="30"/>
        <v>0</v>
      </c>
      <c r="J66" s="53">
        <v>0.41666666666666669</v>
      </c>
      <c r="K66" s="54">
        <v>0.75</v>
      </c>
      <c r="L66" s="55">
        <f t="shared" si="28"/>
        <v>8</v>
      </c>
      <c r="M66" s="53">
        <v>0.41666666666666669</v>
      </c>
      <c r="N66" s="54">
        <v>0.75</v>
      </c>
      <c r="O66" s="55">
        <f t="shared" si="29"/>
        <v>8</v>
      </c>
      <c r="P66" s="92"/>
    </row>
    <row r="67" spans="2:16" ht="19.5" customHeight="1" x14ac:dyDescent="0.2">
      <c r="B67" s="51">
        <f t="shared" si="22"/>
        <v>43605</v>
      </c>
      <c r="C67" s="52">
        <f t="shared" si="23"/>
        <v>43605</v>
      </c>
      <c r="D67" s="71">
        <v>0.58333333333333337</v>
      </c>
      <c r="E67" s="72">
        <v>0.83333333333333337</v>
      </c>
      <c r="F67" s="55">
        <f t="shared" si="27"/>
        <v>6</v>
      </c>
      <c r="G67" s="35"/>
      <c r="H67" s="48"/>
      <c r="I67" s="55">
        <f t="shared" si="30"/>
        <v>0</v>
      </c>
      <c r="J67" s="71">
        <v>0.58333333333333337</v>
      </c>
      <c r="K67" s="72">
        <v>0.75</v>
      </c>
      <c r="L67" s="55">
        <f t="shared" si="28"/>
        <v>3.9999999999999991</v>
      </c>
      <c r="M67" s="71">
        <v>0.41666666666666669</v>
      </c>
      <c r="N67" s="72">
        <v>0.83333333333333337</v>
      </c>
      <c r="O67" s="55">
        <f t="shared" si="29"/>
        <v>10</v>
      </c>
      <c r="P67" s="92"/>
    </row>
    <row r="68" spans="2:16" ht="19.5" customHeight="1" x14ac:dyDescent="0.2">
      <c r="B68" s="51">
        <f t="shared" si="22"/>
        <v>43606</v>
      </c>
      <c r="C68" s="52">
        <f t="shared" si="23"/>
        <v>43606</v>
      </c>
      <c r="D68" s="35"/>
      <c r="E68" s="48" t="s">
        <v>79</v>
      </c>
      <c r="F68" s="47"/>
      <c r="G68" s="35"/>
      <c r="H68" s="48"/>
      <c r="I68" s="55">
        <f t="shared" si="30"/>
        <v>0</v>
      </c>
      <c r="J68" s="35"/>
      <c r="K68" s="48" t="s">
        <v>79</v>
      </c>
      <c r="L68" s="47"/>
      <c r="M68" s="35"/>
      <c r="N68" s="48" t="s">
        <v>79</v>
      </c>
      <c r="O68" s="47"/>
      <c r="P68" s="92"/>
    </row>
    <row r="69" spans="2:16" ht="19.5" customHeight="1" x14ac:dyDescent="0.2">
      <c r="B69" s="51">
        <f t="shared" si="22"/>
        <v>43607</v>
      </c>
      <c r="C69" s="52">
        <f t="shared" si="23"/>
        <v>43607</v>
      </c>
      <c r="D69" s="71">
        <v>0.58333333333333337</v>
      </c>
      <c r="E69" s="72">
        <v>0.83333333333333337</v>
      </c>
      <c r="F69" s="55">
        <f t="shared" ref="F69:F74" si="31">(E69-D69)*24</f>
        <v>6</v>
      </c>
      <c r="G69" s="35"/>
      <c r="H69" s="48"/>
      <c r="I69" s="55">
        <f t="shared" si="30"/>
        <v>0</v>
      </c>
      <c r="J69" s="71">
        <v>0.58333333333333337</v>
      </c>
      <c r="K69" s="72">
        <v>0.75</v>
      </c>
      <c r="L69" s="55">
        <f t="shared" ref="L69:L74" si="32">(K69-J69)*24</f>
        <v>3.9999999999999991</v>
      </c>
      <c r="M69" s="71">
        <v>0.41666666666666669</v>
      </c>
      <c r="N69" s="72">
        <v>0.83333333333333337</v>
      </c>
      <c r="O69" s="55">
        <f t="shared" ref="O69:O74" si="33">(N69-M69)*24</f>
        <v>10</v>
      </c>
      <c r="P69" s="92"/>
    </row>
    <row r="70" spans="2:16" ht="19.5" customHeight="1" x14ac:dyDescent="0.2">
      <c r="B70" s="51">
        <f t="shared" si="22"/>
        <v>43608</v>
      </c>
      <c r="C70" s="52">
        <f t="shared" si="23"/>
        <v>43608</v>
      </c>
      <c r="D70" s="71">
        <v>0.58333333333333337</v>
      </c>
      <c r="E70" s="72">
        <v>0.83333333333333337</v>
      </c>
      <c r="F70" s="55">
        <f t="shared" si="31"/>
        <v>6</v>
      </c>
      <c r="G70" s="35"/>
      <c r="H70" s="48"/>
      <c r="I70" s="55">
        <f t="shared" si="30"/>
        <v>0</v>
      </c>
      <c r="J70" s="71">
        <v>0.58333333333333337</v>
      </c>
      <c r="K70" s="72">
        <v>0.75</v>
      </c>
      <c r="L70" s="55">
        <f t="shared" si="32"/>
        <v>3.9999999999999991</v>
      </c>
      <c r="M70" s="71">
        <v>0.41666666666666669</v>
      </c>
      <c r="N70" s="72">
        <v>0.83333333333333337</v>
      </c>
      <c r="O70" s="55">
        <f t="shared" si="33"/>
        <v>10</v>
      </c>
      <c r="P70" s="92"/>
    </row>
    <row r="71" spans="2:16" ht="19.5" customHeight="1" x14ac:dyDescent="0.2">
      <c r="B71" s="51">
        <f t="shared" si="22"/>
        <v>43609</v>
      </c>
      <c r="C71" s="52">
        <f t="shared" si="23"/>
        <v>43609</v>
      </c>
      <c r="D71" s="71">
        <v>0.58333333333333337</v>
      </c>
      <c r="E71" s="72">
        <v>0.83333333333333337</v>
      </c>
      <c r="F71" s="55">
        <f t="shared" si="31"/>
        <v>6</v>
      </c>
      <c r="G71" s="35"/>
      <c r="H71" s="48"/>
      <c r="I71" s="47"/>
      <c r="J71" s="71">
        <v>0.58333333333333337</v>
      </c>
      <c r="K71" s="72">
        <v>0.75</v>
      </c>
      <c r="L71" s="55">
        <f t="shared" si="32"/>
        <v>3.9999999999999991</v>
      </c>
      <c r="M71" s="71">
        <v>0.41666666666666669</v>
      </c>
      <c r="N71" s="72">
        <v>0.83333333333333337</v>
      </c>
      <c r="O71" s="55">
        <f t="shared" si="33"/>
        <v>10</v>
      </c>
      <c r="P71" s="92"/>
    </row>
    <row r="72" spans="2:16" ht="19.5" customHeight="1" x14ac:dyDescent="0.2">
      <c r="B72" s="51">
        <f t="shared" si="22"/>
        <v>43610</v>
      </c>
      <c r="C72" s="52">
        <f t="shared" si="23"/>
        <v>43610</v>
      </c>
      <c r="D72" s="71">
        <v>0.41666666666666669</v>
      </c>
      <c r="E72" s="72">
        <v>0.83333333333333337</v>
      </c>
      <c r="F72" s="55">
        <f t="shared" si="31"/>
        <v>10</v>
      </c>
      <c r="G72" s="35"/>
      <c r="H72" s="48"/>
      <c r="I72" s="55">
        <f t="shared" ref="I72:I77" si="34">(H72-G72)*24</f>
        <v>0</v>
      </c>
      <c r="J72" s="71">
        <v>0.41666666666666669</v>
      </c>
      <c r="K72" s="72">
        <v>0.75</v>
      </c>
      <c r="L72" s="55">
        <f t="shared" si="32"/>
        <v>8</v>
      </c>
      <c r="M72" s="71">
        <v>0.41666666666666669</v>
      </c>
      <c r="N72" s="72">
        <v>0.83333333333333337</v>
      </c>
      <c r="O72" s="55">
        <f t="shared" si="33"/>
        <v>10</v>
      </c>
      <c r="P72" s="92"/>
    </row>
    <row r="73" spans="2:16" ht="19.5" customHeight="1" x14ac:dyDescent="0.2">
      <c r="B73" s="51">
        <f t="shared" si="22"/>
        <v>43611</v>
      </c>
      <c r="C73" s="52">
        <f t="shared" si="23"/>
        <v>43611</v>
      </c>
      <c r="D73" s="35"/>
      <c r="E73" s="48" t="s">
        <v>363</v>
      </c>
      <c r="F73" s="47"/>
      <c r="G73" s="35"/>
      <c r="H73" s="48"/>
      <c r="I73" s="55">
        <f t="shared" si="34"/>
        <v>0</v>
      </c>
      <c r="J73" s="53">
        <v>0.41666666666666669</v>
      </c>
      <c r="K73" s="54">
        <v>0.75</v>
      </c>
      <c r="L73" s="55">
        <f t="shared" si="32"/>
        <v>8</v>
      </c>
      <c r="M73" s="53">
        <v>0.41666666666666669</v>
      </c>
      <c r="N73" s="54">
        <v>0.75</v>
      </c>
      <c r="O73" s="55">
        <f t="shared" si="33"/>
        <v>8</v>
      </c>
      <c r="P73" s="83" t="s">
        <v>340</v>
      </c>
    </row>
    <row r="74" spans="2:16" ht="19.5" customHeight="1" x14ac:dyDescent="0.2">
      <c r="B74" s="51">
        <f t="shared" si="22"/>
        <v>43612</v>
      </c>
      <c r="C74" s="52">
        <f t="shared" si="23"/>
        <v>43612</v>
      </c>
      <c r="D74" s="71">
        <v>0.58333333333333337</v>
      </c>
      <c r="E74" s="72">
        <v>0.83333333333333337</v>
      </c>
      <c r="F74" s="55">
        <f t="shared" si="31"/>
        <v>6</v>
      </c>
      <c r="G74" s="35"/>
      <c r="H74" s="48"/>
      <c r="I74" s="55">
        <f t="shared" si="34"/>
        <v>0</v>
      </c>
      <c r="J74" s="71">
        <v>0.58333333333333337</v>
      </c>
      <c r="K74" s="72">
        <v>0.75</v>
      </c>
      <c r="L74" s="55">
        <f t="shared" si="32"/>
        <v>3.9999999999999991</v>
      </c>
      <c r="M74" s="71">
        <v>0.41666666666666669</v>
      </c>
      <c r="N74" s="72">
        <v>0.83333333333333337</v>
      </c>
      <c r="O74" s="55">
        <f t="shared" si="33"/>
        <v>10</v>
      </c>
      <c r="P74" s="83"/>
    </row>
    <row r="75" spans="2:16" ht="19.5" customHeight="1" x14ac:dyDescent="0.2">
      <c r="B75" s="51">
        <f t="shared" si="22"/>
        <v>43613</v>
      </c>
      <c r="C75" s="52">
        <f t="shared" si="23"/>
        <v>43613</v>
      </c>
      <c r="D75" s="35"/>
      <c r="E75" s="48" t="s">
        <v>79</v>
      </c>
      <c r="F75" s="47"/>
      <c r="G75" s="35"/>
      <c r="H75" s="48"/>
      <c r="I75" s="55">
        <f t="shared" si="34"/>
        <v>0</v>
      </c>
      <c r="J75" s="35"/>
      <c r="K75" s="48" t="s">
        <v>79</v>
      </c>
      <c r="L75" s="47"/>
      <c r="M75" s="35"/>
      <c r="N75" s="48" t="s">
        <v>79</v>
      </c>
      <c r="O75" s="47"/>
      <c r="P75" s="92"/>
    </row>
    <row r="76" spans="2:16" ht="19.5" customHeight="1" x14ac:dyDescent="0.2">
      <c r="B76" s="51">
        <f>IF(DAY(B75+1)&lt;&gt;29,"",B75+1)</f>
        <v>43614</v>
      </c>
      <c r="C76" s="52">
        <f t="shared" si="23"/>
        <v>43614</v>
      </c>
      <c r="D76" s="71">
        <v>0.58333333333333337</v>
      </c>
      <c r="E76" s="72">
        <v>0.83333333333333337</v>
      </c>
      <c r="F76" s="55">
        <f>(E76-D76)*24</f>
        <v>6</v>
      </c>
      <c r="G76" s="35"/>
      <c r="H76" s="48"/>
      <c r="I76" s="55">
        <f t="shared" si="34"/>
        <v>0</v>
      </c>
      <c r="J76" s="71">
        <v>0.58333333333333337</v>
      </c>
      <c r="K76" s="72">
        <v>0.75</v>
      </c>
      <c r="L76" s="55">
        <f>(K76-J76)*24</f>
        <v>3.9999999999999991</v>
      </c>
      <c r="M76" s="71">
        <v>0.41666666666666669</v>
      </c>
      <c r="N76" s="72">
        <v>0.83333333333333337</v>
      </c>
      <c r="O76" s="55">
        <f>(N76-M76)*24</f>
        <v>10</v>
      </c>
      <c r="P76" s="92"/>
    </row>
    <row r="77" spans="2:16" ht="19.5" customHeight="1" x14ac:dyDescent="0.2">
      <c r="B77" s="51">
        <f>IF(DAY(B76+1)&lt;&gt;30,"",B76+1)</f>
        <v>43615</v>
      </c>
      <c r="C77" s="52">
        <f t="shared" si="23"/>
        <v>43615</v>
      </c>
      <c r="D77" s="71">
        <v>0.58333333333333337</v>
      </c>
      <c r="E77" s="72">
        <v>0.83333333333333337</v>
      </c>
      <c r="F77" s="55">
        <f>(E77-D77)*24</f>
        <v>6</v>
      </c>
      <c r="G77" s="35"/>
      <c r="H77" s="48"/>
      <c r="I77" s="55">
        <f t="shared" si="34"/>
        <v>0</v>
      </c>
      <c r="J77" s="71">
        <v>0.58333333333333337</v>
      </c>
      <c r="K77" s="72">
        <v>0.75</v>
      </c>
      <c r="L77" s="55">
        <f>(K77-J77)*24</f>
        <v>3.9999999999999991</v>
      </c>
      <c r="M77" s="71">
        <v>0.41666666666666669</v>
      </c>
      <c r="N77" s="72">
        <v>0.83333333333333337</v>
      </c>
      <c r="O77" s="55">
        <f>(N77-M77)*24</f>
        <v>10</v>
      </c>
      <c r="P77" s="92"/>
    </row>
    <row r="78" spans="2:16" ht="19.5" customHeight="1" thickBot="1" x14ac:dyDescent="0.25">
      <c r="B78" s="51">
        <f>IF(DAY(B77+1)&lt;&gt;31,"",B77+1)</f>
        <v>43616</v>
      </c>
      <c r="C78" s="52">
        <f t="shared" si="23"/>
        <v>43616</v>
      </c>
      <c r="D78" s="71">
        <v>0.58333333333333337</v>
      </c>
      <c r="E78" s="72">
        <v>0.83333333333333337</v>
      </c>
      <c r="F78" s="55">
        <f>(E78-D78)*24</f>
        <v>6</v>
      </c>
      <c r="G78" s="75"/>
      <c r="H78" s="77"/>
      <c r="I78" s="76"/>
      <c r="J78" s="71">
        <v>0.58333333333333337</v>
      </c>
      <c r="K78" s="72">
        <v>0.75</v>
      </c>
      <c r="L78" s="55">
        <f>(K78-J78)*24</f>
        <v>3.9999999999999991</v>
      </c>
      <c r="M78" s="71">
        <v>0.41666666666666669</v>
      </c>
      <c r="N78" s="72">
        <v>0.83333333333333337</v>
      </c>
      <c r="O78" s="55">
        <f>(N78-M78)*24</f>
        <v>10</v>
      </c>
      <c r="P78" s="94"/>
    </row>
    <row r="79" spans="2:16" ht="19.5" customHeight="1" thickTop="1" x14ac:dyDescent="0.2">
      <c r="B79" s="57" t="s">
        <v>37</v>
      </c>
      <c r="C79" s="58"/>
      <c r="D79" s="57"/>
      <c r="E79" s="59">
        <f>COUNTIF(D48:D78,"&gt;0")</f>
        <v>26</v>
      </c>
      <c r="F79" s="60"/>
      <c r="G79" s="61"/>
      <c r="H79" s="59">
        <f>COUNTIF(G48:G78,"&gt;0")</f>
        <v>0</v>
      </c>
      <c r="I79" s="60"/>
      <c r="J79" s="61"/>
      <c r="K79" s="59">
        <f>COUNTIF(J48:J78,"&gt;0")</f>
        <v>27</v>
      </c>
      <c r="L79" s="60"/>
      <c r="M79" s="61"/>
      <c r="N79" s="59">
        <f>COUNTIF(M48:M78,"&gt;0")</f>
        <v>27</v>
      </c>
      <c r="O79" s="60"/>
      <c r="P79" s="40"/>
    </row>
    <row r="80" spans="2:16" ht="19.5" customHeight="1" x14ac:dyDescent="0.2">
      <c r="B80" s="62" t="s">
        <v>309</v>
      </c>
      <c r="C80" s="63"/>
      <c r="D80" s="64"/>
      <c r="E80" s="74">
        <f>SUM(F48:F78)</f>
        <v>184</v>
      </c>
      <c r="F80" s="63"/>
      <c r="G80" s="65"/>
      <c r="H80" s="74">
        <f>SUM(I48:I78)</f>
        <v>0</v>
      </c>
      <c r="I80" s="63"/>
      <c r="J80" s="65"/>
      <c r="K80" s="74">
        <f>SUM(L48:L78)</f>
        <v>156</v>
      </c>
      <c r="L80" s="63"/>
      <c r="M80" s="65"/>
      <c r="N80" s="74">
        <f>SUM(O48:O78)</f>
        <v>252</v>
      </c>
      <c r="O80" s="63"/>
      <c r="P80" s="40"/>
    </row>
    <row r="81" spans="2:16" ht="19.5" customHeight="1" x14ac:dyDescent="0.2">
      <c r="B81" s="64" t="s">
        <v>366</v>
      </c>
      <c r="C81" s="66"/>
      <c r="D81" s="64"/>
      <c r="E81" s="90">
        <f>COUNTIF($B$48:$B$78,"&gt;0")-E79</f>
        <v>5</v>
      </c>
      <c r="F81" s="47"/>
      <c r="G81" s="35"/>
      <c r="H81" s="90">
        <f>COUNTIF($B$48:$B$78,"&gt;0")-H79</f>
        <v>31</v>
      </c>
      <c r="I81" s="47"/>
      <c r="J81" s="35"/>
      <c r="K81" s="90">
        <f>COUNTIF($B$48:$B$78,"&gt;0")-K79</f>
        <v>4</v>
      </c>
      <c r="L81" s="47"/>
      <c r="M81" s="35"/>
      <c r="N81" s="90">
        <f>COUNTIF($B$48:$B$78,"&gt;0")-N79</f>
        <v>4</v>
      </c>
      <c r="O81" s="47"/>
      <c r="P81" s="40"/>
    </row>
    <row r="82" spans="2:16" ht="19.5" customHeight="1" x14ac:dyDescent="0.2">
      <c r="B82" s="67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8.75" customHeight="1" x14ac:dyDescent="0.2">
      <c r="B83" s="287" t="s">
        <v>13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2:16" ht="18.75" customHeight="1" x14ac:dyDescent="0.2"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2:16" ht="18.75" customHeight="1" x14ac:dyDescent="0.2"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ht="18.75" customHeight="1" x14ac:dyDescent="0.2">
      <c r="B86" s="378">
        <f>EDATE(B45, 1)</f>
        <v>43617</v>
      </c>
      <c r="C86" s="378"/>
      <c r="D86" s="378"/>
      <c r="E86" s="44">
        <f>B86</f>
        <v>43617</v>
      </c>
      <c r="F86" s="10"/>
    </row>
    <row r="87" spans="2:16" ht="19.5" customHeight="1" x14ac:dyDescent="0.2">
      <c r="B87" s="289"/>
      <c r="C87" s="290"/>
      <c r="D87" s="219" t="s">
        <v>313</v>
      </c>
      <c r="E87" s="293"/>
      <c r="F87" s="220"/>
      <c r="G87" s="219" t="s">
        <v>2</v>
      </c>
      <c r="H87" s="293"/>
      <c r="I87" s="220"/>
      <c r="J87" s="219" t="s">
        <v>36</v>
      </c>
      <c r="K87" s="293"/>
      <c r="L87" s="220"/>
      <c r="M87" s="219" t="s">
        <v>237</v>
      </c>
      <c r="N87" s="293"/>
      <c r="O87" s="220"/>
      <c r="P87" s="40" t="s">
        <v>306</v>
      </c>
    </row>
    <row r="88" spans="2:16" ht="19.5" customHeight="1" x14ac:dyDescent="0.2">
      <c r="B88" s="291"/>
      <c r="C88" s="292"/>
      <c r="D88" s="35" t="s">
        <v>246</v>
      </c>
      <c r="E88" s="48" t="s">
        <v>307</v>
      </c>
      <c r="F88" s="47" t="s">
        <v>308</v>
      </c>
      <c r="G88" s="35" t="s">
        <v>246</v>
      </c>
      <c r="H88" s="48" t="s">
        <v>307</v>
      </c>
      <c r="I88" s="47" t="s">
        <v>308</v>
      </c>
      <c r="J88" s="35" t="s">
        <v>246</v>
      </c>
      <c r="K88" s="48" t="s">
        <v>307</v>
      </c>
      <c r="L88" s="47" t="s">
        <v>308</v>
      </c>
      <c r="M88" s="35" t="s">
        <v>246</v>
      </c>
      <c r="N88" s="48" t="s">
        <v>307</v>
      </c>
      <c r="O88" s="47" t="s">
        <v>308</v>
      </c>
      <c r="P88" s="3"/>
    </row>
    <row r="89" spans="2:16" ht="19.5" customHeight="1" x14ac:dyDescent="0.2">
      <c r="B89" s="51">
        <f>B86</f>
        <v>43617</v>
      </c>
      <c r="C89" s="52">
        <f>B89</f>
        <v>43617</v>
      </c>
      <c r="D89" s="71">
        <v>0.41666666666666669</v>
      </c>
      <c r="E89" s="72">
        <v>0.83333333333333337</v>
      </c>
      <c r="F89" s="55">
        <f>(E89-D89)*24</f>
        <v>10</v>
      </c>
      <c r="G89" s="35"/>
      <c r="H89" s="48"/>
      <c r="I89" s="55">
        <f>(H89-G89)*24</f>
        <v>0</v>
      </c>
      <c r="J89" s="71">
        <v>0.41666666666666669</v>
      </c>
      <c r="K89" s="72">
        <v>0.75</v>
      </c>
      <c r="L89" s="55">
        <f>(K89-J89)*24</f>
        <v>8</v>
      </c>
      <c r="M89" s="71">
        <v>0.41666666666666669</v>
      </c>
      <c r="N89" s="72">
        <v>0.83333333333333337</v>
      </c>
      <c r="O89" s="55">
        <f>(N89-M89)*24</f>
        <v>10</v>
      </c>
      <c r="P89" s="83"/>
    </row>
    <row r="90" spans="2:16" ht="19.5" customHeight="1" x14ac:dyDescent="0.2">
      <c r="B90" s="51">
        <f t="shared" ref="B90:B116" si="35">B89+1</f>
        <v>43618</v>
      </c>
      <c r="C90" s="52">
        <f>B90</f>
        <v>43618</v>
      </c>
      <c r="D90" s="53">
        <v>0.41666666666666669</v>
      </c>
      <c r="E90" s="54">
        <v>0.75</v>
      </c>
      <c r="F90" s="55">
        <f>(E90-D90)*24</f>
        <v>8</v>
      </c>
      <c r="G90" s="35"/>
      <c r="H90" s="48"/>
      <c r="I90" s="55">
        <f>(H90-G90)*24</f>
        <v>0</v>
      </c>
      <c r="J90" s="53">
        <v>0.41666666666666669</v>
      </c>
      <c r="K90" s="54">
        <v>0.75</v>
      </c>
      <c r="L90" s="55">
        <f>(K90-J90)*24</f>
        <v>8</v>
      </c>
      <c r="M90" s="53">
        <v>0.41666666666666669</v>
      </c>
      <c r="N90" s="54">
        <v>0.75</v>
      </c>
      <c r="O90" s="55">
        <f>(N90-M90)*24</f>
        <v>8</v>
      </c>
      <c r="P90" s="83"/>
    </row>
    <row r="91" spans="2:16" ht="19.5" customHeight="1" x14ac:dyDescent="0.2">
      <c r="B91" s="51">
        <f t="shared" si="35"/>
        <v>43619</v>
      </c>
      <c r="C91" s="52">
        <f t="shared" ref="C91:C119" si="36">B91</f>
        <v>43619</v>
      </c>
      <c r="D91" s="71">
        <v>0.58333333333333337</v>
      </c>
      <c r="E91" s="72">
        <v>0.83333333333333337</v>
      </c>
      <c r="F91" s="55">
        <f>(E91-D91)*24</f>
        <v>6</v>
      </c>
      <c r="G91" s="35"/>
      <c r="H91" s="48"/>
      <c r="I91" s="55">
        <f>(H91-G91)*24</f>
        <v>0</v>
      </c>
      <c r="J91" s="71">
        <v>0.58333333333333337</v>
      </c>
      <c r="K91" s="72">
        <v>0.75</v>
      </c>
      <c r="L91" s="55">
        <f>(K91-J91)*24</f>
        <v>3.9999999999999991</v>
      </c>
      <c r="M91" s="71">
        <v>0.41666666666666669</v>
      </c>
      <c r="N91" s="72">
        <v>0.83333333333333337</v>
      </c>
      <c r="O91" s="55">
        <f>(N91-M91)*24</f>
        <v>10</v>
      </c>
      <c r="P91" s="83"/>
    </row>
    <row r="92" spans="2:16" ht="19.5" customHeight="1" x14ac:dyDescent="0.2">
      <c r="B92" s="51">
        <f t="shared" si="35"/>
        <v>43620</v>
      </c>
      <c r="C92" s="52">
        <f t="shared" si="36"/>
        <v>43620</v>
      </c>
      <c r="D92" s="35"/>
      <c r="E92" s="48" t="s">
        <v>79</v>
      </c>
      <c r="F92" s="47"/>
      <c r="G92" s="35"/>
      <c r="H92" s="48"/>
      <c r="I92" s="55">
        <f t="shared" ref="I92:I97" si="37">(H92-G92)*24</f>
        <v>0</v>
      </c>
      <c r="J92" s="35"/>
      <c r="K92" s="48" t="s">
        <v>79</v>
      </c>
      <c r="L92" s="47"/>
      <c r="M92" s="35"/>
      <c r="N92" s="48" t="s">
        <v>79</v>
      </c>
      <c r="O92" s="47"/>
      <c r="P92" s="83"/>
    </row>
    <row r="93" spans="2:16" ht="19.5" customHeight="1" x14ac:dyDescent="0.2">
      <c r="B93" s="51">
        <f t="shared" si="35"/>
        <v>43621</v>
      </c>
      <c r="C93" s="52">
        <f t="shared" si="36"/>
        <v>43621</v>
      </c>
      <c r="D93" s="71">
        <v>0.58333333333333337</v>
      </c>
      <c r="E93" s="72">
        <v>0.83333333333333337</v>
      </c>
      <c r="F93" s="55">
        <f t="shared" ref="F93:F98" si="38">(E93-D93)*24</f>
        <v>6</v>
      </c>
      <c r="G93" s="35"/>
      <c r="H93" s="48"/>
      <c r="I93" s="55">
        <f t="shared" si="37"/>
        <v>0</v>
      </c>
      <c r="J93" s="71">
        <v>0.58333333333333337</v>
      </c>
      <c r="K93" s="72">
        <v>0.75</v>
      </c>
      <c r="L93" s="55">
        <f t="shared" ref="L93:L98" si="39">(K93-J93)*24</f>
        <v>3.9999999999999991</v>
      </c>
      <c r="M93" s="71">
        <v>0.41666666666666669</v>
      </c>
      <c r="N93" s="72">
        <v>0.83333333333333337</v>
      </c>
      <c r="O93" s="55">
        <f t="shared" ref="O93:O98" si="40">(N93-M93)*24</f>
        <v>10</v>
      </c>
      <c r="P93" s="83"/>
    </row>
    <row r="94" spans="2:16" ht="19.5" customHeight="1" x14ac:dyDescent="0.2">
      <c r="B94" s="51">
        <f t="shared" si="35"/>
        <v>43622</v>
      </c>
      <c r="C94" s="52">
        <f t="shared" si="36"/>
        <v>43622</v>
      </c>
      <c r="D94" s="71">
        <v>0.58333333333333337</v>
      </c>
      <c r="E94" s="72">
        <v>0.83333333333333337</v>
      </c>
      <c r="F94" s="55">
        <f t="shared" si="38"/>
        <v>6</v>
      </c>
      <c r="G94" s="35"/>
      <c r="H94" s="48"/>
      <c r="I94" s="55">
        <f t="shared" si="37"/>
        <v>0</v>
      </c>
      <c r="J94" s="71">
        <v>0.58333333333333337</v>
      </c>
      <c r="K94" s="72">
        <v>0.75</v>
      </c>
      <c r="L94" s="55">
        <f t="shared" si="39"/>
        <v>3.9999999999999991</v>
      </c>
      <c r="M94" s="71">
        <v>0.41666666666666669</v>
      </c>
      <c r="N94" s="72">
        <v>0.83333333333333337</v>
      </c>
      <c r="O94" s="55">
        <f t="shared" si="40"/>
        <v>10</v>
      </c>
      <c r="P94" s="83"/>
    </row>
    <row r="95" spans="2:16" ht="19.5" customHeight="1" x14ac:dyDescent="0.2">
      <c r="B95" s="51">
        <f t="shared" si="35"/>
        <v>43623</v>
      </c>
      <c r="C95" s="52">
        <f t="shared" si="36"/>
        <v>43623</v>
      </c>
      <c r="D95" s="71">
        <v>0.58333333333333337</v>
      </c>
      <c r="E95" s="72">
        <v>0.83333333333333337</v>
      </c>
      <c r="F95" s="55">
        <f t="shared" si="38"/>
        <v>6</v>
      </c>
      <c r="G95" s="35"/>
      <c r="H95" s="48"/>
      <c r="I95" s="55">
        <f t="shared" si="37"/>
        <v>0</v>
      </c>
      <c r="J95" s="71">
        <v>0.58333333333333337</v>
      </c>
      <c r="K95" s="72">
        <v>0.75</v>
      </c>
      <c r="L95" s="55">
        <f t="shared" si="39"/>
        <v>3.9999999999999991</v>
      </c>
      <c r="M95" s="71">
        <v>0.41666666666666669</v>
      </c>
      <c r="N95" s="72">
        <v>0.83333333333333337</v>
      </c>
      <c r="O95" s="55">
        <f t="shared" si="40"/>
        <v>10</v>
      </c>
      <c r="P95" s="83"/>
    </row>
    <row r="96" spans="2:16" ht="19.5" customHeight="1" x14ac:dyDescent="0.2">
      <c r="B96" s="51">
        <f t="shared" si="35"/>
        <v>43624</v>
      </c>
      <c r="C96" s="52">
        <f t="shared" si="36"/>
        <v>43624</v>
      </c>
      <c r="D96" s="71">
        <v>0.41666666666666669</v>
      </c>
      <c r="E96" s="72">
        <v>0.83333333333333337</v>
      </c>
      <c r="F96" s="55">
        <f t="shared" si="38"/>
        <v>10</v>
      </c>
      <c r="G96" s="35"/>
      <c r="H96" s="48"/>
      <c r="I96" s="55">
        <f t="shared" si="37"/>
        <v>0</v>
      </c>
      <c r="J96" s="71">
        <v>0.41666666666666669</v>
      </c>
      <c r="K96" s="72">
        <v>0.75</v>
      </c>
      <c r="L96" s="55">
        <f t="shared" si="39"/>
        <v>8</v>
      </c>
      <c r="M96" s="71">
        <v>0.41666666666666669</v>
      </c>
      <c r="N96" s="72">
        <v>0.83333333333333337</v>
      </c>
      <c r="O96" s="55">
        <f t="shared" si="40"/>
        <v>10</v>
      </c>
      <c r="P96" s="91"/>
    </row>
    <row r="97" spans="2:16" ht="19.5" customHeight="1" x14ac:dyDescent="0.2">
      <c r="B97" s="51">
        <f t="shared" si="35"/>
        <v>43625</v>
      </c>
      <c r="C97" s="52">
        <f t="shared" si="36"/>
        <v>43625</v>
      </c>
      <c r="D97" s="53">
        <v>0.41666666666666669</v>
      </c>
      <c r="E97" s="54">
        <v>0.75</v>
      </c>
      <c r="F97" s="55">
        <f t="shared" si="38"/>
        <v>8</v>
      </c>
      <c r="G97" s="35"/>
      <c r="H97" s="48"/>
      <c r="I97" s="55">
        <f t="shared" si="37"/>
        <v>0</v>
      </c>
      <c r="J97" s="53">
        <v>0.41666666666666669</v>
      </c>
      <c r="K97" s="54">
        <v>0.75</v>
      </c>
      <c r="L97" s="55">
        <f t="shared" si="39"/>
        <v>8</v>
      </c>
      <c r="M97" s="53">
        <v>0.41666666666666669</v>
      </c>
      <c r="N97" s="54">
        <v>0.75</v>
      </c>
      <c r="O97" s="55">
        <f t="shared" si="40"/>
        <v>8</v>
      </c>
      <c r="P97" s="83"/>
    </row>
    <row r="98" spans="2:16" ht="19.5" customHeight="1" x14ac:dyDescent="0.2">
      <c r="B98" s="51">
        <f t="shared" si="35"/>
        <v>43626</v>
      </c>
      <c r="C98" s="52">
        <f t="shared" si="36"/>
        <v>43626</v>
      </c>
      <c r="D98" s="71">
        <v>0.58333333333333337</v>
      </c>
      <c r="E98" s="72">
        <v>0.83333333333333337</v>
      </c>
      <c r="F98" s="55">
        <f t="shared" si="38"/>
        <v>6</v>
      </c>
      <c r="G98" s="35"/>
      <c r="H98" s="48"/>
      <c r="I98" s="55">
        <f>(H98-G98)*24</f>
        <v>0</v>
      </c>
      <c r="J98" s="71">
        <v>0.58333333333333337</v>
      </c>
      <c r="K98" s="72">
        <v>0.75</v>
      </c>
      <c r="L98" s="55">
        <f t="shared" si="39"/>
        <v>3.9999999999999991</v>
      </c>
      <c r="M98" s="71">
        <v>0.41666666666666669</v>
      </c>
      <c r="N98" s="72">
        <v>0.83333333333333337</v>
      </c>
      <c r="O98" s="55">
        <f t="shared" si="40"/>
        <v>10</v>
      </c>
      <c r="P98" s="83"/>
    </row>
    <row r="99" spans="2:16" ht="19.5" customHeight="1" x14ac:dyDescent="0.2">
      <c r="B99" s="51">
        <f t="shared" si="35"/>
        <v>43627</v>
      </c>
      <c r="C99" s="52">
        <f t="shared" si="36"/>
        <v>43627</v>
      </c>
      <c r="D99" s="35"/>
      <c r="E99" s="48" t="s">
        <v>79</v>
      </c>
      <c r="F99" s="47"/>
      <c r="G99" s="35"/>
      <c r="H99" s="48"/>
      <c r="I99" s="55">
        <f t="shared" ref="I99:I104" si="41">(H99-G99)*24</f>
        <v>0</v>
      </c>
      <c r="J99" s="35"/>
      <c r="K99" s="48" t="s">
        <v>79</v>
      </c>
      <c r="L99" s="47"/>
      <c r="M99" s="35"/>
      <c r="N99" s="48" t="s">
        <v>79</v>
      </c>
      <c r="O99" s="47"/>
      <c r="P99" s="92"/>
    </row>
    <row r="100" spans="2:16" ht="19.5" customHeight="1" x14ac:dyDescent="0.2">
      <c r="B100" s="51">
        <f t="shared" si="35"/>
        <v>43628</v>
      </c>
      <c r="C100" s="52">
        <f t="shared" si="36"/>
        <v>43628</v>
      </c>
      <c r="D100" s="71">
        <v>0.58333333333333337</v>
      </c>
      <c r="E100" s="72">
        <v>0.83333333333333337</v>
      </c>
      <c r="F100" s="55">
        <f t="shared" ref="F100:F105" si="42">(E100-D100)*24</f>
        <v>6</v>
      </c>
      <c r="G100" s="35"/>
      <c r="H100" s="48"/>
      <c r="I100" s="55">
        <f t="shared" si="41"/>
        <v>0</v>
      </c>
      <c r="J100" s="71">
        <v>0.58333333333333337</v>
      </c>
      <c r="K100" s="72">
        <v>0.75</v>
      </c>
      <c r="L100" s="55">
        <f t="shared" ref="L100:L105" si="43">(K100-J100)*24</f>
        <v>3.9999999999999991</v>
      </c>
      <c r="M100" s="71">
        <v>0.41666666666666669</v>
      </c>
      <c r="N100" s="72">
        <v>0.83333333333333337</v>
      </c>
      <c r="O100" s="55">
        <f t="shared" ref="O100:O105" si="44">(N100-M100)*24</f>
        <v>10</v>
      </c>
      <c r="P100" s="92"/>
    </row>
    <row r="101" spans="2:16" ht="19.5" customHeight="1" x14ac:dyDescent="0.2">
      <c r="B101" s="51">
        <f t="shared" si="35"/>
        <v>43629</v>
      </c>
      <c r="C101" s="52">
        <f t="shared" si="36"/>
        <v>43629</v>
      </c>
      <c r="D101" s="71">
        <v>0.58333333333333337</v>
      </c>
      <c r="E101" s="72">
        <v>0.83333333333333337</v>
      </c>
      <c r="F101" s="55">
        <f t="shared" si="42"/>
        <v>6</v>
      </c>
      <c r="G101" s="35"/>
      <c r="H101" s="48"/>
      <c r="I101" s="55">
        <f t="shared" si="41"/>
        <v>0</v>
      </c>
      <c r="J101" s="71">
        <v>0.58333333333333337</v>
      </c>
      <c r="K101" s="72">
        <v>0.75</v>
      </c>
      <c r="L101" s="55">
        <f t="shared" si="43"/>
        <v>3.9999999999999991</v>
      </c>
      <c r="M101" s="71">
        <v>0.41666666666666669</v>
      </c>
      <c r="N101" s="72">
        <v>0.83333333333333337</v>
      </c>
      <c r="O101" s="55">
        <f t="shared" si="44"/>
        <v>10</v>
      </c>
      <c r="P101" s="92"/>
    </row>
    <row r="102" spans="2:16" ht="19.5" customHeight="1" x14ac:dyDescent="0.2">
      <c r="B102" s="51">
        <f t="shared" si="35"/>
        <v>43630</v>
      </c>
      <c r="C102" s="52">
        <f t="shared" si="36"/>
        <v>43630</v>
      </c>
      <c r="D102" s="71">
        <v>0.58333333333333337</v>
      </c>
      <c r="E102" s="72">
        <v>0.75</v>
      </c>
      <c r="F102" s="55">
        <f t="shared" si="42"/>
        <v>3.9999999999999991</v>
      </c>
      <c r="G102" s="35"/>
      <c r="H102" s="48"/>
      <c r="I102" s="55">
        <f t="shared" si="41"/>
        <v>0</v>
      </c>
      <c r="J102" s="71">
        <v>0.58333333333333337</v>
      </c>
      <c r="K102" s="72">
        <v>0.75</v>
      </c>
      <c r="L102" s="55">
        <f t="shared" si="43"/>
        <v>3.9999999999999991</v>
      </c>
      <c r="M102" s="71">
        <v>0.41666666666666669</v>
      </c>
      <c r="N102" s="72">
        <v>0.75</v>
      </c>
      <c r="O102" s="55">
        <f t="shared" si="44"/>
        <v>8</v>
      </c>
      <c r="P102" s="83" t="s">
        <v>142</v>
      </c>
    </row>
    <row r="103" spans="2:16" ht="19.5" customHeight="1" x14ac:dyDescent="0.2">
      <c r="B103" s="51">
        <f t="shared" si="35"/>
        <v>43631</v>
      </c>
      <c r="C103" s="52">
        <f t="shared" si="36"/>
        <v>43631</v>
      </c>
      <c r="D103" s="71">
        <v>0.41666666666666669</v>
      </c>
      <c r="E103" s="54">
        <v>0.75</v>
      </c>
      <c r="F103" s="55">
        <f t="shared" si="42"/>
        <v>8</v>
      </c>
      <c r="G103" s="35"/>
      <c r="H103" s="48"/>
      <c r="I103" s="55">
        <f t="shared" si="41"/>
        <v>0</v>
      </c>
      <c r="J103" s="71">
        <v>0.41666666666666669</v>
      </c>
      <c r="K103" s="72">
        <v>0.75</v>
      </c>
      <c r="L103" s="55">
        <f t="shared" si="43"/>
        <v>8</v>
      </c>
      <c r="M103" s="71">
        <v>0.41666666666666669</v>
      </c>
      <c r="N103" s="54">
        <v>0.75</v>
      </c>
      <c r="O103" s="55">
        <f t="shared" si="44"/>
        <v>8</v>
      </c>
      <c r="P103" s="83" t="s">
        <v>142</v>
      </c>
    </row>
    <row r="104" spans="2:16" ht="19.5" customHeight="1" x14ac:dyDescent="0.2">
      <c r="B104" s="51">
        <f t="shared" si="35"/>
        <v>43632</v>
      </c>
      <c r="C104" s="52">
        <f t="shared" si="36"/>
        <v>43632</v>
      </c>
      <c r="D104" s="53">
        <v>0.41666666666666669</v>
      </c>
      <c r="E104" s="54">
        <v>0.75</v>
      </c>
      <c r="F104" s="55">
        <f t="shared" si="42"/>
        <v>8</v>
      </c>
      <c r="G104" s="35"/>
      <c r="H104" s="48"/>
      <c r="I104" s="55">
        <f t="shared" si="41"/>
        <v>0</v>
      </c>
      <c r="J104" s="53">
        <v>0.41666666666666669</v>
      </c>
      <c r="K104" s="54">
        <v>0.75</v>
      </c>
      <c r="L104" s="55">
        <f t="shared" si="43"/>
        <v>8</v>
      </c>
      <c r="M104" s="53">
        <v>0.41666666666666669</v>
      </c>
      <c r="N104" s="54">
        <v>0.75</v>
      </c>
      <c r="O104" s="55">
        <f t="shared" si="44"/>
        <v>8</v>
      </c>
      <c r="P104" s="83" t="s">
        <v>142</v>
      </c>
    </row>
    <row r="105" spans="2:16" ht="19.5" customHeight="1" x14ac:dyDescent="0.2">
      <c r="B105" s="51">
        <f t="shared" si="35"/>
        <v>43633</v>
      </c>
      <c r="C105" s="52">
        <f t="shared" si="36"/>
        <v>43633</v>
      </c>
      <c r="D105" s="71">
        <v>0.58333333333333337</v>
      </c>
      <c r="E105" s="72">
        <v>0.83333333333333337</v>
      </c>
      <c r="F105" s="55">
        <f t="shared" si="42"/>
        <v>6</v>
      </c>
      <c r="G105" s="35"/>
      <c r="H105" s="48"/>
      <c r="I105" s="55">
        <f>(H105-G105)*24</f>
        <v>0</v>
      </c>
      <c r="J105" s="71">
        <v>0.58333333333333337</v>
      </c>
      <c r="K105" s="72">
        <v>0.75</v>
      </c>
      <c r="L105" s="55">
        <f t="shared" si="43"/>
        <v>3.9999999999999991</v>
      </c>
      <c r="M105" s="71">
        <v>0.41666666666666669</v>
      </c>
      <c r="N105" s="72">
        <v>0.83333333333333337</v>
      </c>
      <c r="O105" s="55">
        <f t="shared" si="44"/>
        <v>10</v>
      </c>
      <c r="P105" s="83"/>
    </row>
    <row r="106" spans="2:16" ht="19.5" customHeight="1" x14ac:dyDescent="0.2">
      <c r="B106" s="51">
        <f t="shared" si="35"/>
        <v>43634</v>
      </c>
      <c r="C106" s="52">
        <f t="shared" si="36"/>
        <v>43634</v>
      </c>
      <c r="D106" s="35"/>
      <c r="E106" s="48" t="s">
        <v>79</v>
      </c>
      <c r="F106" s="47"/>
      <c r="G106" s="35"/>
      <c r="H106" s="48"/>
      <c r="I106" s="55">
        <f t="shared" ref="I106:I111" si="45">(H106-G106)*24</f>
        <v>0</v>
      </c>
      <c r="J106" s="35"/>
      <c r="K106" s="48" t="s">
        <v>79</v>
      </c>
      <c r="L106" s="47"/>
      <c r="M106" s="35"/>
      <c r="N106" s="48" t="s">
        <v>79</v>
      </c>
      <c r="O106" s="47"/>
      <c r="P106" s="92"/>
    </row>
    <row r="107" spans="2:16" ht="19.5" customHeight="1" x14ac:dyDescent="0.2">
      <c r="B107" s="51">
        <f t="shared" si="35"/>
        <v>43635</v>
      </c>
      <c r="C107" s="52">
        <f t="shared" si="36"/>
        <v>43635</v>
      </c>
      <c r="D107" s="71">
        <v>0.58333333333333337</v>
      </c>
      <c r="E107" s="72">
        <v>0.83333333333333337</v>
      </c>
      <c r="F107" s="55">
        <f t="shared" ref="F107:F112" si="46">(E107-D107)*24</f>
        <v>6</v>
      </c>
      <c r="G107" s="35"/>
      <c r="H107" s="48"/>
      <c r="I107" s="55">
        <f t="shared" si="45"/>
        <v>0</v>
      </c>
      <c r="J107" s="71">
        <v>0.58333333333333337</v>
      </c>
      <c r="K107" s="72">
        <v>0.75</v>
      </c>
      <c r="L107" s="55">
        <f t="shared" ref="L107:L112" si="47">(K107-J107)*24</f>
        <v>3.9999999999999991</v>
      </c>
      <c r="M107" s="71">
        <v>0.41666666666666669</v>
      </c>
      <c r="N107" s="72">
        <v>0.83333333333333337</v>
      </c>
      <c r="O107" s="55">
        <f t="shared" ref="O107:O112" si="48">(N107-M107)*24</f>
        <v>10</v>
      </c>
      <c r="P107" s="92"/>
    </row>
    <row r="108" spans="2:16" ht="19.5" customHeight="1" x14ac:dyDescent="0.2">
      <c r="B108" s="51">
        <f t="shared" si="35"/>
        <v>43636</v>
      </c>
      <c r="C108" s="52">
        <f t="shared" si="36"/>
        <v>43636</v>
      </c>
      <c r="D108" s="71">
        <v>0.58333333333333337</v>
      </c>
      <c r="E108" s="72">
        <v>0.83333333333333337</v>
      </c>
      <c r="F108" s="55">
        <f t="shared" si="46"/>
        <v>6</v>
      </c>
      <c r="G108" s="35"/>
      <c r="H108" s="48"/>
      <c r="I108" s="55">
        <f t="shared" si="45"/>
        <v>0</v>
      </c>
      <c r="J108" s="71">
        <v>0.58333333333333337</v>
      </c>
      <c r="K108" s="72">
        <v>0.75</v>
      </c>
      <c r="L108" s="55">
        <f t="shared" si="47"/>
        <v>3.9999999999999991</v>
      </c>
      <c r="M108" s="71">
        <v>0.41666666666666669</v>
      </c>
      <c r="N108" s="72">
        <v>0.83333333333333337</v>
      </c>
      <c r="O108" s="55">
        <f t="shared" si="48"/>
        <v>10</v>
      </c>
      <c r="P108" s="92"/>
    </row>
    <row r="109" spans="2:16" ht="19.5" customHeight="1" x14ac:dyDescent="0.2">
      <c r="B109" s="51">
        <f t="shared" si="35"/>
        <v>43637</v>
      </c>
      <c r="C109" s="52">
        <f t="shared" si="36"/>
        <v>43637</v>
      </c>
      <c r="D109" s="71">
        <v>0.58333333333333337</v>
      </c>
      <c r="E109" s="72">
        <v>0.83333333333333337</v>
      </c>
      <c r="F109" s="55">
        <f t="shared" si="46"/>
        <v>6</v>
      </c>
      <c r="G109" s="35"/>
      <c r="H109" s="48"/>
      <c r="I109" s="55">
        <f t="shared" si="45"/>
        <v>0</v>
      </c>
      <c r="J109" s="71">
        <v>0.58333333333333337</v>
      </c>
      <c r="K109" s="72">
        <v>0.75</v>
      </c>
      <c r="L109" s="55">
        <f t="shared" si="47"/>
        <v>3.9999999999999991</v>
      </c>
      <c r="M109" s="71">
        <v>0.41666666666666669</v>
      </c>
      <c r="N109" s="72">
        <v>0.83333333333333337</v>
      </c>
      <c r="O109" s="55">
        <f t="shared" si="48"/>
        <v>10</v>
      </c>
      <c r="P109" s="92"/>
    </row>
    <row r="110" spans="2:16" ht="19.5" customHeight="1" x14ac:dyDescent="0.2">
      <c r="B110" s="51">
        <f t="shared" si="35"/>
        <v>43638</v>
      </c>
      <c r="C110" s="52">
        <f t="shared" si="36"/>
        <v>43638</v>
      </c>
      <c r="D110" s="71">
        <v>0.41666666666666669</v>
      </c>
      <c r="E110" s="72">
        <v>0.83333333333333337</v>
      </c>
      <c r="F110" s="55">
        <f t="shared" si="46"/>
        <v>10</v>
      </c>
      <c r="G110" s="35"/>
      <c r="H110" s="48"/>
      <c r="I110" s="55">
        <f t="shared" si="45"/>
        <v>0</v>
      </c>
      <c r="J110" s="71">
        <v>0.41666666666666669</v>
      </c>
      <c r="K110" s="72">
        <v>0.75</v>
      </c>
      <c r="L110" s="55">
        <f t="shared" si="47"/>
        <v>8</v>
      </c>
      <c r="M110" s="71">
        <v>0.41666666666666669</v>
      </c>
      <c r="N110" s="72">
        <v>0.83333333333333337</v>
      </c>
      <c r="O110" s="55">
        <f t="shared" si="48"/>
        <v>10</v>
      </c>
      <c r="P110" s="92"/>
    </row>
    <row r="111" spans="2:16" ht="19.5" customHeight="1" x14ac:dyDescent="0.2">
      <c r="B111" s="51">
        <f t="shared" si="35"/>
        <v>43639</v>
      </c>
      <c r="C111" s="52">
        <f t="shared" si="36"/>
        <v>43639</v>
      </c>
      <c r="D111" s="53">
        <v>0.41666666666666669</v>
      </c>
      <c r="E111" s="54">
        <v>0.75</v>
      </c>
      <c r="F111" s="55">
        <f t="shared" si="46"/>
        <v>8</v>
      </c>
      <c r="G111" s="35"/>
      <c r="H111" s="48"/>
      <c r="I111" s="55">
        <f t="shared" si="45"/>
        <v>0</v>
      </c>
      <c r="J111" s="53">
        <v>0.41666666666666669</v>
      </c>
      <c r="K111" s="54">
        <v>0.75</v>
      </c>
      <c r="L111" s="55">
        <f t="shared" si="47"/>
        <v>8</v>
      </c>
      <c r="M111" s="53">
        <v>0.41666666666666669</v>
      </c>
      <c r="N111" s="54">
        <v>0.75</v>
      </c>
      <c r="O111" s="55">
        <f t="shared" si="48"/>
        <v>8</v>
      </c>
      <c r="P111" s="92"/>
    </row>
    <row r="112" spans="2:16" ht="19.5" customHeight="1" x14ac:dyDescent="0.2">
      <c r="B112" s="51">
        <f t="shared" si="35"/>
        <v>43640</v>
      </c>
      <c r="C112" s="52">
        <f t="shared" si="36"/>
        <v>43640</v>
      </c>
      <c r="D112" s="71">
        <v>0.58333333333333337</v>
      </c>
      <c r="E112" s="72">
        <v>0.83333333333333337</v>
      </c>
      <c r="F112" s="55">
        <f t="shared" si="46"/>
        <v>6</v>
      </c>
      <c r="G112" s="35"/>
      <c r="H112" s="48"/>
      <c r="I112" s="55">
        <f>(H112-G112)*24</f>
        <v>0</v>
      </c>
      <c r="J112" s="71">
        <v>0.58333333333333337</v>
      </c>
      <c r="K112" s="72">
        <v>0.75</v>
      </c>
      <c r="L112" s="55">
        <f t="shared" si="47"/>
        <v>3.9999999999999991</v>
      </c>
      <c r="M112" s="71">
        <v>0.41666666666666669</v>
      </c>
      <c r="N112" s="72">
        <v>0.83333333333333337</v>
      </c>
      <c r="O112" s="55">
        <f t="shared" si="48"/>
        <v>10</v>
      </c>
      <c r="P112" s="83"/>
    </row>
    <row r="113" spans="2:16" ht="19.5" customHeight="1" x14ac:dyDescent="0.2">
      <c r="B113" s="51">
        <f t="shared" si="35"/>
        <v>43641</v>
      </c>
      <c r="C113" s="52">
        <f t="shared" si="36"/>
        <v>43641</v>
      </c>
      <c r="D113" s="35"/>
      <c r="E113" s="48" t="s">
        <v>79</v>
      </c>
      <c r="F113" s="47"/>
      <c r="G113" s="35"/>
      <c r="H113" s="48"/>
      <c r="I113" s="55">
        <f t="shared" ref="I113:I118" si="49">(H113-G113)*24</f>
        <v>0</v>
      </c>
      <c r="J113" s="35"/>
      <c r="K113" s="48" t="s">
        <v>79</v>
      </c>
      <c r="L113" s="47"/>
      <c r="M113" s="35"/>
      <c r="N113" s="48" t="s">
        <v>79</v>
      </c>
      <c r="O113" s="47"/>
      <c r="P113" s="92"/>
    </row>
    <row r="114" spans="2:16" ht="19.5" customHeight="1" x14ac:dyDescent="0.2">
      <c r="B114" s="51">
        <f t="shared" si="35"/>
        <v>43642</v>
      </c>
      <c r="C114" s="52">
        <f t="shared" si="36"/>
        <v>43642</v>
      </c>
      <c r="D114" s="71">
        <v>0.58333333333333337</v>
      </c>
      <c r="E114" s="72">
        <v>0.83333333333333337</v>
      </c>
      <c r="F114" s="55">
        <f>(E114-D114)*24</f>
        <v>6</v>
      </c>
      <c r="G114" s="35"/>
      <c r="H114" s="48"/>
      <c r="I114" s="55">
        <f t="shared" si="49"/>
        <v>0</v>
      </c>
      <c r="J114" s="71">
        <v>0.58333333333333337</v>
      </c>
      <c r="K114" s="72">
        <v>0.75</v>
      </c>
      <c r="L114" s="55">
        <f>(K114-J114)*24</f>
        <v>3.9999999999999991</v>
      </c>
      <c r="M114" s="71">
        <v>0.41666666666666669</v>
      </c>
      <c r="N114" s="72">
        <v>0.83333333333333337</v>
      </c>
      <c r="O114" s="55">
        <f>(N114-M114)*24</f>
        <v>10</v>
      </c>
      <c r="P114" s="92"/>
    </row>
    <row r="115" spans="2:16" ht="19.5" customHeight="1" x14ac:dyDescent="0.2">
      <c r="B115" s="51">
        <f t="shared" si="35"/>
        <v>43643</v>
      </c>
      <c r="C115" s="52">
        <f t="shared" si="36"/>
        <v>43643</v>
      </c>
      <c r="D115" s="71">
        <v>0.58333333333333337</v>
      </c>
      <c r="E115" s="72">
        <v>0.83333333333333337</v>
      </c>
      <c r="F115" s="55">
        <f>(E115-D115)*24</f>
        <v>6</v>
      </c>
      <c r="G115" s="35"/>
      <c r="H115" s="48"/>
      <c r="I115" s="55">
        <f t="shared" si="49"/>
        <v>0</v>
      </c>
      <c r="J115" s="71">
        <v>0.58333333333333337</v>
      </c>
      <c r="K115" s="72">
        <v>0.75</v>
      </c>
      <c r="L115" s="55">
        <f>(K115-J115)*24</f>
        <v>3.9999999999999991</v>
      </c>
      <c r="M115" s="71">
        <v>0.41666666666666669</v>
      </c>
      <c r="N115" s="72">
        <v>0.83333333333333337</v>
      </c>
      <c r="O115" s="55">
        <f>(N115-M115)*24</f>
        <v>10</v>
      </c>
      <c r="P115" s="92"/>
    </row>
    <row r="116" spans="2:16" ht="19.5" customHeight="1" x14ac:dyDescent="0.2">
      <c r="B116" s="51">
        <f t="shared" si="35"/>
        <v>43644</v>
      </c>
      <c r="C116" s="52">
        <f t="shared" si="36"/>
        <v>43644</v>
      </c>
      <c r="D116" s="71">
        <v>0.58333333333333337</v>
      </c>
      <c r="E116" s="72">
        <v>0.83333333333333337</v>
      </c>
      <c r="F116" s="55">
        <f>(E116-D116)*24</f>
        <v>6</v>
      </c>
      <c r="G116" s="35"/>
      <c r="H116" s="48"/>
      <c r="I116" s="55">
        <f t="shared" si="49"/>
        <v>0</v>
      </c>
      <c r="J116" s="71">
        <v>0.58333333333333337</v>
      </c>
      <c r="K116" s="72">
        <v>0.75</v>
      </c>
      <c r="L116" s="55">
        <f>(K116-J116)*24</f>
        <v>3.9999999999999991</v>
      </c>
      <c r="M116" s="71">
        <v>0.41666666666666669</v>
      </c>
      <c r="N116" s="72">
        <v>0.83333333333333337</v>
      </c>
      <c r="O116" s="55">
        <f>(N116-M116)*24</f>
        <v>10</v>
      </c>
      <c r="P116" s="92"/>
    </row>
    <row r="117" spans="2:16" ht="19.5" customHeight="1" x14ac:dyDescent="0.2">
      <c r="B117" s="51">
        <f>IF(DAY(B116+1)&lt;&gt;29,"",B116+1)</f>
        <v>43645</v>
      </c>
      <c r="C117" s="52">
        <f t="shared" si="36"/>
        <v>43645</v>
      </c>
      <c r="D117" s="71">
        <v>0.41666666666666669</v>
      </c>
      <c r="E117" s="72">
        <v>0.83333333333333337</v>
      </c>
      <c r="F117" s="55">
        <f>(E117-D117)*24</f>
        <v>10</v>
      </c>
      <c r="G117" s="35"/>
      <c r="H117" s="48"/>
      <c r="I117" s="55">
        <f t="shared" si="49"/>
        <v>0</v>
      </c>
      <c r="J117" s="71">
        <v>0.41666666666666669</v>
      </c>
      <c r="K117" s="72">
        <v>0.75</v>
      </c>
      <c r="L117" s="55">
        <f>(K117-J117)*24</f>
        <v>8</v>
      </c>
      <c r="M117" s="71">
        <v>0.41666666666666669</v>
      </c>
      <c r="N117" s="72">
        <v>0.83333333333333337</v>
      </c>
      <c r="O117" s="55">
        <f>(N117-M117)*24</f>
        <v>10</v>
      </c>
      <c r="P117" s="92"/>
    </row>
    <row r="118" spans="2:16" ht="19.5" customHeight="1" x14ac:dyDescent="0.2">
      <c r="B118" s="51">
        <f>IF(DAY(B117+1)&lt;&gt;30,"",B117+1)</f>
        <v>43646</v>
      </c>
      <c r="C118" s="52">
        <f t="shared" si="36"/>
        <v>43646</v>
      </c>
      <c r="D118" s="53"/>
      <c r="E118" s="54" t="s">
        <v>364</v>
      </c>
      <c r="F118" s="55"/>
      <c r="G118" s="35"/>
      <c r="H118" s="48"/>
      <c r="I118" s="55">
        <f t="shared" si="49"/>
        <v>0</v>
      </c>
      <c r="J118" s="53">
        <v>0.41666666666666669</v>
      </c>
      <c r="K118" s="54">
        <v>0.75</v>
      </c>
      <c r="L118" s="55">
        <f>(K118-J118)*24</f>
        <v>8</v>
      </c>
      <c r="M118" s="53">
        <v>0.41666666666666669</v>
      </c>
      <c r="N118" s="54">
        <v>0.75</v>
      </c>
      <c r="O118" s="55">
        <f>(N118-M118)*24</f>
        <v>8</v>
      </c>
      <c r="P118" s="83" t="s">
        <v>360</v>
      </c>
    </row>
    <row r="119" spans="2:16" ht="19.5" customHeight="1" thickBot="1" x14ac:dyDescent="0.25">
      <c r="B119" s="51" t="str">
        <f>IF(DAY(B118+1)&lt;&gt;31,"",B118+1)</f>
        <v/>
      </c>
      <c r="C119" s="52" t="str">
        <f t="shared" si="36"/>
        <v/>
      </c>
      <c r="D119" s="71"/>
      <c r="E119" s="72"/>
      <c r="F119" s="55"/>
      <c r="G119" s="75"/>
      <c r="H119" s="77"/>
      <c r="I119" s="76"/>
      <c r="J119" s="71"/>
      <c r="K119" s="72"/>
      <c r="L119" s="55"/>
      <c r="M119" s="71"/>
      <c r="N119" s="72"/>
      <c r="O119" s="55"/>
      <c r="P119" s="94"/>
    </row>
    <row r="120" spans="2:16" ht="19.5" customHeight="1" thickTop="1" x14ac:dyDescent="0.2">
      <c r="B120" s="57" t="s">
        <v>37</v>
      </c>
      <c r="C120" s="58"/>
      <c r="D120" s="57"/>
      <c r="E120" s="59">
        <f>COUNTIF(D89:D119,"&gt;0")</f>
        <v>25</v>
      </c>
      <c r="F120" s="60"/>
      <c r="G120" s="61"/>
      <c r="H120" s="59">
        <f>COUNTIF(G89:G119,"&gt;0")</f>
        <v>0</v>
      </c>
      <c r="I120" s="60"/>
      <c r="J120" s="61"/>
      <c r="K120" s="59">
        <f>COUNTIF(J89:J119,"&gt;0")</f>
        <v>26</v>
      </c>
      <c r="L120" s="60"/>
      <c r="M120" s="61"/>
      <c r="N120" s="59">
        <f>COUNTIF(M89:M119,"&gt;0")</f>
        <v>26</v>
      </c>
      <c r="O120" s="60"/>
      <c r="P120" s="40"/>
    </row>
    <row r="121" spans="2:16" ht="19.5" customHeight="1" x14ac:dyDescent="0.2">
      <c r="B121" s="62" t="s">
        <v>309</v>
      </c>
      <c r="C121" s="63"/>
      <c r="D121" s="64"/>
      <c r="E121" s="74">
        <f>SUM(F89:F119)</f>
        <v>174</v>
      </c>
      <c r="F121" s="63"/>
      <c r="G121" s="65"/>
      <c r="H121" s="74">
        <f>SUM(I89:I119)</f>
        <v>0</v>
      </c>
      <c r="I121" s="63"/>
      <c r="J121" s="65"/>
      <c r="K121" s="74">
        <f>SUM(L89:L119)</f>
        <v>144</v>
      </c>
      <c r="L121" s="63"/>
      <c r="M121" s="65"/>
      <c r="N121" s="74">
        <f>SUM(O89:O119)</f>
        <v>246</v>
      </c>
      <c r="O121" s="63"/>
      <c r="P121" s="40"/>
    </row>
    <row r="122" spans="2:16" ht="19.5" customHeight="1" x14ac:dyDescent="0.2">
      <c r="B122" s="64" t="s">
        <v>366</v>
      </c>
      <c r="C122" s="66"/>
      <c r="D122" s="64"/>
      <c r="E122" s="90">
        <f>COUNTIF($B$89:$B$119,"&gt;0")-E120</f>
        <v>5</v>
      </c>
      <c r="F122" s="47"/>
      <c r="G122" s="35"/>
      <c r="H122" s="90">
        <f>COUNTIF($B$89:$B$119,"&gt;0")-H120</f>
        <v>30</v>
      </c>
      <c r="I122" s="47"/>
      <c r="J122" s="35"/>
      <c r="K122" s="90">
        <f>COUNTIF($B$89:$B$119,"&gt;0")-K120</f>
        <v>4</v>
      </c>
      <c r="L122" s="47"/>
      <c r="M122" s="35"/>
      <c r="N122" s="90">
        <f>COUNTIF($B$89:$B$119,"&gt;0")-N120</f>
        <v>4</v>
      </c>
      <c r="O122" s="47"/>
      <c r="P122" s="40"/>
    </row>
    <row r="123" spans="2:16" ht="19.5" customHeight="1" x14ac:dyDescent="0.2">
      <c r="B123" s="67"/>
      <c r="C123" s="68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8.75" customHeight="1" x14ac:dyDescent="0.2">
      <c r="B124" s="287" t="s">
        <v>13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2:16" ht="18.75" customHeight="1" x14ac:dyDescent="0.2"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2:16" ht="18.75" customHeight="1" x14ac:dyDescent="0.2"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2:16" ht="18.75" customHeight="1" x14ac:dyDescent="0.2">
      <c r="B127" s="378">
        <f>EDATE(B86, 1)</f>
        <v>43647</v>
      </c>
      <c r="C127" s="378"/>
      <c r="D127" s="378"/>
      <c r="E127" s="44">
        <f>B127</f>
        <v>43647</v>
      </c>
      <c r="F127" s="10"/>
    </row>
    <row r="128" spans="2:16" ht="19.5" customHeight="1" x14ac:dyDescent="0.2">
      <c r="B128" s="289"/>
      <c r="C128" s="290"/>
      <c r="D128" s="219" t="s">
        <v>313</v>
      </c>
      <c r="E128" s="293"/>
      <c r="F128" s="220"/>
      <c r="G128" s="219" t="s">
        <v>2</v>
      </c>
      <c r="H128" s="293"/>
      <c r="I128" s="220"/>
      <c r="J128" s="219" t="s">
        <v>36</v>
      </c>
      <c r="K128" s="293"/>
      <c r="L128" s="220"/>
      <c r="M128" s="219" t="s">
        <v>237</v>
      </c>
      <c r="N128" s="293"/>
      <c r="O128" s="220"/>
      <c r="P128" s="40" t="s">
        <v>306</v>
      </c>
    </row>
    <row r="129" spans="2:16" ht="19.5" customHeight="1" x14ac:dyDescent="0.2">
      <c r="B129" s="291"/>
      <c r="C129" s="292"/>
      <c r="D129" s="35" t="s">
        <v>246</v>
      </c>
      <c r="E129" s="48" t="s">
        <v>307</v>
      </c>
      <c r="F129" s="47" t="s">
        <v>308</v>
      </c>
      <c r="G129" s="35" t="s">
        <v>246</v>
      </c>
      <c r="H129" s="48" t="s">
        <v>307</v>
      </c>
      <c r="I129" s="47" t="s">
        <v>308</v>
      </c>
      <c r="J129" s="35" t="s">
        <v>246</v>
      </c>
      <c r="K129" s="48" t="s">
        <v>307</v>
      </c>
      <c r="L129" s="47" t="s">
        <v>308</v>
      </c>
      <c r="M129" s="35" t="s">
        <v>246</v>
      </c>
      <c r="N129" s="48" t="s">
        <v>307</v>
      </c>
      <c r="O129" s="47" t="s">
        <v>308</v>
      </c>
      <c r="P129" s="3"/>
    </row>
    <row r="130" spans="2:16" ht="19.5" customHeight="1" x14ac:dyDescent="0.2">
      <c r="B130" s="51">
        <f>B127</f>
        <v>43647</v>
      </c>
      <c r="C130" s="52">
        <f>B130</f>
        <v>43647</v>
      </c>
      <c r="D130" s="71">
        <v>0.58333333333333337</v>
      </c>
      <c r="E130" s="72">
        <v>0.83333333333333337</v>
      </c>
      <c r="F130" s="55">
        <f>(E130-D130)*24</f>
        <v>6</v>
      </c>
      <c r="G130" s="35"/>
      <c r="H130" s="48"/>
      <c r="I130" s="55">
        <f>(H130-G130)*24</f>
        <v>0</v>
      </c>
      <c r="J130" s="71">
        <v>0.58333333333333337</v>
      </c>
      <c r="K130" s="72">
        <v>0.75</v>
      </c>
      <c r="L130" s="55">
        <f>(K130-J130)*24</f>
        <v>3.9999999999999991</v>
      </c>
      <c r="M130" s="71">
        <v>0.41666666666666669</v>
      </c>
      <c r="N130" s="72">
        <v>0.83333333333333337</v>
      </c>
      <c r="O130" s="55">
        <f>(N130-M130)*24</f>
        <v>10</v>
      </c>
      <c r="P130" s="83"/>
    </row>
    <row r="131" spans="2:16" ht="19.5" customHeight="1" x14ac:dyDescent="0.2">
      <c r="B131" s="51">
        <f t="shared" ref="B131:B157" si="50">B130+1</f>
        <v>43648</v>
      </c>
      <c r="C131" s="52">
        <f>B131</f>
        <v>43648</v>
      </c>
      <c r="D131" s="35"/>
      <c r="E131" s="48" t="s">
        <v>79</v>
      </c>
      <c r="F131" s="47"/>
      <c r="G131" s="35"/>
      <c r="H131" s="48"/>
      <c r="I131" s="55">
        <f>(H131-G131)*24</f>
        <v>0</v>
      </c>
      <c r="J131" s="35"/>
      <c r="K131" s="48" t="s">
        <v>79</v>
      </c>
      <c r="L131" s="47"/>
      <c r="M131" s="35"/>
      <c r="N131" s="48" t="s">
        <v>79</v>
      </c>
      <c r="O131" s="47"/>
      <c r="P131" s="83"/>
    </row>
    <row r="132" spans="2:16" ht="19.5" customHeight="1" x14ac:dyDescent="0.2">
      <c r="B132" s="51">
        <f t="shared" si="50"/>
        <v>43649</v>
      </c>
      <c r="C132" s="52">
        <f t="shared" ref="C132:C160" si="51">B132</f>
        <v>43649</v>
      </c>
      <c r="D132" s="71">
        <v>0.58333333333333337</v>
      </c>
      <c r="E132" s="72">
        <v>0.83333333333333337</v>
      </c>
      <c r="F132" s="55">
        <f>(E132-D132)*24</f>
        <v>6</v>
      </c>
      <c r="G132" s="35"/>
      <c r="H132" s="48"/>
      <c r="I132" s="55">
        <f>(H132-G132)*24</f>
        <v>0</v>
      </c>
      <c r="J132" s="71">
        <v>0.58333333333333337</v>
      </c>
      <c r="K132" s="72">
        <v>0.75</v>
      </c>
      <c r="L132" s="55">
        <f t="shared" ref="L132:L137" si="52">(K132-J132)*24</f>
        <v>3.9999999999999991</v>
      </c>
      <c r="M132" s="71">
        <v>0.41666666666666669</v>
      </c>
      <c r="N132" s="72">
        <v>0.83333333333333337</v>
      </c>
      <c r="O132" s="55">
        <f t="shared" ref="O132:O137" si="53">(N132-M132)*24</f>
        <v>10</v>
      </c>
      <c r="P132" s="83"/>
    </row>
    <row r="133" spans="2:16" ht="19.5" customHeight="1" x14ac:dyDescent="0.2">
      <c r="B133" s="51">
        <f t="shared" si="50"/>
        <v>43650</v>
      </c>
      <c r="C133" s="52">
        <f t="shared" si="51"/>
        <v>43650</v>
      </c>
      <c r="D133" s="71">
        <v>0.58333333333333337</v>
      </c>
      <c r="E133" s="72">
        <v>0.83333333333333337</v>
      </c>
      <c r="F133" s="55">
        <f>(E133-D133)*24</f>
        <v>6</v>
      </c>
      <c r="G133" s="35"/>
      <c r="H133" s="48"/>
      <c r="I133" s="55">
        <f t="shared" ref="I133:I139" si="54">(H133-G133)*24</f>
        <v>0</v>
      </c>
      <c r="J133" s="71">
        <v>0.58333333333333337</v>
      </c>
      <c r="K133" s="72">
        <v>0.75</v>
      </c>
      <c r="L133" s="55">
        <f t="shared" si="52"/>
        <v>3.9999999999999991</v>
      </c>
      <c r="M133" s="71">
        <v>0.41666666666666669</v>
      </c>
      <c r="N133" s="72">
        <v>0.83333333333333337</v>
      </c>
      <c r="O133" s="55">
        <f t="shared" si="53"/>
        <v>10</v>
      </c>
      <c r="P133" s="83"/>
    </row>
    <row r="134" spans="2:16" ht="19.5" customHeight="1" x14ac:dyDescent="0.2">
      <c r="B134" s="51">
        <f t="shared" si="50"/>
        <v>43651</v>
      </c>
      <c r="C134" s="52">
        <f t="shared" si="51"/>
        <v>43651</v>
      </c>
      <c r="D134" s="71"/>
      <c r="E134" s="72" t="s">
        <v>365</v>
      </c>
      <c r="F134" s="55"/>
      <c r="G134" s="35"/>
      <c r="H134" s="48"/>
      <c r="I134" s="55">
        <f t="shared" si="54"/>
        <v>0</v>
      </c>
      <c r="J134" s="71">
        <v>0.58333333333333337</v>
      </c>
      <c r="K134" s="72">
        <v>0.75</v>
      </c>
      <c r="L134" s="55">
        <f t="shared" si="52"/>
        <v>3.9999999999999991</v>
      </c>
      <c r="M134" s="71">
        <v>0.41666666666666669</v>
      </c>
      <c r="N134" s="72">
        <v>0.83333333333333337</v>
      </c>
      <c r="O134" s="55">
        <f t="shared" si="53"/>
        <v>10</v>
      </c>
      <c r="P134" s="91" t="s">
        <v>359</v>
      </c>
    </row>
    <row r="135" spans="2:16" ht="19.5" customHeight="1" x14ac:dyDescent="0.2">
      <c r="B135" s="51">
        <f t="shared" si="50"/>
        <v>43652</v>
      </c>
      <c r="C135" s="52">
        <f t="shared" si="51"/>
        <v>43652</v>
      </c>
      <c r="D135" s="71"/>
      <c r="E135" s="72" t="s">
        <v>365</v>
      </c>
      <c r="F135" s="55"/>
      <c r="G135" s="35"/>
      <c r="H135" s="48"/>
      <c r="I135" s="55">
        <f t="shared" si="54"/>
        <v>0</v>
      </c>
      <c r="J135" s="71">
        <v>0.41666666666666669</v>
      </c>
      <c r="K135" s="72">
        <v>0.75</v>
      </c>
      <c r="L135" s="55">
        <f t="shared" si="52"/>
        <v>8</v>
      </c>
      <c r="M135" s="71">
        <v>0.41666666666666669</v>
      </c>
      <c r="N135" s="72">
        <v>0.83333333333333337</v>
      </c>
      <c r="O135" s="55">
        <f t="shared" si="53"/>
        <v>10</v>
      </c>
      <c r="P135" s="83"/>
    </row>
    <row r="136" spans="2:16" ht="19.5" customHeight="1" x14ac:dyDescent="0.2">
      <c r="B136" s="51">
        <f t="shared" si="50"/>
        <v>43653</v>
      </c>
      <c r="C136" s="52">
        <f t="shared" si="51"/>
        <v>43653</v>
      </c>
      <c r="D136" s="71"/>
      <c r="E136" s="72" t="s">
        <v>365</v>
      </c>
      <c r="F136" s="55"/>
      <c r="G136" s="35"/>
      <c r="H136" s="48"/>
      <c r="I136" s="55">
        <f t="shared" si="54"/>
        <v>0</v>
      </c>
      <c r="J136" s="71">
        <v>0.41666666666666669</v>
      </c>
      <c r="K136" s="72">
        <v>0.75</v>
      </c>
      <c r="L136" s="55">
        <f t="shared" si="52"/>
        <v>8</v>
      </c>
      <c r="M136" s="71">
        <v>0.41666666666666669</v>
      </c>
      <c r="N136" s="72">
        <v>0.75</v>
      </c>
      <c r="O136" s="55">
        <f t="shared" si="53"/>
        <v>8</v>
      </c>
      <c r="P136" s="83"/>
    </row>
    <row r="137" spans="2:16" ht="19.5" customHeight="1" x14ac:dyDescent="0.2">
      <c r="B137" s="51">
        <f t="shared" si="50"/>
        <v>43654</v>
      </c>
      <c r="C137" s="52">
        <f t="shared" si="51"/>
        <v>43654</v>
      </c>
      <c r="D137" s="71"/>
      <c r="E137" s="72" t="s">
        <v>365</v>
      </c>
      <c r="F137" s="55"/>
      <c r="G137" s="35"/>
      <c r="H137" s="48"/>
      <c r="I137" s="55">
        <f>(H137-G137)*24</f>
        <v>0</v>
      </c>
      <c r="J137" s="71">
        <v>0.58333333333333337</v>
      </c>
      <c r="K137" s="72">
        <v>0.75</v>
      </c>
      <c r="L137" s="55">
        <f t="shared" si="52"/>
        <v>3.9999999999999991</v>
      </c>
      <c r="M137" s="71">
        <v>0.41666666666666669</v>
      </c>
      <c r="N137" s="72">
        <v>0.83333333333333337</v>
      </c>
      <c r="O137" s="55">
        <f t="shared" si="53"/>
        <v>10</v>
      </c>
      <c r="P137" s="91"/>
    </row>
    <row r="138" spans="2:16" ht="19.5" customHeight="1" x14ac:dyDescent="0.2">
      <c r="B138" s="51">
        <f t="shared" si="50"/>
        <v>43655</v>
      </c>
      <c r="C138" s="52">
        <f t="shared" si="51"/>
        <v>43655</v>
      </c>
      <c r="D138" s="71"/>
      <c r="E138" s="72" t="s">
        <v>365</v>
      </c>
      <c r="F138" s="55"/>
      <c r="G138" s="35"/>
      <c r="H138" s="48"/>
      <c r="I138" s="55">
        <f t="shared" si="54"/>
        <v>0</v>
      </c>
      <c r="J138" s="35"/>
      <c r="K138" s="48" t="s">
        <v>79</v>
      </c>
      <c r="L138" s="47"/>
      <c r="M138" s="35"/>
      <c r="N138" s="48" t="s">
        <v>79</v>
      </c>
      <c r="O138" s="47"/>
      <c r="P138" s="83"/>
    </row>
    <row r="139" spans="2:16" ht="19.5" customHeight="1" x14ac:dyDescent="0.2">
      <c r="B139" s="51">
        <f t="shared" si="50"/>
        <v>43656</v>
      </c>
      <c r="C139" s="52">
        <f t="shared" si="51"/>
        <v>43656</v>
      </c>
      <c r="D139" s="71"/>
      <c r="E139" s="72" t="s">
        <v>365</v>
      </c>
      <c r="F139" s="55"/>
      <c r="G139" s="35"/>
      <c r="H139" s="48"/>
      <c r="I139" s="55">
        <f t="shared" si="54"/>
        <v>0</v>
      </c>
      <c r="J139" s="71">
        <v>0.58333333333333337</v>
      </c>
      <c r="K139" s="72">
        <v>0.75</v>
      </c>
      <c r="L139" s="55">
        <f t="shared" ref="L139:L144" si="55">(K139-J139)*24</f>
        <v>3.9999999999999991</v>
      </c>
      <c r="M139" s="71">
        <v>0.41666666666666669</v>
      </c>
      <c r="N139" s="72">
        <v>0.83333333333333337</v>
      </c>
      <c r="O139" s="55">
        <f t="shared" ref="O139:O144" si="56">(N139-M139)*24</f>
        <v>10</v>
      </c>
      <c r="P139" s="83"/>
    </row>
    <row r="140" spans="2:16" ht="19.5" customHeight="1" x14ac:dyDescent="0.2">
      <c r="B140" s="51">
        <f t="shared" si="50"/>
        <v>43657</v>
      </c>
      <c r="C140" s="52">
        <f t="shared" si="51"/>
        <v>43657</v>
      </c>
      <c r="D140" s="71"/>
      <c r="E140" s="72" t="s">
        <v>365</v>
      </c>
      <c r="F140" s="55"/>
      <c r="G140" s="35"/>
      <c r="H140" s="48"/>
      <c r="I140" s="55">
        <f t="shared" ref="I140:I146" si="57">(H140-G140)*24</f>
        <v>0</v>
      </c>
      <c r="J140" s="71">
        <v>0.58333333333333337</v>
      </c>
      <c r="K140" s="72">
        <v>0.75</v>
      </c>
      <c r="L140" s="55">
        <f t="shared" si="55"/>
        <v>3.9999999999999991</v>
      </c>
      <c r="M140" s="71">
        <v>0.41666666666666669</v>
      </c>
      <c r="N140" s="72">
        <v>0.83333333333333337</v>
      </c>
      <c r="O140" s="55">
        <f t="shared" si="56"/>
        <v>10</v>
      </c>
      <c r="P140" s="92"/>
    </row>
    <row r="141" spans="2:16" ht="19.5" customHeight="1" x14ac:dyDescent="0.2">
      <c r="B141" s="51">
        <f t="shared" si="50"/>
        <v>43658</v>
      </c>
      <c r="C141" s="52">
        <f t="shared" si="51"/>
        <v>43658</v>
      </c>
      <c r="D141" s="71">
        <v>0.58333333333333337</v>
      </c>
      <c r="E141" s="72">
        <v>0.83333333333333337</v>
      </c>
      <c r="F141" s="55">
        <f>(E141-D141)*24</f>
        <v>6</v>
      </c>
      <c r="G141" s="35"/>
      <c r="H141" s="48"/>
      <c r="I141" s="55">
        <f t="shared" si="57"/>
        <v>0</v>
      </c>
      <c r="J141" s="71">
        <v>0.58333333333333337</v>
      </c>
      <c r="K141" s="72">
        <v>0.75</v>
      </c>
      <c r="L141" s="55">
        <f t="shared" si="55"/>
        <v>3.9999999999999991</v>
      </c>
      <c r="M141" s="71">
        <v>0.41666666666666669</v>
      </c>
      <c r="N141" s="72">
        <v>0.83333333333333337</v>
      </c>
      <c r="O141" s="55">
        <f t="shared" si="56"/>
        <v>10</v>
      </c>
      <c r="P141" s="92"/>
    </row>
    <row r="142" spans="2:16" ht="19.5" customHeight="1" x14ac:dyDescent="0.2">
      <c r="B142" s="51">
        <f t="shared" si="50"/>
        <v>43659</v>
      </c>
      <c r="C142" s="52">
        <f t="shared" si="51"/>
        <v>43659</v>
      </c>
      <c r="D142" s="71">
        <v>0.41666666666666669</v>
      </c>
      <c r="E142" s="72">
        <v>0.83333333333333337</v>
      </c>
      <c r="F142" s="55">
        <f>(E142-D142)*24</f>
        <v>10</v>
      </c>
      <c r="G142" s="35"/>
      <c r="H142" s="48"/>
      <c r="I142" s="55">
        <f t="shared" si="57"/>
        <v>0</v>
      </c>
      <c r="J142" s="71">
        <v>0.41666666666666669</v>
      </c>
      <c r="K142" s="72">
        <v>0.75</v>
      </c>
      <c r="L142" s="55">
        <f t="shared" si="55"/>
        <v>8</v>
      </c>
      <c r="M142" s="71">
        <v>0.41666666666666669</v>
      </c>
      <c r="N142" s="72">
        <v>0.83333333333333337</v>
      </c>
      <c r="O142" s="55">
        <f t="shared" si="56"/>
        <v>10</v>
      </c>
      <c r="P142" s="92"/>
    </row>
    <row r="143" spans="2:16" ht="19.5" customHeight="1" x14ac:dyDescent="0.2">
      <c r="B143" s="51">
        <f t="shared" si="50"/>
        <v>43660</v>
      </c>
      <c r="C143" s="52">
        <f t="shared" si="51"/>
        <v>43660</v>
      </c>
      <c r="D143" s="71">
        <v>0.41666666666666669</v>
      </c>
      <c r="E143" s="72">
        <v>0.75</v>
      </c>
      <c r="F143" s="55">
        <f>(E143-D143)*24</f>
        <v>8</v>
      </c>
      <c r="G143" s="35"/>
      <c r="H143" s="48"/>
      <c r="I143" s="55">
        <f t="shared" si="57"/>
        <v>0</v>
      </c>
      <c r="J143" s="71">
        <v>0.41666666666666669</v>
      </c>
      <c r="K143" s="72">
        <v>0.75</v>
      </c>
      <c r="L143" s="55">
        <f t="shared" si="55"/>
        <v>8</v>
      </c>
      <c r="M143" s="71">
        <v>0.41666666666666669</v>
      </c>
      <c r="N143" s="72">
        <v>0.75</v>
      </c>
      <c r="O143" s="55">
        <f t="shared" si="56"/>
        <v>8</v>
      </c>
      <c r="P143" s="92"/>
    </row>
    <row r="144" spans="2:16" ht="19.5" customHeight="1" x14ac:dyDescent="0.2">
      <c r="B144" s="51">
        <f t="shared" si="50"/>
        <v>43661</v>
      </c>
      <c r="C144" s="52">
        <f t="shared" si="51"/>
        <v>43661</v>
      </c>
      <c r="D144" s="71">
        <v>0.41666666666666669</v>
      </c>
      <c r="E144" s="72">
        <v>0.75</v>
      </c>
      <c r="F144" s="55">
        <f>(E144-D144)*24</f>
        <v>8</v>
      </c>
      <c r="G144" s="35"/>
      <c r="H144" s="48"/>
      <c r="I144" s="55">
        <f t="shared" si="57"/>
        <v>0</v>
      </c>
      <c r="J144" s="71">
        <v>0.41666666666666669</v>
      </c>
      <c r="K144" s="72">
        <v>0.75</v>
      </c>
      <c r="L144" s="55">
        <f t="shared" si="55"/>
        <v>8</v>
      </c>
      <c r="M144" s="71">
        <v>0.41666666666666669</v>
      </c>
      <c r="N144" s="72">
        <v>0.75</v>
      </c>
      <c r="O144" s="55">
        <f t="shared" si="56"/>
        <v>8</v>
      </c>
      <c r="P144" s="83" t="s">
        <v>177</v>
      </c>
    </row>
    <row r="145" spans="2:16" ht="19.5" customHeight="1" x14ac:dyDescent="0.2">
      <c r="B145" s="51">
        <f t="shared" si="50"/>
        <v>43662</v>
      </c>
      <c r="C145" s="52">
        <f t="shared" si="51"/>
        <v>43662</v>
      </c>
      <c r="D145" s="35"/>
      <c r="E145" s="48" t="s">
        <v>79</v>
      </c>
      <c r="F145" s="47"/>
      <c r="G145" s="35"/>
      <c r="H145" s="48"/>
      <c r="I145" s="55">
        <f t="shared" si="57"/>
        <v>0</v>
      </c>
      <c r="J145" s="35"/>
      <c r="K145" s="48" t="s">
        <v>79</v>
      </c>
      <c r="L145" s="47"/>
      <c r="M145" s="35"/>
      <c r="N145" s="48" t="s">
        <v>79</v>
      </c>
      <c r="O145" s="47"/>
      <c r="P145" s="83"/>
    </row>
    <row r="146" spans="2:16" ht="19.5" customHeight="1" x14ac:dyDescent="0.2">
      <c r="B146" s="51">
        <f t="shared" si="50"/>
        <v>43663</v>
      </c>
      <c r="C146" s="52">
        <f t="shared" si="51"/>
        <v>43663</v>
      </c>
      <c r="D146" s="71">
        <v>0.58333333333333337</v>
      </c>
      <c r="E146" s="72">
        <v>0.83333333333333337</v>
      </c>
      <c r="F146" s="55">
        <f>(E146-D146)*24</f>
        <v>6</v>
      </c>
      <c r="G146" s="35"/>
      <c r="H146" s="48"/>
      <c r="I146" s="55">
        <f t="shared" si="57"/>
        <v>0</v>
      </c>
      <c r="J146" s="71">
        <v>0.58333333333333337</v>
      </c>
      <c r="K146" s="72">
        <v>0.75</v>
      </c>
      <c r="L146" s="55">
        <f>(K146-J146)*24</f>
        <v>3.9999999999999991</v>
      </c>
      <c r="M146" s="71">
        <v>0.41666666666666669</v>
      </c>
      <c r="N146" s="72">
        <v>0.83333333333333337</v>
      </c>
      <c r="O146" s="55">
        <f>(N146-M146)*24</f>
        <v>10</v>
      </c>
      <c r="P146" s="92"/>
    </row>
    <row r="147" spans="2:16" ht="19.5" customHeight="1" x14ac:dyDescent="0.2">
      <c r="B147" s="51">
        <f t="shared" si="50"/>
        <v>43664</v>
      </c>
      <c r="C147" s="52">
        <f t="shared" si="51"/>
        <v>43664</v>
      </c>
      <c r="D147" s="71">
        <v>0.58333333333333337</v>
      </c>
      <c r="E147" s="72">
        <v>0.83333333333333337</v>
      </c>
      <c r="F147" s="55">
        <f t="shared" ref="F147:F157" si="58">(E147-D147)*24</f>
        <v>6</v>
      </c>
      <c r="G147" s="35"/>
      <c r="H147" s="48"/>
      <c r="I147" s="55">
        <f t="shared" ref="I147:I159" si="59">(H147-G147)*24</f>
        <v>0</v>
      </c>
      <c r="J147" s="71">
        <v>0.58333333333333337</v>
      </c>
      <c r="K147" s="72">
        <v>0.75</v>
      </c>
      <c r="L147" s="55">
        <f t="shared" ref="L147:L160" si="60">(K147-J147)*24</f>
        <v>3.9999999999999991</v>
      </c>
      <c r="M147" s="71">
        <v>0.41666666666666669</v>
      </c>
      <c r="N147" s="72">
        <v>0.83333333333333337</v>
      </c>
      <c r="O147" s="55">
        <f t="shared" ref="O147:O160" si="61">(N147-M147)*24</f>
        <v>10</v>
      </c>
      <c r="P147" s="92"/>
    </row>
    <row r="148" spans="2:16" ht="19.5" customHeight="1" x14ac:dyDescent="0.2">
      <c r="B148" s="51">
        <f t="shared" si="50"/>
        <v>43665</v>
      </c>
      <c r="C148" s="52">
        <f t="shared" si="51"/>
        <v>43665</v>
      </c>
      <c r="D148" s="71"/>
      <c r="E148" s="72" t="s">
        <v>362</v>
      </c>
      <c r="F148" s="55"/>
      <c r="G148" s="35"/>
      <c r="H148" s="48"/>
      <c r="I148" s="55">
        <f t="shared" si="59"/>
        <v>0</v>
      </c>
      <c r="J148" s="71">
        <v>0.58333333333333337</v>
      </c>
      <c r="K148" s="72">
        <v>0.75</v>
      </c>
      <c r="L148" s="55">
        <f t="shared" si="60"/>
        <v>3.9999999999999991</v>
      </c>
      <c r="M148" s="71">
        <v>0.41666666666666669</v>
      </c>
      <c r="N148" s="72">
        <v>0.83333333333333337</v>
      </c>
      <c r="O148" s="55">
        <f t="shared" si="61"/>
        <v>10</v>
      </c>
      <c r="P148" s="83" t="s">
        <v>362</v>
      </c>
    </row>
    <row r="149" spans="2:16" ht="19.5" customHeight="1" x14ac:dyDescent="0.2">
      <c r="B149" s="51">
        <f t="shared" si="50"/>
        <v>43666</v>
      </c>
      <c r="C149" s="52">
        <f t="shared" si="51"/>
        <v>43666</v>
      </c>
      <c r="D149" s="71"/>
      <c r="E149" s="72" t="s">
        <v>362</v>
      </c>
      <c r="F149" s="55"/>
      <c r="G149" s="35"/>
      <c r="H149" s="48"/>
      <c r="I149" s="55">
        <f t="shared" si="59"/>
        <v>0</v>
      </c>
      <c r="J149" s="71">
        <v>0.41666666666666669</v>
      </c>
      <c r="K149" s="72">
        <v>0.75</v>
      </c>
      <c r="L149" s="55">
        <f t="shared" si="60"/>
        <v>8</v>
      </c>
      <c r="M149" s="71">
        <v>0.41666666666666669</v>
      </c>
      <c r="N149" s="72">
        <v>0.83333333333333337</v>
      </c>
      <c r="O149" s="55">
        <f t="shared" si="61"/>
        <v>10</v>
      </c>
      <c r="P149" s="83" t="s">
        <v>362</v>
      </c>
    </row>
    <row r="150" spans="2:16" ht="19.5" customHeight="1" x14ac:dyDescent="0.2">
      <c r="B150" s="51">
        <f t="shared" si="50"/>
        <v>43667</v>
      </c>
      <c r="C150" s="52">
        <f t="shared" si="51"/>
        <v>43667</v>
      </c>
      <c r="D150" s="71"/>
      <c r="E150" s="72" t="s">
        <v>362</v>
      </c>
      <c r="F150" s="55"/>
      <c r="G150" s="35"/>
      <c r="H150" s="48"/>
      <c r="I150" s="55">
        <f t="shared" si="59"/>
        <v>0</v>
      </c>
      <c r="J150" s="71">
        <v>0.41666666666666669</v>
      </c>
      <c r="K150" s="72">
        <v>0.75</v>
      </c>
      <c r="L150" s="55">
        <f t="shared" si="60"/>
        <v>8</v>
      </c>
      <c r="M150" s="71">
        <v>0.41666666666666669</v>
      </c>
      <c r="N150" s="72">
        <v>0.75</v>
      </c>
      <c r="O150" s="55">
        <f t="shared" si="61"/>
        <v>8</v>
      </c>
      <c r="P150" s="83" t="s">
        <v>362</v>
      </c>
    </row>
    <row r="151" spans="2:16" ht="19.5" customHeight="1" x14ac:dyDescent="0.2">
      <c r="B151" s="51">
        <f t="shared" si="50"/>
        <v>43668</v>
      </c>
      <c r="C151" s="52">
        <f t="shared" si="51"/>
        <v>43668</v>
      </c>
      <c r="D151" s="71">
        <v>0.58333333333333337</v>
      </c>
      <c r="E151" s="72">
        <v>0.83333333333333337</v>
      </c>
      <c r="F151" s="55">
        <f t="shared" si="58"/>
        <v>6</v>
      </c>
      <c r="G151" s="35"/>
      <c r="H151" s="48"/>
      <c r="I151" s="55">
        <f>(H151-G151)*24</f>
        <v>0</v>
      </c>
      <c r="J151" s="71">
        <v>0.58333333333333337</v>
      </c>
      <c r="K151" s="72">
        <v>0.75</v>
      </c>
      <c r="L151" s="55">
        <f>(K151-J151)*24</f>
        <v>3.9999999999999991</v>
      </c>
      <c r="M151" s="71">
        <v>0.41666666666666669</v>
      </c>
      <c r="N151" s="72">
        <v>0.83333333333333337</v>
      </c>
      <c r="O151" s="55">
        <f>(N151-M151)*24</f>
        <v>10</v>
      </c>
      <c r="P151" s="92"/>
    </row>
    <row r="152" spans="2:16" ht="19.5" customHeight="1" x14ac:dyDescent="0.2">
      <c r="B152" s="51">
        <f t="shared" si="50"/>
        <v>43669</v>
      </c>
      <c r="C152" s="52">
        <f t="shared" si="51"/>
        <v>43669</v>
      </c>
      <c r="D152" s="35"/>
      <c r="E152" s="48" t="s">
        <v>79</v>
      </c>
      <c r="F152" s="47"/>
      <c r="G152" s="35"/>
      <c r="H152" s="48"/>
      <c r="I152" s="55">
        <f>(H152-G152)*24</f>
        <v>0</v>
      </c>
      <c r="J152" s="35"/>
      <c r="K152" s="48" t="s">
        <v>79</v>
      </c>
      <c r="L152" s="47"/>
      <c r="M152" s="35"/>
      <c r="N152" s="48" t="s">
        <v>79</v>
      </c>
      <c r="O152" s="47"/>
      <c r="P152" s="92"/>
    </row>
    <row r="153" spans="2:16" ht="19.5" customHeight="1" x14ac:dyDescent="0.2">
      <c r="B153" s="51">
        <f t="shared" si="50"/>
        <v>43670</v>
      </c>
      <c r="C153" s="52">
        <f t="shared" si="51"/>
        <v>43670</v>
      </c>
      <c r="D153" s="71">
        <v>0.41666666666666669</v>
      </c>
      <c r="E153" s="72">
        <v>0.70833333333333337</v>
      </c>
      <c r="F153" s="55">
        <f t="shared" si="58"/>
        <v>7</v>
      </c>
      <c r="G153" s="35"/>
      <c r="H153" s="48"/>
      <c r="I153" s="55">
        <f t="shared" si="59"/>
        <v>0</v>
      </c>
      <c r="J153" s="71">
        <v>0.41666666666666669</v>
      </c>
      <c r="K153" s="72">
        <v>0.70833333333333337</v>
      </c>
      <c r="L153" s="55">
        <f t="shared" si="60"/>
        <v>7</v>
      </c>
      <c r="M153" s="71">
        <v>0.41666666666666669</v>
      </c>
      <c r="N153" s="72">
        <v>0.70833333333333337</v>
      </c>
      <c r="O153" s="55">
        <f t="shared" si="61"/>
        <v>7</v>
      </c>
      <c r="P153" s="83" t="s">
        <v>315</v>
      </c>
    </row>
    <row r="154" spans="2:16" ht="19.5" customHeight="1" x14ac:dyDescent="0.2">
      <c r="B154" s="51">
        <f t="shared" si="50"/>
        <v>43671</v>
      </c>
      <c r="C154" s="52">
        <f t="shared" si="51"/>
        <v>43671</v>
      </c>
      <c r="D154" s="71">
        <v>0.41666666666666669</v>
      </c>
      <c r="E154" s="72">
        <v>0.70833333333333337</v>
      </c>
      <c r="F154" s="55">
        <f t="shared" si="58"/>
        <v>7</v>
      </c>
      <c r="G154" s="35"/>
      <c r="H154" s="48"/>
      <c r="I154" s="55">
        <f t="shared" si="59"/>
        <v>0</v>
      </c>
      <c r="J154" s="71">
        <v>0.41666666666666669</v>
      </c>
      <c r="K154" s="72">
        <v>0.70833333333333337</v>
      </c>
      <c r="L154" s="55">
        <f t="shared" si="60"/>
        <v>7</v>
      </c>
      <c r="M154" s="71">
        <v>0.41666666666666669</v>
      </c>
      <c r="N154" s="72">
        <v>0.70833333333333337</v>
      </c>
      <c r="O154" s="55">
        <f t="shared" si="61"/>
        <v>7</v>
      </c>
      <c r="P154" s="83" t="s">
        <v>315</v>
      </c>
    </row>
    <row r="155" spans="2:16" ht="19.5" customHeight="1" x14ac:dyDescent="0.2">
      <c r="B155" s="51">
        <f t="shared" si="50"/>
        <v>43672</v>
      </c>
      <c r="C155" s="52">
        <f t="shared" si="51"/>
        <v>43672</v>
      </c>
      <c r="D155" s="71">
        <v>0.41666666666666669</v>
      </c>
      <c r="E155" s="72">
        <v>0.70833333333333337</v>
      </c>
      <c r="F155" s="55">
        <f t="shared" si="58"/>
        <v>7</v>
      </c>
      <c r="G155" s="35"/>
      <c r="H155" s="48"/>
      <c r="I155" s="55">
        <f t="shared" si="59"/>
        <v>0</v>
      </c>
      <c r="J155" s="71">
        <v>0.41666666666666669</v>
      </c>
      <c r="K155" s="72">
        <v>0.70833333333333337</v>
      </c>
      <c r="L155" s="55">
        <f t="shared" si="60"/>
        <v>7</v>
      </c>
      <c r="M155" s="71">
        <v>0.41666666666666669</v>
      </c>
      <c r="N155" s="72">
        <v>0.70833333333333337</v>
      </c>
      <c r="O155" s="55">
        <f t="shared" si="61"/>
        <v>7</v>
      </c>
      <c r="P155" s="83" t="s">
        <v>315</v>
      </c>
    </row>
    <row r="156" spans="2:16" ht="19.5" customHeight="1" x14ac:dyDescent="0.2">
      <c r="B156" s="51">
        <f t="shared" si="50"/>
        <v>43673</v>
      </c>
      <c r="C156" s="52">
        <f t="shared" si="51"/>
        <v>43673</v>
      </c>
      <c r="D156" s="71">
        <v>0.41666666666666669</v>
      </c>
      <c r="E156" s="72">
        <v>0.83333333333333337</v>
      </c>
      <c r="F156" s="55">
        <f t="shared" si="58"/>
        <v>10</v>
      </c>
      <c r="G156" s="35"/>
      <c r="H156" s="48"/>
      <c r="I156" s="55">
        <f t="shared" si="59"/>
        <v>0</v>
      </c>
      <c r="J156" s="71">
        <v>0.41666666666666669</v>
      </c>
      <c r="K156" s="72">
        <v>0.83333333333333337</v>
      </c>
      <c r="L156" s="55">
        <f t="shared" si="60"/>
        <v>10</v>
      </c>
      <c r="M156" s="71">
        <v>0.41666666666666669</v>
      </c>
      <c r="N156" s="72">
        <v>0.83333333333333337</v>
      </c>
      <c r="O156" s="55">
        <f t="shared" si="61"/>
        <v>10</v>
      </c>
      <c r="P156" s="83"/>
    </row>
    <row r="157" spans="2:16" ht="19.5" customHeight="1" x14ac:dyDescent="0.2">
      <c r="B157" s="51">
        <f t="shared" si="50"/>
        <v>43674</v>
      </c>
      <c r="C157" s="52">
        <f t="shared" si="51"/>
        <v>43674</v>
      </c>
      <c r="D157" s="71">
        <v>0.41666666666666669</v>
      </c>
      <c r="E157" s="72">
        <v>0.83333333333333337</v>
      </c>
      <c r="F157" s="55">
        <f t="shared" si="58"/>
        <v>10</v>
      </c>
      <c r="G157" s="35"/>
      <c r="H157" s="48"/>
      <c r="I157" s="55">
        <f t="shared" si="59"/>
        <v>0</v>
      </c>
      <c r="J157" s="71">
        <v>0.41666666666666669</v>
      </c>
      <c r="K157" s="72">
        <v>0.83333333333333337</v>
      </c>
      <c r="L157" s="55">
        <f t="shared" si="60"/>
        <v>10</v>
      </c>
      <c r="M157" s="71">
        <v>0.41666666666666669</v>
      </c>
      <c r="N157" s="72">
        <v>0.83333333333333337</v>
      </c>
      <c r="O157" s="55">
        <f t="shared" si="61"/>
        <v>10</v>
      </c>
      <c r="P157" s="83"/>
    </row>
    <row r="158" spans="2:16" ht="19.5" customHeight="1" x14ac:dyDescent="0.2">
      <c r="B158" s="51">
        <f>IF(DAY(B157+1)&lt;&gt;29,"",B157+1)</f>
        <v>43675</v>
      </c>
      <c r="C158" s="52">
        <f t="shared" si="51"/>
        <v>43675</v>
      </c>
      <c r="D158" s="71"/>
      <c r="E158" s="72" t="s">
        <v>361</v>
      </c>
      <c r="F158" s="55"/>
      <c r="G158" s="35"/>
      <c r="H158" s="48"/>
      <c r="I158" s="55">
        <f t="shared" si="59"/>
        <v>0</v>
      </c>
      <c r="J158" s="71">
        <v>0.41666666666666669</v>
      </c>
      <c r="K158" s="72">
        <v>0.83333333333333337</v>
      </c>
      <c r="L158" s="55">
        <f t="shared" si="60"/>
        <v>10</v>
      </c>
      <c r="M158" s="71">
        <v>0.41666666666666669</v>
      </c>
      <c r="N158" s="72">
        <v>0.83333333333333337</v>
      </c>
      <c r="O158" s="55">
        <f t="shared" si="61"/>
        <v>10</v>
      </c>
      <c r="P158" s="83" t="s">
        <v>361</v>
      </c>
    </row>
    <row r="159" spans="2:16" ht="19.5" customHeight="1" x14ac:dyDescent="0.2">
      <c r="B159" s="51">
        <f>IF(DAY(B158+1)&lt;&gt;30,"",B158+1)</f>
        <v>43676</v>
      </c>
      <c r="C159" s="52">
        <f t="shared" si="51"/>
        <v>43676</v>
      </c>
      <c r="D159" s="71"/>
      <c r="E159" s="72" t="s">
        <v>361</v>
      </c>
      <c r="F159" s="55"/>
      <c r="G159" s="35"/>
      <c r="H159" s="48"/>
      <c r="I159" s="55">
        <f t="shared" si="59"/>
        <v>0</v>
      </c>
      <c r="J159" s="71">
        <v>0.41666666666666669</v>
      </c>
      <c r="K159" s="72">
        <v>0.83333333333333337</v>
      </c>
      <c r="L159" s="55">
        <f t="shared" si="60"/>
        <v>10</v>
      </c>
      <c r="M159" s="71">
        <v>0.41666666666666669</v>
      </c>
      <c r="N159" s="72">
        <v>0.83333333333333337</v>
      </c>
      <c r="O159" s="55">
        <f t="shared" si="61"/>
        <v>10</v>
      </c>
      <c r="P159" s="83" t="s">
        <v>361</v>
      </c>
    </row>
    <row r="160" spans="2:16" ht="19.5" customHeight="1" thickBot="1" x14ac:dyDescent="0.25">
      <c r="B160" s="51">
        <f>IF(DAY(B159+1)&lt;&gt;31,"",B159+1)</f>
        <v>43677</v>
      </c>
      <c r="C160" s="52">
        <f t="shared" si="51"/>
        <v>43677</v>
      </c>
      <c r="D160" s="71"/>
      <c r="E160" s="72" t="s">
        <v>361</v>
      </c>
      <c r="F160" s="55"/>
      <c r="G160" s="75"/>
      <c r="H160" s="77"/>
      <c r="I160" s="76"/>
      <c r="J160" s="71">
        <v>0.41666666666666669</v>
      </c>
      <c r="K160" s="72">
        <v>0.83333333333333337</v>
      </c>
      <c r="L160" s="55">
        <f t="shared" si="60"/>
        <v>10</v>
      </c>
      <c r="M160" s="71">
        <v>0.41666666666666669</v>
      </c>
      <c r="N160" s="72">
        <v>0.83333333333333337</v>
      </c>
      <c r="O160" s="55">
        <f t="shared" si="61"/>
        <v>10</v>
      </c>
      <c r="P160" s="93" t="s">
        <v>361</v>
      </c>
    </row>
    <row r="161" spans="2:16" ht="19.5" customHeight="1" thickTop="1" x14ac:dyDescent="0.2">
      <c r="B161" s="57" t="s">
        <v>37</v>
      </c>
      <c r="C161" s="58"/>
      <c r="D161" s="57"/>
      <c r="E161" s="59">
        <f>COUNTIF(D130:D160,"&gt;0")</f>
        <v>15</v>
      </c>
      <c r="F161" s="60"/>
      <c r="G161" s="61"/>
      <c r="H161" s="59">
        <f>COUNTIF(G130:G160,"&gt;0")</f>
        <v>0</v>
      </c>
      <c r="I161" s="60"/>
      <c r="J161" s="61"/>
      <c r="K161" s="59">
        <f>COUNTIF(J130:J160,"&gt;0")</f>
        <v>27</v>
      </c>
      <c r="L161" s="60"/>
      <c r="M161" s="61"/>
      <c r="N161" s="59">
        <f>COUNTIF(M130:M160,"&gt;0")</f>
        <v>27</v>
      </c>
      <c r="O161" s="60"/>
      <c r="P161" s="80"/>
    </row>
    <row r="162" spans="2:16" ht="19.5" customHeight="1" x14ac:dyDescent="0.2">
      <c r="B162" s="62" t="s">
        <v>309</v>
      </c>
      <c r="C162" s="63"/>
      <c r="D162" s="64"/>
      <c r="E162" s="74">
        <f>SUM(F130:F160)</f>
        <v>109</v>
      </c>
      <c r="F162" s="63"/>
      <c r="G162" s="65"/>
      <c r="H162" s="74">
        <f>SUM(I130:I160)</f>
        <v>0</v>
      </c>
      <c r="I162" s="63"/>
      <c r="J162" s="65"/>
      <c r="K162" s="74">
        <f>SUM(L130:L160)</f>
        <v>175</v>
      </c>
      <c r="L162" s="63"/>
      <c r="M162" s="65"/>
      <c r="N162" s="74">
        <f>SUM(O130:O160)</f>
        <v>253</v>
      </c>
      <c r="O162" s="63"/>
      <c r="P162" s="40"/>
    </row>
    <row r="163" spans="2:16" ht="19.5" customHeight="1" x14ac:dyDescent="0.2">
      <c r="B163" s="64" t="s">
        <v>366</v>
      </c>
      <c r="C163" s="66"/>
      <c r="D163" s="64"/>
      <c r="E163" s="90">
        <f>COUNTIF($B$130:$B$160,"&gt;0")-E161</f>
        <v>16</v>
      </c>
      <c r="F163" s="47"/>
      <c r="G163" s="35"/>
      <c r="H163" s="90">
        <f>COUNTIF($B$130:$B$160,"&gt;0")-H161</f>
        <v>31</v>
      </c>
      <c r="I163" s="47"/>
      <c r="J163" s="35"/>
      <c r="K163" s="90">
        <f>COUNTIF($B$130:$B$160,"&gt;0")-K161</f>
        <v>4</v>
      </c>
      <c r="L163" s="47"/>
      <c r="M163" s="35"/>
      <c r="N163" s="90">
        <f>COUNTIF($B$130:$B$160,"&gt;0")-N161</f>
        <v>4</v>
      </c>
      <c r="O163" s="47"/>
      <c r="P163" s="40"/>
    </row>
    <row r="164" spans="2:16" ht="19.5" customHeight="1" x14ac:dyDescent="0.2">
      <c r="B164" s="67"/>
      <c r="C164" s="68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8.75" customHeight="1" x14ac:dyDescent="0.2">
      <c r="B165" s="287" t="s">
        <v>13</v>
      </c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2:16" ht="18.75" customHeight="1" x14ac:dyDescent="0.2"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2:16" ht="18.75" customHeight="1" x14ac:dyDescent="0.2"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2:16" ht="18.75" customHeight="1" x14ac:dyDescent="0.2">
      <c r="B168" s="378">
        <f>EDATE(B127, 1)</f>
        <v>43678</v>
      </c>
      <c r="C168" s="378"/>
      <c r="D168" s="378"/>
      <c r="E168" s="44">
        <f>B168</f>
        <v>43678</v>
      </c>
      <c r="F168" s="10"/>
    </row>
    <row r="169" spans="2:16" ht="19.5" customHeight="1" x14ac:dyDescent="0.2">
      <c r="B169" s="289"/>
      <c r="C169" s="290"/>
      <c r="D169" s="219" t="s">
        <v>313</v>
      </c>
      <c r="E169" s="293"/>
      <c r="F169" s="220"/>
      <c r="G169" s="219" t="s">
        <v>2</v>
      </c>
      <c r="H169" s="293"/>
      <c r="I169" s="220"/>
      <c r="J169" s="219" t="s">
        <v>36</v>
      </c>
      <c r="K169" s="293"/>
      <c r="L169" s="220"/>
      <c r="M169" s="219" t="s">
        <v>237</v>
      </c>
      <c r="N169" s="293"/>
      <c r="O169" s="220"/>
      <c r="P169" s="40" t="s">
        <v>306</v>
      </c>
    </row>
    <row r="170" spans="2:16" ht="19.5" customHeight="1" x14ac:dyDescent="0.2">
      <c r="B170" s="291"/>
      <c r="C170" s="292"/>
      <c r="D170" s="35" t="s">
        <v>246</v>
      </c>
      <c r="E170" s="48" t="s">
        <v>307</v>
      </c>
      <c r="F170" s="47" t="s">
        <v>308</v>
      </c>
      <c r="G170" s="35" t="s">
        <v>246</v>
      </c>
      <c r="H170" s="48" t="s">
        <v>307</v>
      </c>
      <c r="I170" s="47" t="s">
        <v>308</v>
      </c>
      <c r="J170" s="35" t="s">
        <v>246</v>
      </c>
      <c r="K170" s="48" t="s">
        <v>307</v>
      </c>
      <c r="L170" s="47" t="s">
        <v>308</v>
      </c>
      <c r="M170" s="35" t="s">
        <v>246</v>
      </c>
      <c r="N170" s="48" t="s">
        <v>307</v>
      </c>
      <c r="O170" s="47" t="s">
        <v>308</v>
      </c>
      <c r="P170" s="96" t="s">
        <v>86</v>
      </c>
    </row>
    <row r="171" spans="2:16" ht="19.5" customHeight="1" x14ac:dyDescent="0.2">
      <c r="B171" s="51">
        <f>B168</f>
        <v>43678</v>
      </c>
      <c r="C171" s="52">
        <f>B171</f>
        <v>43678</v>
      </c>
      <c r="D171" s="71">
        <v>0.41666666666666669</v>
      </c>
      <c r="E171" s="72">
        <v>0.83333333333333337</v>
      </c>
      <c r="F171" s="55">
        <f t="shared" ref="F171:F195" si="62">(E171-D171)*24</f>
        <v>10</v>
      </c>
      <c r="G171" s="53"/>
      <c r="H171" s="54"/>
      <c r="I171" s="55">
        <f>(H171-G171)*24</f>
        <v>0</v>
      </c>
      <c r="J171" s="71">
        <v>0.41666666666666669</v>
      </c>
      <c r="K171" s="72">
        <v>0.83333333333333337</v>
      </c>
      <c r="L171" s="55">
        <f t="shared" ref="L171:L195" si="63">(K171-J171)*24</f>
        <v>10</v>
      </c>
      <c r="M171" s="71">
        <v>0.41666666666666669</v>
      </c>
      <c r="N171" s="72">
        <v>0.83333333333333337</v>
      </c>
      <c r="O171" s="55">
        <f t="shared" ref="O171:O195" si="64">(N171-M171)*24</f>
        <v>10</v>
      </c>
      <c r="P171" s="83"/>
    </row>
    <row r="172" spans="2:16" ht="19.5" customHeight="1" x14ac:dyDescent="0.2">
      <c r="B172" s="51">
        <f t="shared" ref="B172:B198" si="65">B171+1</f>
        <v>43679</v>
      </c>
      <c r="C172" s="52">
        <f>B172</f>
        <v>43679</v>
      </c>
      <c r="D172" s="71">
        <v>0.41666666666666669</v>
      </c>
      <c r="E172" s="72">
        <v>0.83333333333333337</v>
      </c>
      <c r="F172" s="55">
        <f t="shared" si="62"/>
        <v>10</v>
      </c>
      <c r="G172" s="35"/>
      <c r="H172" s="48"/>
      <c r="I172" s="55">
        <f t="shared" ref="I172:I201" si="66">(H172-G172)*24</f>
        <v>0</v>
      </c>
      <c r="J172" s="71">
        <v>0.41666666666666669</v>
      </c>
      <c r="K172" s="72">
        <v>0.83333333333333337</v>
      </c>
      <c r="L172" s="55">
        <f t="shared" si="63"/>
        <v>10</v>
      </c>
      <c r="M172" s="71">
        <v>0.41666666666666669</v>
      </c>
      <c r="N172" s="72">
        <v>0.83333333333333337</v>
      </c>
      <c r="O172" s="55">
        <f t="shared" si="64"/>
        <v>10</v>
      </c>
      <c r="P172" s="83"/>
    </row>
    <row r="173" spans="2:16" ht="19.5" customHeight="1" x14ac:dyDescent="0.2">
      <c r="B173" s="51">
        <f t="shared" si="65"/>
        <v>43680</v>
      </c>
      <c r="C173" s="52">
        <f t="shared" ref="C173:C201" si="67">B173</f>
        <v>43680</v>
      </c>
      <c r="D173" s="71">
        <v>0.41666666666666669</v>
      </c>
      <c r="E173" s="72">
        <v>0.83333333333333337</v>
      </c>
      <c r="F173" s="55">
        <f t="shared" si="62"/>
        <v>10</v>
      </c>
      <c r="G173" s="35"/>
      <c r="H173" s="48"/>
      <c r="I173" s="55">
        <f t="shared" si="66"/>
        <v>0</v>
      </c>
      <c r="J173" s="71">
        <v>0.41666666666666669</v>
      </c>
      <c r="K173" s="72">
        <v>0.83333333333333337</v>
      </c>
      <c r="L173" s="55">
        <f t="shared" si="63"/>
        <v>10</v>
      </c>
      <c r="M173" s="71">
        <v>0.41666666666666669</v>
      </c>
      <c r="N173" s="72">
        <v>0.83333333333333337</v>
      </c>
      <c r="O173" s="55">
        <f t="shared" si="64"/>
        <v>10</v>
      </c>
      <c r="P173" s="91" t="s">
        <v>347</v>
      </c>
    </row>
    <row r="174" spans="2:16" ht="19.5" customHeight="1" x14ac:dyDescent="0.2">
      <c r="B174" s="51">
        <f t="shared" si="65"/>
        <v>43681</v>
      </c>
      <c r="C174" s="52">
        <f t="shared" si="67"/>
        <v>43681</v>
      </c>
      <c r="D174" s="71">
        <v>0.41666666666666669</v>
      </c>
      <c r="E174" s="72">
        <v>0.83333333333333337</v>
      </c>
      <c r="F174" s="55">
        <f t="shared" si="62"/>
        <v>10</v>
      </c>
      <c r="G174" s="35"/>
      <c r="H174" s="48"/>
      <c r="I174" s="55">
        <f t="shared" si="66"/>
        <v>0</v>
      </c>
      <c r="J174" s="71">
        <v>0.41666666666666669</v>
      </c>
      <c r="K174" s="72">
        <v>0.83333333333333337</v>
      </c>
      <c r="L174" s="55">
        <f t="shared" si="63"/>
        <v>10</v>
      </c>
      <c r="M174" s="71">
        <v>0.41666666666666669</v>
      </c>
      <c r="N174" s="72">
        <v>0.83333333333333337</v>
      </c>
      <c r="O174" s="55">
        <f t="shared" si="64"/>
        <v>10</v>
      </c>
      <c r="P174" s="83"/>
    </row>
    <row r="175" spans="2:16" ht="19.5" customHeight="1" x14ac:dyDescent="0.2">
      <c r="B175" s="51">
        <f t="shared" si="65"/>
        <v>43682</v>
      </c>
      <c r="C175" s="52">
        <f t="shared" si="67"/>
        <v>43682</v>
      </c>
      <c r="D175" s="71">
        <v>0.41666666666666669</v>
      </c>
      <c r="E175" s="72">
        <v>0.83333333333333337</v>
      </c>
      <c r="F175" s="55">
        <f t="shared" si="62"/>
        <v>10</v>
      </c>
      <c r="G175" s="35"/>
      <c r="H175" s="48"/>
      <c r="I175" s="55">
        <f t="shared" si="66"/>
        <v>0</v>
      </c>
      <c r="J175" s="71">
        <v>0.41666666666666669</v>
      </c>
      <c r="K175" s="72">
        <v>0.83333333333333337</v>
      </c>
      <c r="L175" s="55">
        <f t="shared" si="63"/>
        <v>10</v>
      </c>
      <c r="M175" s="71">
        <v>0.41666666666666669</v>
      </c>
      <c r="N175" s="72">
        <v>0.83333333333333337</v>
      </c>
      <c r="O175" s="55">
        <f t="shared" si="64"/>
        <v>10</v>
      </c>
      <c r="P175" s="83"/>
    </row>
    <row r="176" spans="2:16" ht="19.5" customHeight="1" x14ac:dyDescent="0.2">
      <c r="B176" s="51">
        <f t="shared" si="65"/>
        <v>43683</v>
      </c>
      <c r="C176" s="52">
        <f t="shared" si="67"/>
        <v>43683</v>
      </c>
      <c r="D176" s="71">
        <v>0.41666666666666669</v>
      </c>
      <c r="E176" s="72">
        <v>0.83333333333333337</v>
      </c>
      <c r="F176" s="55">
        <f t="shared" si="62"/>
        <v>10</v>
      </c>
      <c r="G176" s="35"/>
      <c r="H176" s="48"/>
      <c r="I176" s="55">
        <f t="shared" si="66"/>
        <v>0</v>
      </c>
      <c r="J176" s="71">
        <v>0.41666666666666669</v>
      </c>
      <c r="K176" s="72">
        <v>0.83333333333333337</v>
      </c>
      <c r="L176" s="55">
        <f t="shared" si="63"/>
        <v>10</v>
      </c>
      <c r="M176" s="71">
        <v>0.41666666666666669</v>
      </c>
      <c r="N176" s="72">
        <v>0.83333333333333337</v>
      </c>
      <c r="O176" s="55">
        <f t="shared" si="64"/>
        <v>10</v>
      </c>
      <c r="P176" s="83"/>
    </row>
    <row r="177" spans="2:16" ht="19.5" customHeight="1" x14ac:dyDescent="0.2">
      <c r="B177" s="51">
        <f t="shared" si="65"/>
        <v>43684</v>
      </c>
      <c r="C177" s="52">
        <f t="shared" si="67"/>
        <v>43684</v>
      </c>
      <c r="D177" s="71">
        <v>0.41666666666666669</v>
      </c>
      <c r="E177" s="72">
        <v>0.83333333333333337</v>
      </c>
      <c r="F177" s="55">
        <f t="shared" si="62"/>
        <v>10</v>
      </c>
      <c r="G177" s="35"/>
      <c r="H177" s="48"/>
      <c r="I177" s="55">
        <f t="shared" si="66"/>
        <v>0</v>
      </c>
      <c r="J177" s="71">
        <v>0.41666666666666669</v>
      </c>
      <c r="K177" s="72">
        <v>0.83333333333333337</v>
      </c>
      <c r="L177" s="55">
        <f t="shared" si="63"/>
        <v>10</v>
      </c>
      <c r="M177" s="71">
        <v>0.41666666666666669</v>
      </c>
      <c r="N177" s="72">
        <v>0.83333333333333337</v>
      </c>
      <c r="O177" s="55">
        <f t="shared" si="64"/>
        <v>10</v>
      </c>
      <c r="P177" s="91"/>
    </row>
    <row r="178" spans="2:16" ht="19.5" customHeight="1" x14ac:dyDescent="0.2">
      <c r="B178" s="51">
        <f t="shared" si="65"/>
        <v>43685</v>
      </c>
      <c r="C178" s="52">
        <f t="shared" si="67"/>
        <v>43685</v>
      </c>
      <c r="D178" s="71">
        <v>0.41666666666666669</v>
      </c>
      <c r="E178" s="72">
        <v>0.83333333333333337</v>
      </c>
      <c r="F178" s="55">
        <f t="shared" si="62"/>
        <v>10</v>
      </c>
      <c r="G178" s="35"/>
      <c r="H178" s="48"/>
      <c r="I178" s="55">
        <f t="shared" si="66"/>
        <v>0</v>
      </c>
      <c r="J178" s="71">
        <v>0.41666666666666669</v>
      </c>
      <c r="K178" s="72">
        <v>0.83333333333333337</v>
      </c>
      <c r="L178" s="55">
        <f t="shared" si="63"/>
        <v>10</v>
      </c>
      <c r="M178" s="71">
        <v>0.41666666666666669</v>
      </c>
      <c r="N178" s="72">
        <v>0.83333333333333337</v>
      </c>
      <c r="O178" s="55">
        <f t="shared" si="64"/>
        <v>10</v>
      </c>
      <c r="P178" s="91"/>
    </row>
    <row r="179" spans="2:16" ht="19.5" customHeight="1" x14ac:dyDescent="0.2">
      <c r="B179" s="51">
        <f t="shared" si="65"/>
        <v>43686</v>
      </c>
      <c r="C179" s="52">
        <f t="shared" si="67"/>
        <v>43686</v>
      </c>
      <c r="D179" s="71">
        <v>0.41666666666666669</v>
      </c>
      <c r="E179" s="72">
        <v>0.83333333333333337</v>
      </c>
      <c r="F179" s="55">
        <f t="shared" si="62"/>
        <v>10</v>
      </c>
      <c r="G179" s="35"/>
      <c r="H179" s="48"/>
      <c r="I179" s="55">
        <f t="shared" si="66"/>
        <v>0</v>
      </c>
      <c r="J179" s="71">
        <v>0.41666666666666669</v>
      </c>
      <c r="K179" s="72">
        <v>0.83333333333333337</v>
      </c>
      <c r="L179" s="55">
        <f t="shared" si="63"/>
        <v>10</v>
      </c>
      <c r="M179" s="71">
        <v>0.41666666666666669</v>
      </c>
      <c r="N179" s="72">
        <v>0.83333333333333337</v>
      </c>
      <c r="O179" s="55">
        <f t="shared" si="64"/>
        <v>10</v>
      </c>
      <c r="P179" s="83"/>
    </row>
    <row r="180" spans="2:16" ht="19.5" customHeight="1" x14ac:dyDescent="0.2">
      <c r="B180" s="51">
        <f t="shared" si="65"/>
        <v>43687</v>
      </c>
      <c r="C180" s="52">
        <f t="shared" si="67"/>
        <v>43687</v>
      </c>
      <c r="D180" s="71">
        <v>0.41666666666666669</v>
      </c>
      <c r="E180" s="72">
        <v>0.83333333333333337</v>
      </c>
      <c r="F180" s="55">
        <f t="shared" si="62"/>
        <v>10</v>
      </c>
      <c r="G180" s="35"/>
      <c r="H180" s="48"/>
      <c r="I180" s="55">
        <f t="shared" si="66"/>
        <v>0</v>
      </c>
      <c r="J180" s="71">
        <v>0.41666666666666669</v>
      </c>
      <c r="K180" s="72">
        <v>0.83333333333333337</v>
      </c>
      <c r="L180" s="55">
        <f t="shared" si="63"/>
        <v>10</v>
      </c>
      <c r="M180" s="71">
        <v>0.41666666666666669</v>
      </c>
      <c r="N180" s="72">
        <v>0.83333333333333337</v>
      </c>
      <c r="O180" s="55">
        <f t="shared" si="64"/>
        <v>10</v>
      </c>
      <c r="P180" s="83"/>
    </row>
    <row r="181" spans="2:16" ht="19.5" customHeight="1" x14ac:dyDescent="0.2">
      <c r="B181" s="51">
        <f t="shared" si="65"/>
        <v>43688</v>
      </c>
      <c r="C181" s="52">
        <f t="shared" si="67"/>
        <v>43688</v>
      </c>
      <c r="D181" s="71">
        <v>0.41666666666666669</v>
      </c>
      <c r="E181" s="72">
        <v>0.83333333333333337</v>
      </c>
      <c r="F181" s="55">
        <f t="shared" si="62"/>
        <v>10</v>
      </c>
      <c r="G181" s="35"/>
      <c r="H181" s="48"/>
      <c r="I181" s="55">
        <f t="shared" si="66"/>
        <v>0</v>
      </c>
      <c r="J181" s="71">
        <v>0.41666666666666669</v>
      </c>
      <c r="K181" s="72">
        <v>0.83333333333333337</v>
      </c>
      <c r="L181" s="55">
        <f t="shared" si="63"/>
        <v>10</v>
      </c>
      <c r="M181" s="71">
        <v>0.41666666666666669</v>
      </c>
      <c r="N181" s="72">
        <v>0.83333333333333337</v>
      </c>
      <c r="O181" s="55">
        <f t="shared" si="64"/>
        <v>10</v>
      </c>
      <c r="P181" s="83" t="s">
        <v>239</v>
      </c>
    </row>
    <row r="182" spans="2:16" ht="19.5" customHeight="1" x14ac:dyDescent="0.2">
      <c r="B182" s="51">
        <f t="shared" si="65"/>
        <v>43689</v>
      </c>
      <c r="C182" s="52">
        <f t="shared" si="67"/>
        <v>43689</v>
      </c>
      <c r="D182" s="71">
        <v>0.41666666666666669</v>
      </c>
      <c r="E182" s="72">
        <v>0.83333333333333337</v>
      </c>
      <c r="F182" s="55">
        <f t="shared" si="62"/>
        <v>10</v>
      </c>
      <c r="G182" s="35"/>
      <c r="H182" s="48"/>
      <c r="I182" s="55">
        <f t="shared" si="66"/>
        <v>0</v>
      </c>
      <c r="J182" s="71">
        <v>0.41666666666666669</v>
      </c>
      <c r="K182" s="72">
        <v>0.83333333333333337</v>
      </c>
      <c r="L182" s="55">
        <f t="shared" si="63"/>
        <v>10</v>
      </c>
      <c r="M182" s="71">
        <v>0.41666666666666669</v>
      </c>
      <c r="N182" s="72">
        <v>0.83333333333333337</v>
      </c>
      <c r="O182" s="55">
        <f t="shared" si="64"/>
        <v>10</v>
      </c>
      <c r="P182" s="83" t="s">
        <v>176</v>
      </c>
    </row>
    <row r="183" spans="2:16" ht="19.5" customHeight="1" x14ac:dyDescent="0.2">
      <c r="B183" s="51">
        <f t="shared" si="65"/>
        <v>43690</v>
      </c>
      <c r="C183" s="52">
        <f t="shared" si="67"/>
        <v>43690</v>
      </c>
      <c r="D183" s="71">
        <v>0.41666666666666669</v>
      </c>
      <c r="E183" s="72">
        <v>0.75</v>
      </c>
      <c r="F183" s="55">
        <f t="shared" si="62"/>
        <v>8</v>
      </c>
      <c r="G183" s="35"/>
      <c r="H183" s="48"/>
      <c r="I183" s="55">
        <f t="shared" si="66"/>
        <v>0</v>
      </c>
      <c r="J183" s="71">
        <v>0.41666666666666669</v>
      </c>
      <c r="K183" s="72">
        <v>0.75</v>
      </c>
      <c r="L183" s="55">
        <f t="shared" si="63"/>
        <v>8</v>
      </c>
      <c r="M183" s="71">
        <v>0.41666666666666669</v>
      </c>
      <c r="N183" s="72">
        <v>0.75</v>
      </c>
      <c r="O183" s="55">
        <f t="shared" si="64"/>
        <v>8</v>
      </c>
      <c r="P183" s="83" t="s">
        <v>346</v>
      </c>
    </row>
    <row r="184" spans="2:16" ht="19.5" customHeight="1" x14ac:dyDescent="0.2">
      <c r="B184" s="51">
        <f t="shared" si="65"/>
        <v>43691</v>
      </c>
      <c r="C184" s="52">
        <f t="shared" si="67"/>
        <v>43691</v>
      </c>
      <c r="D184" s="71">
        <v>0.41666666666666669</v>
      </c>
      <c r="E184" s="72">
        <v>0.75</v>
      </c>
      <c r="F184" s="55">
        <f>(E184-D184)*24</f>
        <v>8</v>
      </c>
      <c r="G184" s="35"/>
      <c r="H184" s="48"/>
      <c r="I184" s="55">
        <f t="shared" si="66"/>
        <v>0</v>
      </c>
      <c r="J184" s="71">
        <v>0.41666666666666669</v>
      </c>
      <c r="K184" s="72">
        <v>0.75</v>
      </c>
      <c r="L184" s="55">
        <f>(K184-J184)*24</f>
        <v>8</v>
      </c>
      <c r="M184" s="71">
        <v>0.41666666666666669</v>
      </c>
      <c r="N184" s="72">
        <v>0.75</v>
      </c>
      <c r="O184" s="55">
        <f>(N184-M184)*24</f>
        <v>8</v>
      </c>
      <c r="P184" s="83" t="s">
        <v>346</v>
      </c>
    </row>
    <row r="185" spans="2:16" ht="19.5" customHeight="1" x14ac:dyDescent="0.2">
      <c r="B185" s="51">
        <f t="shared" si="65"/>
        <v>43692</v>
      </c>
      <c r="C185" s="52">
        <f t="shared" si="67"/>
        <v>43692</v>
      </c>
      <c r="D185" s="71">
        <v>0.41666666666666669</v>
      </c>
      <c r="E185" s="72">
        <v>0.75</v>
      </c>
      <c r="F185" s="55">
        <f>(E185-D185)*24</f>
        <v>8</v>
      </c>
      <c r="G185" s="35"/>
      <c r="H185" s="48"/>
      <c r="I185" s="55">
        <f t="shared" si="66"/>
        <v>0</v>
      </c>
      <c r="J185" s="71">
        <v>0.41666666666666669</v>
      </c>
      <c r="K185" s="72">
        <v>0.75</v>
      </c>
      <c r="L185" s="55">
        <f>(K185-J185)*24</f>
        <v>8</v>
      </c>
      <c r="M185" s="71">
        <v>0.41666666666666669</v>
      </c>
      <c r="N185" s="72">
        <v>0.75</v>
      </c>
      <c r="O185" s="55">
        <f>(N185-M185)*24</f>
        <v>8</v>
      </c>
      <c r="P185" s="83" t="s">
        <v>346</v>
      </c>
    </row>
    <row r="186" spans="2:16" ht="19.5" customHeight="1" x14ac:dyDescent="0.2">
      <c r="B186" s="51">
        <f t="shared" si="65"/>
        <v>43693</v>
      </c>
      <c r="C186" s="52">
        <f t="shared" si="67"/>
        <v>43693</v>
      </c>
      <c r="D186" s="71">
        <v>0.41666666666666669</v>
      </c>
      <c r="E186" s="72">
        <v>0.75</v>
      </c>
      <c r="F186" s="55">
        <f>(E186-D186)*24</f>
        <v>8</v>
      </c>
      <c r="G186" s="35"/>
      <c r="H186" s="48"/>
      <c r="I186" s="55">
        <f t="shared" si="66"/>
        <v>0</v>
      </c>
      <c r="J186" s="71">
        <v>0.41666666666666669</v>
      </c>
      <c r="K186" s="72">
        <v>0.75</v>
      </c>
      <c r="L186" s="55">
        <f>(K186-J186)*24</f>
        <v>8</v>
      </c>
      <c r="M186" s="71">
        <v>0.41666666666666669</v>
      </c>
      <c r="N186" s="72">
        <v>0.75</v>
      </c>
      <c r="O186" s="55">
        <f>(N186-M186)*24</f>
        <v>8</v>
      </c>
      <c r="P186" s="83" t="s">
        <v>346</v>
      </c>
    </row>
    <row r="187" spans="2:16" ht="19.5" customHeight="1" x14ac:dyDescent="0.2">
      <c r="B187" s="51">
        <f t="shared" si="65"/>
        <v>43694</v>
      </c>
      <c r="C187" s="52">
        <f t="shared" si="67"/>
        <v>43694</v>
      </c>
      <c r="D187" s="71">
        <v>0.41666666666666669</v>
      </c>
      <c r="E187" s="72">
        <v>0.83333333333333337</v>
      </c>
      <c r="F187" s="55">
        <f t="shared" si="62"/>
        <v>10</v>
      </c>
      <c r="G187" s="35"/>
      <c r="H187" s="48"/>
      <c r="I187" s="55">
        <f t="shared" si="66"/>
        <v>0</v>
      </c>
      <c r="J187" s="71">
        <v>0.41666666666666669</v>
      </c>
      <c r="K187" s="72">
        <v>0.83333333333333337</v>
      </c>
      <c r="L187" s="55">
        <f t="shared" si="63"/>
        <v>10</v>
      </c>
      <c r="M187" s="71">
        <v>0.41666666666666669</v>
      </c>
      <c r="N187" s="72">
        <v>0.83333333333333337</v>
      </c>
      <c r="O187" s="55">
        <f t="shared" si="64"/>
        <v>10</v>
      </c>
      <c r="P187" s="92"/>
    </row>
    <row r="188" spans="2:16" ht="19.5" customHeight="1" x14ac:dyDescent="0.2">
      <c r="B188" s="51">
        <f t="shared" si="65"/>
        <v>43695</v>
      </c>
      <c r="C188" s="52">
        <f t="shared" si="67"/>
        <v>43695</v>
      </c>
      <c r="D188" s="71">
        <v>0.41666666666666669</v>
      </c>
      <c r="E188" s="72">
        <v>0.83333333333333337</v>
      </c>
      <c r="F188" s="55">
        <f t="shared" si="62"/>
        <v>10</v>
      </c>
      <c r="G188" s="35"/>
      <c r="H188" s="48"/>
      <c r="I188" s="55">
        <f t="shared" si="66"/>
        <v>0</v>
      </c>
      <c r="J188" s="71">
        <v>0.41666666666666669</v>
      </c>
      <c r="K188" s="72">
        <v>0.83333333333333337</v>
      </c>
      <c r="L188" s="55">
        <f t="shared" si="63"/>
        <v>10</v>
      </c>
      <c r="M188" s="71">
        <v>0.41666666666666669</v>
      </c>
      <c r="N188" s="72">
        <v>0.83333333333333337</v>
      </c>
      <c r="O188" s="55">
        <f t="shared" si="64"/>
        <v>10</v>
      </c>
      <c r="P188" s="92"/>
    </row>
    <row r="189" spans="2:16" ht="19.5" customHeight="1" x14ac:dyDescent="0.2">
      <c r="B189" s="51">
        <f t="shared" si="65"/>
        <v>43696</v>
      </c>
      <c r="C189" s="52">
        <f t="shared" si="67"/>
        <v>43696</v>
      </c>
      <c r="D189" s="71">
        <v>0.41666666666666669</v>
      </c>
      <c r="E189" s="72">
        <v>0.83333333333333337</v>
      </c>
      <c r="F189" s="55">
        <f t="shared" si="62"/>
        <v>10</v>
      </c>
      <c r="G189" s="35"/>
      <c r="H189" s="48"/>
      <c r="I189" s="55">
        <f t="shared" si="66"/>
        <v>0</v>
      </c>
      <c r="J189" s="71">
        <v>0.41666666666666669</v>
      </c>
      <c r="K189" s="72">
        <v>0.83333333333333337</v>
      </c>
      <c r="L189" s="55">
        <f t="shared" si="63"/>
        <v>10</v>
      </c>
      <c r="M189" s="71">
        <v>0.41666666666666669</v>
      </c>
      <c r="N189" s="72">
        <v>0.83333333333333337</v>
      </c>
      <c r="O189" s="55">
        <f t="shared" si="64"/>
        <v>10</v>
      </c>
      <c r="P189" s="92"/>
    </row>
    <row r="190" spans="2:16" ht="19.5" customHeight="1" x14ac:dyDescent="0.2">
      <c r="B190" s="51">
        <f t="shared" si="65"/>
        <v>43697</v>
      </c>
      <c r="C190" s="52">
        <f t="shared" si="67"/>
        <v>43697</v>
      </c>
      <c r="D190" s="71">
        <v>0.41666666666666669</v>
      </c>
      <c r="E190" s="72">
        <v>0.83333333333333337</v>
      </c>
      <c r="F190" s="55">
        <f t="shared" si="62"/>
        <v>10</v>
      </c>
      <c r="G190" s="35"/>
      <c r="H190" s="48"/>
      <c r="I190" s="55">
        <f t="shared" si="66"/>
        <v>0</v>
      </c>
      <c r="J190" s="71">
        <v>0.41666666666666669</v>
      </c>
      <c r="K190" s="72">
        <v>0.83333333333333337</v>
      </c>
      <c r="L190" s="55">
        <f t="shared" si="63"/>
        <v>10</v>
      </c>
      <c r="M190" s="71">
        <v>0.41666666666666669</v>
      </c>
      <c r="N190" s="72">
        <v>0.83333333333333337</v>
      </c>
      <c r="O190" s="55">
        <f t="shared" si="64"/>
        <v>10</v>
      </c>
      <c r="P190" s="92"/>
    </row>
    <row r="191" spans="2:16" ht="19.5" customHeight="1" x14ac:dyDescent="0.2">
      <c r="B191" s="51">
        <f t="shared" si="65"/>
        <v>43698</v>
      </c>
      <c r="C191" s="52">
        <f t="shared" si="67"/>
        <v>43698</v>
      </c>
      <c r="D191" s="71">
        <v>0.41666666666666669</v>
      </c>
      <c r="E191" s="72">
        <v>0.83333333333333337</v>
      </c>
      <c r="F191" s="55">
        <f t="shared" si="62"/>
        <v>10</v>
      </c>
      <c r="G191" s="35"/>
      <c r="H191" s="48"/>
      <c r="I191" s="55">
        <f t="shared" si="66"/>
        <v>0</v>
      </c>
      <c r="J191" s="71">
        <v>0.41666666666666669</v>
      </c>
      <c r="K191" s="72">
        <v>0.83333333333333337</v>
      </c>
      <c r="L191" s="55">
        <f t="shared" si="63"/>
        <v>10</v>
      </c>
      <c r="M191" s="71">
        <v>0.41666666666666669</v>
      </c>
      <c r="N191" s="72">
        <v>0.83333333333333337</v>
      </c>
      <c r="O191" s="55">
        <f t="shared" si="64"/>
        <v>10</v>
      </c>
      <c r="P191" s="92"/>
    </row>
    <row r="192" spans="2:16" ht="19.5" customHeight="1" x14ac:dyDescent="0.2">
      <c r="B192" s="51">
        <f t="shared" si="65"/>
        <v>43699</v>
      </c>
      <c r="C192" s="52">
        <f t="shared" si="67"/>
        <v>43699</v>
      </c>
      <c r="D192" s="71">
        <v>0.41666666666666669</v>
      </c>
      <c r="E192" s="72">
        <v>0.83333333333333337</v>
      </c>
      <c r="F192" s="55">
        <f t="shared" si="62"/>
        <v>10</v>
      </c>
      <c r="G192" s="35"/>
      <c r="H192" s="48"/>
      <c r="I192" s="55">
        <f t="shared" si="66"/>
        <v>0</v>
      </c>
      <c r="J192" s="71">
        <v>0.41666666666666669</v>
      </c>
      <c r="K192" s="72">
        <v>0.83333333333333337</v>
      </c>
      <c r="L192" s="55">
        <f t="shared" si="63"/>
        <v>10</v>
      </c>
      <c r="M192" s="71">
        <v>0.41666666666666669</v>
      </c>
      <c r="N192" s="72">
        <v>0.83333333333333337</v>
      </c>
      <c r="O192" s="55">
        <f t="shared" si="64"/>
        <v>10</v>
      </c>
      <c r="P192" s="92"/>
    </row>
    <row r="193" spans="2:16" ht="19.5" customHeight="1" x14ac:dyDescent="0.2">
      <c r="B193" s="51">
        <f t="shared" si="65"/>
        <v>43700</v>
      </c>
      <c r="C193" s="52">
        <f t="shared" si="67"/>
        <v>43700</v>
      </c>
      <c r="D193" s="71">
        <v>0.41666666666666669</v>
      </c>
      <c r="E193" s="72">
        <v>0.83333333333333337</v>
      </c>
      <c r="F193" s="55">
        <f t="shared" si="62"/>
        <v>10</v>
      </c>
      <c r="G193" s="35"/>
      <c r="H193" s="48"/>
      <c r="I193" s="55">
        <f t="shared" si="66"/>
        <v>0</v>
      </c>
      <c r="J193" s="71">
        <v>0.41666666666666669</v>
      </c>
      <c r="K193" s="72">
        <v>0.83333333333333337</v>
      </c>
      <c r="L193" s="55">
        <f t="shared" si="63"/>
        <v>10</v>
      </c>
      <c r="M193" s="71">
        <v>0.41666666666666669</v>
      </c>
      <c r="N193" s="72">
        <v>0.83333333333333337</v>
      </c>
      <c r="O193" s="55">
        <f t="shared" si="64"/>
        <v>10</v>
      </c>
      <c r="P193" s="92"/>
    </row>
    <row r="194" spans="2:16" ht="19.5" customHeight="1" x14ac:dyDescent="0.2">
      <c r="B194" s="51">
        <f t="shared" si="65"/>
        <v>43701</v>
      </c>
      <c r="C194" s="52">
        <f t="shared" si="67"/>
        <v>43701</v>
      </c>
      <c r="D194" s="71">
        <v>0.41666666666666669</v>
      </c>
      <c r="E194" s="72">
        <v>0.83333333333333337</v>
      </c>
      <c r="F194" s="55">
        <f t="shared" si="62"/>
        <v>10</v>
      </c>
      <c r="G194" s="35"/>
      <c r="H194" s="48"/>
      <c r="I194" s="55">
        <f t="shared" si="66"/>
        <v>0</v>
      </c>
      <c r="J194" s="71">
        <v>0.41666666666666669</v>
      </c>
      <c r="K194" s="72">
        <v>0.83333333333333337</v>
      </c>
      <c r="L194" s="55">
        <f t="shared" si="63"/>
        <v>10</v>
      </c>
      <c r="M194" s="71">
        <v>0.41666666666666669</v>
      </c>
      <c r="N194" s="72">
        <v>0.83333333333333337</v>
      </c>
      <c r="O194" s="55">
        <f t="shared" si="64"/>
        <v>10</v>
      </c>
      <c r="P194" s="92"/>
    </row>
    <row r="195" spans="2:16" ht="19.5" customHeight="1" x14ac:dyDescent="0.2">
      <c r="B195" s="51">
        <f t="shared" si="65"/>
        <v>43702</v>
      </c>
      <c r="C195" s="52">
        <f t="shared" si="67"/>
        <v>43702</v>
      </c>
      <c r="D195" s="71">
        <v>0.41666666666666669</v>
      </c>
      <c r="E195" s="72">
        <v>0.83333333333333337</v>
      </c>
      <c r="F195" s="55">
        <f t="shared" si="62"/>
        <v>10</v>
      </c>
      <c r="G195" s="35"/>
      <c r="H195" s="48"/>
      <c r="I195" s="55">
        <f t="shared" si="66"/>
        <v>0</v>
      </c>
      <c r="J195" s="71">
        <v>0.41666666666666669</v>
      </c>
      <c r="K195" s="72">
        <v>0.83333333333333337</v>
      </c>
      <c r="L195" s="55">
        <f t="shared" si="63"/>
        <v>10</v>
      </c>
      <c r="M195" s="71">
        <v>0.41666666666666669</v>
      </c>
      <c r="N195" s="72">
        <v>0.83333333333333337</v>
      </c>
      <c r="O195" s="55">
        <f t="shared" si="64"/>
        <v>10</v>
      </c>
      <c r="P195" s="92"/>
    </row>
    <row r="196" spans="2:16" ht="19.5" customHeight="1" x14ac:dyDescent="0.2">
      <c r="B196" s="51">
        <f t="shared" si="65"/>
        <v>43703</v>
      </c>
      <c r="C196" s="52">
        <f t="shared" si="67"/>
        <v>43703</v>
      </c>
      <c r="D196" s="71">
        <v>0.58333333333333337</v>
      </c>
      <c r="E196" s="72">
        <v>0.83333333333333337</v>
      </c>
      <c r="F196" s="55">
        <f>(E196-D196)*24</f>
        <v>6</v>
      </c>
      <c r="G196" s="35"/>
      <c r="H196" s="48"/>
      <c r="I196" s="55">
        <f>(H196-G196)*24</f>
        <v>0</v>
      </c>
      <c r="J196" s="71">
        <v>0.58333333333333337</v>
      </c>
      <c r="K196" s="72">
        <v>0.75</v>
      </c>
      <c r="L196" s="55">
        <f>(K196-J196)*24</f>
        <v>3.9999999999999991</v>
      </c>
      <c r="M196" s="71">
        <v>0.41666666666666669</v>
      </c>
      <c r="N196" s="72">
        <v>0.83333333333333337</v>
      </c>
      <c r="O196" s="55">
        <f>(N196-M196)*24</f>
        <v>10</v>
      </c>
      <c r="P196" s="96" t="s">
        <v>316</v>
      </c>
    </row>
    <row r="197" spans="2:16" ht="19.5" customHeight="1" x14ac:dyDescent="0.2">
      <c r="B197" s="51">
        <f t="shared" si="65"/>
        <v>43704</v>
      </c>
      <c r="C197" s="52">
        <f t="shared" si="67"/>
        <v>43704</v>
      </c>
      <c r="D197" s="35"/>
      <c r="E197" s="48" t="s">
        <v>79</v>
      </c>
      <c r="F197" s="47"/>
      <c r="G197" s="35"/>
      <c r="H197" s="48"/>
      <c r="I197" s="55">
        <f>(H197-G197)*24</f>
        <v>0</v>
      </c>
      <c r="J197" s="35"/>
      <c r="K197" s="48" t="s">
        <v>79</v>
      </c>
      <c r="L197" s="47"/>
      <c r="M197" s="35"/>
      <c r="N197" s="48" t="s">
        <v>79</v>
      </c>
      <c r="O197" s="47"/>
      <c r="P197" s="92"/>
    </row>
    <row r="198" spans="2:16" ht="19.5" customHeight="1" x14ac:dyDescent="0.2">
      <c r="B198" s="51">
        <f t="shared" si="65"/>
        <v>43705</v>
      </c>
      <c r="C198" s="52">
        <f t="shared" si="67"/>
        <v>43705</v>
      </c>
      <c r="D198" s="71">
        <v>0.58333333333333337</v>
      </c>
      <c r="E198" s="72">
        <v>0.83333333333333337</v>
      </c>
      <c r="F198" s="55">
        <f>(E198-D198)*24</f>
        <v>6</v>
      </c>
      <c r="G198" s="35"/>
      <c r="H198" s="48"/>
      <c r="I198" s="55">
        <f>(H198-G198)*24</f>
        <v>0</v>
      </c>
      <c r="J198" s="71">
        <v>0.58333333333333337</v>
      </c>
      <c r="K198" s="72">
        <v>0.75</v>
      </c>
      <c r="L198" s="55">
        <f>(K198-J198)*24</f>
        <v>3.9999999999999991</v>
      </c>
      <c r="M198" s="71">
        <v>0.41666666666666669</v>
      </c>
      <c r="N198" s="72">
        <v>0.83333333333333337</v>
      </c>
      <c r="O198" s="55">
        <f>(N198-M198)*24</f>
        <v>10</v>
      </c>
      <c r="P198" s="92"/>
    </row>
    <row r="199" spans="2:16" ht="19.5" customHeight="1" x14ac:dyDescent="0.2">
      <c r="B199" s="51">
        <f>IF(DAY(B198+1)&lt;&gt;29,"",B198+1)</f>
        <v>43706</v>
      </c>
      <c r="C199" s="52">
        <f t="shared" si="67"/>
        <v>43706</v>
      </c>
      <c r="D199" s="71">
        <v>0.58333333333333337</v>
      </c>
      <c r="E199" s="72">
        <v>0.83333333333333337</v>
      </c>
      <c r="F199" s="55">
        <f>(E199-D199)*24</f>
        <v>6</v>
      </c>
      <c r="G199" s="35"/>
      <c r="H199" s="48"/>
      <c r="I199" s="55">
        <f t="shared" si="66"/>
        <v>0</v>
      </c>
      <c r="J199" s="71">
        <v>0.58333333333333337</v>
      </c>
      <c r="K199" s="72">
        <v>0.75</v>
      </c>
      <c r="L199" s="55">
        <f>(K199-J199)*24</f>
        <v>3.9999999999999991</v>
      </c>
      <c r="M199" s="71">
        <v>0.41666666666666669</v>
      </c>
      <c r="N199" s="72">
        <v>0.83333333333333337</v>
      </c>
      <c r="O199" s="55">
        <f>(N199-M199)*24</f>
        <v>10</v>
      </c>
      <c r="P199" s="92"/>
    </row>
    <row r="200" spans="2:16" ht="19.5" customHeight="1" x14ac:dyDescent="0.2">
      <c r="B200" s="51">
        <f>IF(DAY(B199+1)&lt;&gt;30,"",B199+1)</f>
        <v>43707</v>
      </c>
      <c r="C200" s="52">
        <f t="shared" si="67"/>
        <v>43707</v>
      </c>
      <c r="D200" s="71">
        <v>0.58333333333333337</v>
      </c>
      <c r="E200" s="72">
        <v>0.83333333333333337</v>
      </c>
      <c r="F200" s="55">
        <f>(E200-D200)*24</f>
        <v>6</v>
      </c>
      <c r="G200" s="35"/>
      <c r="H200" s="48"/>
      <c r="I200" s="55">
        <f t="shared" si="66"/>
        <v>0</v>
      </c>
      <c r="J200" s="71">
        <v>0.58333333333333337</v>
      </c>
      <c r="K200" s="72">
        <v>0.75</v>
      </c>
      <c r="L200" s="55">
        <f>(K200-J200)*24</f>
        <v>3.9999999999999991</v>
      </c>
      <c r="M200" s="71">
        <v>0.41666666666666669</v>
      </c>
      <c r="N200" s="72">
        <v>0.83333333333333337</v>
      </c>
      <c r="O200" s="55">
        <f>(N200-M200)*24</f>
        <v>10</v>
      </c>
      <c r="P200" s="92"/>
    </row>
    <row r="201" spans="2:16" ht="19.5" customHeight="1" thickBot="1" x14ac:dyDescent="0.25">
      <c r="B201" s="51">
        <f>IF(DAY(B200+1)&lt;&gt;31,"",B200+1)</f>
        <v>43708</v>
      </c>
      <c r="C201" s="52">
        <f t="shared" si="67"/>
        <v>43708</v>
      </c>
      <c r="D201" s="71">
        <v>0.41666666666666669</v>
      </c>
      <c r="E201" s="72">
        <v>0.83333333333333337</v>
      </c>
      <c r="F201" s="55">
        <f>(E201-D201)*24</f>
        <v>10</v>
      </c>
      <c r="G201" s="35"/>
      <c r="H201" s="48"/>
      <c r="I201" s="55">
        <f t="shared" si="66"/>
        <v>0</v>
      </c>
      <c r="J201" s="71">
        <v>0.41666666666666669</v>
      </c>
      <c r="K201" s="72">
        <v>0.75</v>
      </c>
      <c r="L201" s="55">
        <f>(K201-J201)*24</f>
        <v>8</v>
      </c>
      <c r="M201" s="71">
        <v>0.41666666666666669</v>
      </c>
      <c r="N201" s="72">
        <v>0.83333333333333337</v>
      </c>
      <c r="O201" s="55">
        <f>(N201-M201)*24</f>
        <v>10</v>
      </c>
      <c r="P201" s="94"/>
    </row>
    <row r="202" spans="2:16" ht="19.5" customHeight="1" thickTop="1" x14ac:dyDescent="0.2">
      <c r="B202" s="57" t="s">
        <v>37</v>
      </c>
      <c r="C202" s="58"/>
      <c r="D202" s="57"/>
      <c r="E202" s="59">
        <f>COUNTIF(D171:D201,"&gt;0")</f>
        <v>30</v>
      </c>
      <c r="F202" s="60"/>
      <c r="G202" s="61"/>
      <c r="H202" s="59">
        <f>COUNTIF(G171:G201,"&gt;0")</f>
        <v>0</v>
      </c>
      <c r="I202" s="60"/>
      <c r="J202" s="61"/>
      <c r="K202" s="59">
        <f>COUNTIF(J171:J201,"&gt;0")</f>
        <v>30</v>
      </c>
      <c r="L202" s="60"/>
      <c r="M202" s="61"/>
      <c r="N202" s="59">
        <f>COUNTIF(M171:M201,"&gt;0")</f>
        <v>30</v>
      </c>
      <c r="O202" s="60"/>
      <c r="P202" s="40"/>
    </row>
    <row r="203" spans="2:16" ht="19.5" customHeight="1" x14ac:dyDescent="0.2">
      <c r="B203" s="62" t="s">
        <v>309</v>
      </c>
      <c r="C203" s="63"/>
      <c r="D203" s="64"/>
      <c r="E203" s="74">
        <f>SUM(F171:F201)</f>
        <v>276</v>
      </c>
      <c r="F203" s="63"/>
      <c r="G203" s="65"/>
      <c r="H203" s="74">
        <f>SUM(I171:I201)</f>
        <v>0</v>
      </c>
      <c r="I203" s="63"/>
      <c r="J203" s="65"/>
      <c r="K203" s="74">
        <f>SUM(L171:L201)</f>
        <v>266</v>
      </c>
      <c r="L203" s="63"/>
      <c r="M203" s="65"/>
      <c r="N203" s="74">
        <f>SUM(O171:O201)</f>
        <v>292</v>
      </c>
      <c r="O203" s="63"/>
      <c r="P203" s="40"/>
    </row>
    <row r="204" spans="2:16" ht="19.5" customHeight="1" x14ac:dyDescent="0.2">
      <c r="B204" s="64" t="s">
        <v>366</v>
      </c>
      <c r="C204" s="66"/>
      <c r="D204" s="64"/>
      <c r="E204" s="90">
        <f>COUNTIF($B$171:$B$201,"&gt;0")-E202</f>
        <v>1</v>
      </c>
      <c r="F204" s="47"/>
      <c r="G204" s="35"/>
      <c r="H204" s="90">
        <f>COUNTIF($B$171:$B$201,"&gt;0")-H202</f>
        <v>31</v>
      </c>
      <c r="I204" s="47"/>
      <c r="J204" s="35"/>
      <c r="K204" s="90">
        <f>COUNTIF($B$171:$B$201,"&gt;0")-K202</f>
        <v>1</v>
      </c>
      <c r="L204" s="47"/>
      <c r="M204" s="35"/>
      <c r="N204" s="90">
        <f>COUNTIF($B$171:$B$201,"&gt;0")-N202</f>
        <v>1</v>
      </c>
      <c r="O204" s="47"/>
      <c r="P204" s="40"/>
    </row>
    <row r="205" spans="2:16" ht="19.5" customHeight="1" x14ac:dyDescent="0.2">
      <c r="B205" s="67"/>
      <c r="C205" s="68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2:16" ht="18.75" customHeight="1" x14ac:dyDescent="0.2">
      <c r="B206" s="287" t="s">
        <v>13</v>
      </c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2:16" ht="18.75" customHeight="1" x14ac:dyDescent="0.2"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2:16" ht="18.75" customHeight="1" x14ac:dyDescent="0.2"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2:16" ht="18.75" customHeight="1" x14ac:dyDescent="0.2">
      <c r="B209" s="378">
        <f>EDATE(B168, 1)</f>
        <v>43709</v>
      </c>
      <c r="C209" s="378"/>
      <c r="D209" s="378"/>
      <c r="E209" s="44">
        <f>B209</f>
        <v>43709</v>
      </c>
      <c r="F209" s="10"/>
    </row>
    <row r="210" spans="2:16" ht="19.5" customHeight="1" x14ac:dyDescent="0.2">
      <c r="B210" s="289"/>
      <c r="C210" s="290"/>
      <c r="D210" s="219" t="s">
        <v>313</v>
      </c>
      <c r="E210" s="293"/>
      <c r="F210" s="220"/>
      <c r="G210" s="219" t="s">
        <v>2</v>
      </c>
      <c r="H210" s="293"/>
      <c r="I210" s="220"/>
      <c r="J210" s="219" t="s">
        <v>36</v>
      </c>
      <c r="K210" s="293"/>
      <c r="L210" s="220"/>
      <c r="M210" s="219" t="s">
        <v>237</v>
      </c>
      <c r="N210" s="293"/>
      <c r="O210" s="220"/>
      <c r="P210" s="40" t="s">
        <v>306</v>
      </c>
    </row>
    <row r="211" spans="2:16" ht="19.5" customHeight="1" x14ac:dyDescent="0.2">
      <c r="B211" s="291"/>
      <c r="C211" s="292"/>
      <c r="D211" s="35" t="s">
        <v>246</v>
      </c>
      <c r="E211" s="48" t="s">
        <v>307</v>
      </c>
      <c r="F211" s="47" t="s">
        <v>308</v>
      </c>
      <c r="G211" s="35" t="s">
        <v>246</v>
      </c>
      <c r="H211" s="48" t="s">
        <v>307</v>
      </c>
      <c r="I211" s="47" t="s">
        <v>308</v>
      </c>
      <c r="J211" s="35" t="s">
        <v>246</v>
      </c>
      <c r="K211" s="48" t="s">
        <v>307</v>
      </c>
      <c r="L211" s="47" t="s">
        <v>308</v>
      </c>
      <c r="M211" s="35" t="s">
        <v>246</v>
      </c>
      <c r="N211" s="48" t="s">
        <v>307</v>
      </c>
      <c r="O211" s="47" t="s">
        <v>308</v>
      </c>
      <c r="P211" s="3"/>
    </row>
    <row r="212" spans="2:16" ht="19.5" customHeight="1" x14ac:dyDescent="0.2">
      <c r="B212" s="51">
        <f>B209</f>
        <v>43709</v>
      </c>
      <c r="C212" s="52">
        <f>B212</f>
        <v>43709</v>
      </c>
      <c r="D212" s="71">
        <v>0.41666666666666669</v>
      </c>
      <c r="E212" s="72">
        <v>0.75</v>
      </c>
      <c r="F212" s="55">
        <f>(E212-D212)*24</f>
        <v>8</v>
      </c>
      <c r="G212" s="35"/>
      <c r="H212" s="48"/>
      <c r="I212" s="55">
        <f t="shared" ref="I212:I222" si="68">(H212-G212)*24</f>
        <v>0</v>
      </c>
      <c r="J212" s="71">
        <v>0.41666666666666669</v>
      </c>
      <c r="K212" s="72">
        <v>0.75</v>
      </c>
      <c r="L212" s="55">
        <f>(K212-J212)*24</f>
        <v>8</v>
      </c>
      <c r="M212" s="71">
        <v>0.41666666666666669</v>
      </c>
      <c r="N212" s="72">
        <v>0.75</v>
      </c>
      <c r="O212" s="55">
        <f>(N212-M212)*24</f>
        <v>8</v>
      </c>
      <c r="P212" s="83"/>
    </row>
    <row r="213" spans="2:16" ht="19.5" customHeight="1" x14ac:dyDescent="0.2">
      <c r="B213" s="51">
        <f t="shared" ref="B213:B239" si="69">B212+1</f>
        <v>43710</v>
      </c>
      <c r="C213" s="52">
        <f>B213</f>
        <v>43710</v>
      </c>
      <c r="D213" s="71">
        <v>0.58333333333333337</v>
      </c>
      <c r="E213" s="72">
        <v>0.83333333333333337</v>
      </c>
      <c r="F213" s="55">
        <f>(E213-D213)*24</f>
        <v>6</v>
      </c>
      <c r="G213" s="35"/>
      <c r="H213" s="48"/>
      <c r="I213" s="55">
        <f t="shared" si="68"/>
        <v>0</v>
      </c>
      <c r="J213" s="71">
        <v>0.58333333333333337</v>
      </c>
      <c r="K213" s="72">
        <v>0.75</v>
      </c>
      <c r="L213" s="55">
        <f>(K213-J213)*24</f>
        <v>3.9999999999999991</v>
      </c>
      <c r="M213" s="71">
        <v>0.41666666666666669</v>
      </c>
      <c r="N213" s="72">
        <v>0.83333333333333337</v>
      </c>
      <c r="O213" s="55">
        <f>(N213-M213)*24</f>
        <v>10</v>
      </c>
      <c r="P213" s="83"/>
    </row>
    <row r="214" spans="2:16" ht="19.5" customHeight="1" x14ac:dyDescent="0.2">
      <c r="B214" s="51">
        <f t="shared" si="69"/>
        <v>43711</v>
      </c>
      <c r="C214" s="52">
        <f t="shared" ref="C214:C242" si="70">B214</f>
        <v>43711</v>
      </c>
      <c r="D214" s="35"/>
      <c r="E214" s="48" t="s">
        <v>79</v>
      </c>
      <c r="F214" s="47"/>
      <c r="G214" s="35"/>
      <c r="H214" s="48"/>
      <c r="I214" s="55">
        <f t="shared" si="68"/>
        <v>0</v>
      </c>
      <c r="J214" s="35"/>
      <c r="K214" s="48" t="s">
        <v>79</v>
      </c>
      <c r="L214" s="47"/>
      <c r="M214" s="35"/>
      <c r="N214" s="48" t="s">
        <v>79</v>
      </c>
      <c r="O214" s="47"/>
      <c r="P214" s="83"/>
    </row>
    <row r="215" spans="2:16" ht="19.5" customHeight="1" x14ac:dyDescent="0.2">
      <c r="B215" s="51">
        <f t="shared" si="69"/>
        <v>43712</v>
      </c>
      <c r="C215" s="52">
        <f t="shared" si="70"/>
        <v>43712</v>
      </c>
      <c r="D215" s="71">
        <v>0.58333333333333337</v>
      </c>
      <c r="E215" s="72">
        <v>0.83333333333333337</v>
      </c>
      <c r="F215" s="55">
        <f t="shared" ref="F215:F220" si="71">(E215-D215)*24</f>
        <v>6</v>
      </c>
      <c r="G215" s="35"/>
      <c r="H215" s="48"/>
      <c r="I215" s="55">
        <f t="shared" si="68"/>
        <v>0</v>
      </c>
      <c r="J215" s="71">
        <v>0.58333333333333337</v>
      </c>
      <c r="K215" s="72">
        <v>0.75</v>
      </c>
      <c r="L215" s="55">
        <f t="shared" ref="L215:L220" si="72">(K215-J215)*24</f>
        <v>3.9999999999999991</v>
      </c>
      <c r="M215" s="71">
        <v>0.41666666666666669</v>
      </c>
      <c r="N215" s="72">
        <v>0.83333333333333337</v>
      </c>
      <c r="O215" s="55">
        <f t="shared" ref="O215:O220" si="73">(N215-M215)*24</f>
        <v>10</v>
      </c>
      <c r="P215" s="83"/>
    </row>
    <row r="216" spans="2:16" ht="19.5" customHeight="1" x14ac:dyDescent="0.2">
      <c r="B216" s="51">
        <f t="shared" si="69"/>
        <v>43713</v>
      </c>
      <c r="C216" s="52">
        <f t="shared" si="70"/>
        <v>43713</v>
      </c>
      <c r="D216" s="71">
        <v>0.58333333333333337</v>
      </c>
      <c r="E216" s="72">
        <v>0.83333333333333337</v>
      </c>
      <c r="F216" s="55">
        <f t="shared" si="71"/>
        <v>6</v>
      </c>
      <c r="G216" s="35"/>
      <c r="H216" s="48"/>
      <c r="I216" s="55">
        <f t="shared" si="68"/>
        <v>0</v>
      </c>
      <c r="J216" s="71">
        <v>0.58333333333333337</v>
      </c>
      <c r="K216" s="72">
        <v>0.75</v>
      </c>
      <c r="L216" s="55">
        <f t="shared" si="72"/>
        <v>3.9999999999999991</v>
      </c>
      <c r="M216" s="71">
        <v>0.41666666666666669</v>
      </c>
      <c r="N216" s="72">
        <v>0.83333333333333337</v>
      </c>
      <c r="O216" s="55">
        <f t="shared" si="73"/>
        <v>10</v>
      </c>
      <c r="P216" s="83"/>
    </row>
    <row r="217" spans="2:16" ht="19.5" customHeight="1" x14ac:dyDescent="0.2">
      <c r="B217" s="51">
        <f t="shared" si="69"/>
        <v>43714</v>
      </c>
      <c r="C217" s="52">
        <f t="shared" si="70"/>
        <v>43714</v>
      </c>
      <c r="D217" s="71">
        <v>0.58333333333333337</v>
      </c>
      <c r="E217" s="72">
        <v>0.83333333333333337</v>
      </c>
      <c r="F217" s="55">
        <f t="shared" si="71"/>
        <v>6</v>
      </c>
      <c r="G217" s="35"/>
      <c r="H217" s="48"/>
      <c r="I217" s="55">
        <f t="shared" si="68"/>
        <v>0</v>
      </c>
      <c r="J217" s="71">
        <v>0.58333333333333337</v>
      </c>
      <c r="K217" s="72">
        <v>0.75</v>
      </c>
      <c r="L217" s="55">
        <f t="shared" si="72"/>
        <v>3.9999999999999991</v>
      </c>
      <c r="M217" s="71">
        <v>0.41666666666666669</v>
      </c>
      <c r="N217" s="72">
        <v>0.83333333333333337</v>
      </c>
      <c r="O217" s="55">
        <f t="shared" si="73"/>
        <v>10</v>
      </c>
      <c r="P217" s="83"/>
    </row>
    <row r="218" spans="2:16" ht="19.5" customHeight="1" x14ac:dyDescent="0.2">
      <c r="B218" s="51">
        <f t="shared" si="69"/>
        <v>43715</v>
      </c>
      <c r="C218" s="52">
        <f t="shared" si="70"/>
        <v>43715</v>
      </c>
      <c r="D218" s="71">
        <v>0.41666666666666669</v>
      </c>
      <c r="E218" s="72">
        <v>0.83333333333333337</v>
      </c>
      <c r="F218" s="55">
        <f t="shared" si="71"/>
        <v>10</v>
      </c>
      <c r="G218" s="35"/>
      <c r="H218" s="48"/>
      <c r="I218" s="55">
        <f t="shared" si="68"/>
        <v>0</v>
      </c>
      <c r="J218" s="71">
        <v>0.41666666666666669</v>
      </c>
      <c r="K218" s="72">
        <v>0.75</v>
      </c>
      <c r="L218" s="55">
        <f t="shared" si="72"/>
        <v>8</v>
      </c>
      <c r="M218" s="71">
        <v>0.41666666666666669</v>
      </c>
      <c r="N218" s="72">
        <v>0.83333333333333337</v>
      </c>
      <c r="O218" s="55">
        <f t="shared" si="73"/>
        <v>10</v>
      </c>
      <c r="P218" s="83"/>
    </row>
    <row r="219" spans="2:16" ht="19.5" customHeight="1" x14ac:dyDescent="0.2">
      <c r="B219" s="51">
        <f t="shared" si="69"/>
        <v>43716</v>
      </c>
      <c r="C219" s="52">
        <f t="shared" si="70"/>
        <v>43716</v>
      </c>
      <c r="D219" s="71">
        <v>0.41666666666666669</v>
      </c>
      <c r="E219" s="72">
        <v>0.75</v>
      </c>
      <c r="F219" s="55">
        <f t="shared" si="71"/>
        <v>8</v>
      </c>
      <c r="G219" s="35"/>
      <c r="H219" s="48"/>
      <c r="I219" s="55">
        <f t="shared" si="68"/>
        <v>0</v>
      </c>
      <c r="J219" s="71">
        <v>0.41666666666666669</v>
      </c>
      <c r="K219" s="72">
        <v>0.75</v>
      </c>
      <c r="L219" s="55">
        <f t="shared" si="72"/>
        <v>8</v>
      </c>
      <c r="M219" s="71">
        <v>0.41666666666666669</v>
      </c>
      <c r="N219" s="72">
        <v>0.75</v>
      </c>
      <c r="O219" s="55">
        <f t="shared" si="73"/>
        <v>8</v>
      </c>
      <c r="P219" s="91"/>
    </row>
    <row r="220" spans="2:16" ht="19.5" customHeight="1" x14ac:dyDescent="0.2">
      <c r="B220" s="51">
        <f t="shared" si="69"/>
        <v>43717</v>
      </c>
      <c r="C220" s="52">
        <f t="shared" si="70"/>
        <v>43717</v>
      </c>
      <c r="D220" s="71">
        <v>0.58333333333333337</v>
      </c>
      <c r="E220" s="72">
        <v>0.83333333333333337</v>
      </c>
      <c r="F220" s="55">
        <f t="shared" si="71"/>
        <v>6</v>
      </c>
      <c r="G220" s="35"/>
      <c r="H220" s="48"/>
      <c r="I220" s="55">
        <f t="shared" si="68"/>
        <v>0</v>
      </c>
      <c r="J220" s="71">
        <v>0.58333333333333337</v>
      </c>
      <c r="K220" s="72">
        <v>0.75</v>
      </c>
      <c r="L220" s="55">
        <f t="shared" si="72"/>
        <v>3.9999999999999991</v>
      </c>
      <c r="M220" s="71">
        <v>0.41666666666666669</v>
      </c>
      <c r="N220" s="72">
        <v>0.83333333333333337</v>
      </c>
      <c r="O220" s="55">
        <f t="shared" si="73"/>
        <v>10</v>
      </c>
      <c r="P220" s="83"/>
    </row>
    <row r="221" spans="2:16" ht="19.5" customHeight="1" x14ac:dyDescent="0.2">
      <c r="B221" s="51">
        <f t="shared" si="69"/>
        <v>43718</v>
      </c>
      <c r="C221" s="52">
        <f t="shared" si="70"/>
        <v>43718</v>
      </c>
      <c r="D221" s="35"/>
      <c r="E221" s="48" t="s">
        <v>79</v>
      </c>
      <c r="F221" s="47"/>
      <c r="G221" s="35"/>
      <c r="H221" s="48"/>
      <c r="I221" s="55">
        <f t="shared" si="68"/>
        <v>0</v>
      </c>
      <c r="J221" s="35"/>
      <c r="K221" s="48" t="s">
        <v>79</v>
      </c>
      <c r="L221" s="47"/>
      <c r="M221" s="35"/>
      <c r="N221" s="48" t="s">
        <v>79</v>
      </c>
      <c r="O221" s="47"/>
      <c r="P221" s="83"/>
    </row>
    <row r="222" spans="2:16" ht="19.5" customHeight="1" x14ac:dyDescent="0.2">
      <c r="B222" s="51">
        <f t="shared" si="69"/>
        <v>43719</v>
      </c>
      <c r="C222" s="52">
        <f t="shared" si="70"/>
        <v>43719</v>
      </c>
      <c r="D222" s="71">
        <v>0.58333333333333337</v>
      </c>
      <c r="E222" s="72">
        <v>0.83333333333333337</v>
      </c>
      <c r="F222" s="55">
        <f>(E222-D222)*24</f>
        <v>6</v>
      </c>
      <c r="G222" s="35"/>
      <c r="H222" s="48"/>
      <c r="I222" s="55">
        <f t="shared" si="68"/>
        <v>0</v>
      </c>
      <c r="J222" s="71">
        <v>0.58333333333333337</v>
      </c>
      <c r="K222" s="72">
        <v>0.75</v>
      </c>
      <c r="L222" s="55">
        <f t="shared" ref="L222:L227" si="74">(K222-J222)*24</f>
        <v>3.9999999999999991</v>
      </c>
      <c r="M222" s="71">
        <v>0.41666666666666669</v>
      </c>
      <c r="N222" s="72">
        <v>0.83333333333333337</v>
      </c>
      <c r="O222" s="55">
        <f t="shared" ref="O222:O227" si="75">(N222-M222)*24</f>
        <v>10</v>
      </c>
      <c r="P222" s="92"/>
    </row>
    <row r="223" spans="2:16" ht="19.5" customHeight="1" x14ac:dyDescent="0.2">
      <c r="B223" s="51">
        <f t="shared" si="69"/>
        <v>43720</v>
      </c>
      <c r="C223" s="52">
        <f t="shared" si="70"/>
        <v>43720</v>
      </c>
      <c r="D223" s="71">
        <v>0.58333333333333337</v>
      </c>
      <c r="E223" s="72">
        <v>0.83333333333333337</v>
      </c>
      <c r="F223" s="55">
        <f>(E223-D223)*24</f>
        <v>6</v>
      </c>
      <c r="G223" s="35"/>
      <c r="H223" s="48"/>
      <c r="I223" s="55">
        <f t="shared" ref="I223:I241" si="76">(H223-G223)*24</f>
        <v>0</v>
      </c>
      <c r="J223" s="71">
        <v>0.58333333333333337</v>
      </c>
      <c r="K223" s="72">
        <v>0.75</v>
      </c>
      <c r="L223" s="55">
        <f t="shared" si="74"/>
        <v>3.9999999999999991</v>
      </c>
      <c r="M223" s="71">
        <v>0.41666666666666669</v>
      </c>
      <c r="N223" s="72">
        <v>0.83333333333333337</v>
      </c>
      <c r="O223" s="55">
        <f t="shared" si="75"/>
        <v>10</v>
      </c>
      <c r="P223" s="92"/>
    </row>
    <row r="224" spans="2:16" ht="19.5" customHeight="1" x14ac:dyDescent="0.2">
      <c r="B224" s="51">
        <f t="shared" si="69"/>
        <v>43721</v>
      </c>
      <c r="C224" s="52">
        <f t="shared" si="70"/>
        <v>43721</v>
      </c>
      <c r="D224" s="71">
        <v>0.58333333333333337</v>
      </c>
      <c r="E224" s="72">
        <v>0.83333333333333337</v>
      </c>
      <c r="F224" s="55">
        <f>(E224-D224)*24</f>
        <v>6</v>
      </c>
      <c r="G224" s="35"/>
      <c r="H224" s="48"/>
      <c r="I224" s="55">
        <f t="shared" si="76"/>
        <v>0</v>
      </c>
      <c r="J224" s="71">
        <v>0.58333333333333337</v>
      </c>
      <c r="K224" s="72">
        <v>0.75</v>
      </c>
      <c r="L224" s="55">
        <f t="shared" si="74"/>
        <v>3.9999999999999991</v>
      </c>
      <c r="M224" s="71">
        <v>0.41666666666666669</v>
      </c>
      <c r="N224" s="72">
        <v>0.83333333333333337</v>
      </c>
      <c r="O224" s="55">
        <f t="shared" si="75"/>
        <v>10</v>
      </c>
      <c r="P224" s="92"/>
    </row>
    <row r="225" spans="2:16" ht="19.5" customHeight="1" x14ac:dyDescent="0.2">
      <c r="B225" s="51">
        <f t="shared" si="69"/>
        <v>43722</v>
      </c>
      <c r="C225" s="52">
        <f t="shared" si="70"/>
        <v>43722</v>
      </c>
      <c r="D225" s="71"/>
      <c r="E225" s="72" t="s">
        <v>367</v>
      </c>
      <c r="F225" s="55"/>
      <c r="G225" s="35"/>
      <c r="H225" s="48"/>
      <c r="I225" s="55">
        <f t="shared" si="76"/>
        <v>0</v>
      </c>
      <c r="J225" s="71">
        <v>0.41666666666666669</v>
      </c>
      <c r="K225" s="72">
        <v>0.75</v>
      </c>
      <c r="L225" s="55">
        <f t="shared" si="74"/>
        <v>8</v>
      </c>
      <c r="M225" s="71">
        <v>0.41666666666666669</v>
      </c>
      <c r="N225" s="72">
        <v>0.83333333333333337</v>
      </c>
      <c r="O225" s="55">
        <f t="shared" si="75"/>
        <v>10</v>
      </c>
      <c r="P225" s="83" t="s">
        <v>348</v>
      </c>
    </row>
    <row r="226" spans="2:16" ht="19.5" customHeight="1" x14ac:dyDescent="0.2">
      <c r="B226" s="51">
        <f t="shared" si="69"/>
        <v>43723</v>
      </c>
      <c r="C226" s="52">
        <f t="shared" si="70"/>
        <v>43723</v>
      </c>
      <c r="D226" s="71"/>
      <c r="E226" s="72" t="s">
        <v>367</v>
      </c>
      <c r="F226" s="55"/>
      <c r="G226" s="35"/>
      <c r="H226" s="48"/>
      <c r="I226" s="55">
        <f t="shared" si="76"/>
        <v>0</v>
      </c>
      <c r="J226" s="71">
        <v>0.41666666666666669</v>
      </c>
      <c r="K226" s="72">
        <v>0.75</v>
      </c>
      <c r="L226" s="55">
        <f t="shared" si="74"/>
        <v>8</v>
      </c>
      <c r="M226" s="71">
        <v>0.41666666666666669</v>
      </c>
      <c r="N226" s="72">
        <v>0.75</v>
      </c>
      <c r="O226" s="55">
        <f t="shared" si="75"/>
        <v>8</v>
      </c>
      <c r="P226" s="83"/>
    </row>
    <row r="227" spans="2:16" ht="19.5" customHeight="1" x14ac:dyDescent="0.2">
      <c r="B227" s="51">
        <f t="shared" si="69"/>
        <v>43724</v>
      </c>
      <c r="C227" s="52">
        <f t="shared" si="70"/>
        <v>43724</v>
      </c>
      <c r="D227" s="71"/>
      <c r="E227" s="72" t="s">
        <v>367</v>
      </c>
      <c r="F227" s="55"/>
      <c r="G227" s="35"/>
      <c r="H227" s="48"/>
      <c r="I227" s="55">
        <f>(H227-G227)*24</f>
        <v>0</v>
      </c>
      <c r="J227" s="71">
        <v>0.41666666666666669</v>
      </c>
      <c r="K227" s="72">
        <v>0.75</v>
      </c>
      <c r="L227" s="55">
        <f t="shared" si="74"/>
        <v>8</v>
      </c>
      <c r="M227" s="71">
        <v>0.41666666666666669</v>
      </c>
      <c r="N227" s="72">
        <v>0.75</v>
      </c>
      <c r="O227" s="55">
        <f t="shared" si="75"/>
        <v>8</v>
      </c>
      <c r="P227" s="83" t="s">
        <v>94</v>
      </c>
    </row>
    <row r="228" spans="2:16" ht="19.5" customHeight="1" x14ac:dyDescent="0.2">
      <c r="B228" s="51">
        <f t="shared" si="69"/>
        <v>43725</v>
      </c>
      <c r="C228" s="52">
        <f t="shared" si="70"/>
        <v>43725</v>
      </c>
      <c r="D228" s="35"/>
      <c r="E228" s="48" t="s">
        <v>79</v>
      </c>
      <c r="F228" s="47"/>
      <c r="G228" s="35"/>
      <c r="H228" s="48"/>
      <c r="I228" s="55">
        <f t="shared" si="76"/>
        <v>0</v>
      </c>
      <c r="J228" s="35"/>
      <c r="K228" s="48" t="s">
        <v>79</v>
      </c>
      <c r="L228" s="47"/>
      <c r="M228" s="35"/>
      <c r="N228" s="48" t="s">
        <v>79</v>
      </c>
      <c r="O228" s="47"/>
      <c r="P228" s="83"/>
    </row>
    <row r="229" spans="2:16" ht="19.5" customHeight="1" x14ac:dyDescent="0.2">
      <c r="B229" s="51">
        <f t="shared" si="69"/>
        <v>43726</v>
      </c>
      <c r="C229" s="52">
        <f t="shared" si="70"/>
        <v>43726</v>
      </c>
      <c r="D229" s="71">
        <v>0.58333333333333337</v>
      </c>
      <c r="E229" s="72">
        <v>0.83333333333333337</v>
      </c>
      <c r="F229" s="55">
        <f t="shared" ref="F229:F234" si="77">(E229-D229)*24</f>
        <v>6</v>
      </c>
      <c r="G229" s="35"/>
      <c r="H229" s="48"/>
      <c r="I229" s="55">
        <f t="shared" si="76"/>
        <v>0</v>
      </c>
      <c r="J229" s="71">
        <v>0.58333333333333337</v>
      </c>
      <c r="K229" s="72">
        <v>0.75</v>
      </c>
      <c r="L229" s="55">
        <f t="shared" ref="L229:L234" si="78">(K229-J229)*24</f>
        <v>3.9999999999999991</v>
      </c>
      <c r="M229" s="71">
        <v>0.41666666666666669</v>
      </c>
      <c r="N229" s="72">
        <v>0.83333333333333337</v>
      </c>
      <c r="O229" s="55">
        <f t="shared" ref="O229:O234" si="79">(N229-M229)*24</f>
        <v>10</v>
      </c>
      <c r="P229" s="92"/>
    </row>
    <row r="230" spans="2:16" ht="19.5" customHeight="1" x14ac:dyDescent="0.2">
      <c r="B230" s="51">
        <f t="shared" si="69"/>
        <v>43727</v>
      </c>
      <c r="C230" s="52">
        <f t="shared" si="70"/>
        <v>43727</v>
      </c>
      <c r="D230" s="71">
        <v>0.58333333333333337</v>
      </c>
      <c r="E230" s="72">
        <v>0.83333333333333337</v>
      </c>
      <c r="F230" s="55">
        <f t="shared" si="77"/>
        <v>6</v>
      </c>
      <c r="G230" s="35"/>
      <c r="H230" s="48"/>
      <c r="I230" s="55">
        <f t="shared" si="76"/>
        <v>0</v>
      </c>
      <c r="J230" s="71">
        <v>0.58333333333333337</v>
      </c>
      <c r="K230" s="72">
        <v>0.75</v>
      </c>
      <c r="L230" s="55">
        <f t="shared" si="78"/>
        <v>3.9999999999999991</v>
      </c>
      <c r="M230" s="71">
        <v>0.41666666666666669</v>
      </c>
      <c r="N230" s="72">
        <v>0.83333333333333337</v>
      </c>
      <c r="O230" s="55">
        <f t="shared" si="79"/>
        <v>10</v>
      </c>
      <c r="P230" s="92"/>
    </row>
    <row r="231" spans="2:16" ht="19.5" customHeight="1" x14ac:dyDescent="0.2">
      <c r="B231" s="51">
        <f t="shared" si="69"/>
        <v>43728</v>
      </c>
      <c r="C231" s="52">
        <f t="shared" si="70"/>
        <v>43728</v>
      </c>
      <c r="D231" s="71">
        <v>0.58333333333333337</v>
      </c>
      <c r="E231" s="72">
        <v>0.83333333333333337</v>
      </c>
      <c r="F231" s="55">
        <f t="shared" si="77"/>
        <v>6</v>
      </c>
      <c r="G231" s="35"/>
      <c r="H231" s="48"/>
      <c r="I231" s="55">
        <f t="shared" si="76"/>
        <v>0</v>
      </c>
      <c r="J231" s="71">
        <v>0.58333333333333337</v>
      </c>
      <c r="K231" s="72">
        <v>0.75</v>
      </c>
      <c r="L231" s="55">
        <f t="shared" si="78"/>
        <v>3.9999999999999991</v>
      </c>
      <c r="M231" s="71">
        <v>0.41666666666666669</v>
      </c>
      <c r="N231" s="72">
        <v>0.83333333333333337</v>
      </c>
      <c r="O231" s="55">
        <f t="shared" si="79"/>
        <v>10</v>
      </c>
      <c r="P231" s="92"/>
    </row>
    <row r="232" spans="2:16" ht="19.5" customHeight="1" x14ac:dyDescent="0.2">
      <c r="B232" s="51">
        <f t="shared" si="69"/>
        <v>43729</v>
      </c>
      <c r="C232" s="52">
        <f t="shared" si="70"/>
        <v>43729</v>
      </c>
      <c r="D232" s="71">
        <v>0.41666666666666669</v>
      </c>
      <c r="E232" s="72">
        <v>0.83333333333333337</v>
      </c>
      <c r="F232" s="55">
        <f t="shared" si="77"/>
        <v>10</v>
      </c>
      <c r="G232" s="35"/>
      <c r="H232" s="48"/>
      <c r="I232" s="55">
        <f t="shared" si="76"/>
        <v>0</v>
      </c>
      <c r="J232" s="71">
        <v>0.41666666666666669</v>
      </c>
      <c r="K232" s="72">
        <v>0.75</v>
      </c>
      <c r="L232" s="55">
        <f t="shared" si="78"/>
        <v>8</v>
      </c>
      <c r="M232" s="71">
        <v>0.41666666666666669</v>
      </c>
      <c r="N232" s="72">
        <v>0.83333333333333337</v>
      </c>
      <c r="O232" s="55">
        <f t="shared" si="79"/>
        <v>10</v>
      </c>
      <c r="P232" s="92"/>
    </row>
    <row r="233" spans="2:16" ht="19.5" customHeight="1" x14ac:dyDescent="0.2">
      <c r="B233" s="51">
        <f t="shared" si="69"/>
        <v>43730</v>
      </c>
      <c r="C233" s="52">
        <f t="shared" si="70"/>
        <v>43730</v>
      </c>
      <c r="D233" s="71">
        <v>0.41666666666666669</v>
      </c>
      <c r="E233" s="72">
        <v>0.75</v>
      </c>
      <c r="F233" s="55">
        <f t="shared" si="77"/>
        <v>8</v>
      </c>
      <c r="G233" s="35"/>
      <c r="H233" s="48"/>
      <c r="I233" s="55">
        <f t="shared" si="76"/>
        <v>0</v>
      </c>
      <c r="J233" s="71">
        <v>0.41666666666666669</v>
      </c>
      <c r="K233" s="72">
        <v>0.75</v>
      </c>
      <c r="L233" s="55">
        <f t="shared" si="78"/>
        <v>8</v>
      </c>
      <c r="M233" s="71">
        <v>0.41666666666666669</v>
      </c>
      <c r="N233" s="72">
        <v>0.75</v>
      </c>
      <c r="O233" s="55">
        <f t="shared" si="79"/>
        <v>8</v>
      </c>
      <c r="P233" s="92"/>
    </row>
    <row r="234" spans="2:16" ht="19.5" customHeight="1" x14ac:dyDescent="0.2">
      <c r="B234" s="51">
        <f t="shared" si="69"/>
        <v>43731</v>
      </c>
      <c r="C234" s="52">
        <f t="shared" si="70"/>
        <v>43731</v>
      </c>
      <c r="D234" s="71">
        <v>0.41666666666666669</v>
      </c>
      <c r="E234" s="72">
        <v>0.75</v>
      </c>
      <c r="F234" s="55">
        <f t="shared" si="77"/>
        <v>8</v>
      </c>
      <c r="G234" s="35"/>
      <c r="H234" s="48"/>
      <c r="I234" s="55">
        <f>(H234-G234)*24</f>
        <v>0</v>
      </c>
      <c r="J234" s="71">
        <v>0.41666666666666669</v>
      </c>
      <c r="K234" s="72">
        <v>0.75</v>
      </c>
      <c r="L234" s="55">
        <f t="shared" si="78"/>
        <v>8</v>
      </c>
      <c r="M234" s="71">
        <v>0.41666666666666669</v>
      </c>
      <c r="N234" s="72">
        <v>0.75</v>
      </c>
      <c r="O234" s="55">
        <f t="shared" si="79"/>
        <v>8</v>
      </c>
      <c r="P234" s="83" t="s">
        <v>95</v>
      </c>
    </row>
    <row r="235" spans="2:16" ht="19.5" customHeight="1" x14ac:dyDescent="0.2">
      <c r="B235" s="51">
        <f t="shared" si="69"/>
        <v>43732</v>
      </c>
      <c r="C235" s="52">
        <f t="shared" si="70"/>
        <v>43732</v>
      </c>
      <c r="D235" s="35"/>
      <c r="E235" s="48" t="s">
        <v>79</v>
      </c>
      <c r="F235" s="47"/>
      <c r="G235" s="35"/>
      <c r="H235" s="48"/>
      <c r="I235" s="55">
        <f t="shared" si="76"/>
        <v>0</v>
      </c>
      <c r="J235" s="35"/>
      <c r="K235" s="48" t="s">
        <v>79</v>
      </c>
      <c r="L235" s="47"/>
      <c r="M235" s="35"/>
      <c r="N235" s="48" t="s">
        <v>79</v>
      </c>
      <c r="O235" s="47"/>
      <c r="P235" s="83"/>
    </row>
    <row r="236" spans="2:16" ht="19.5" customHeight="1" x14ac:dyDescent="0.2">
      <c r="B236" s="51">
        <f t="shared" si="69"/>
        <v>43733</v>
      </c>
      <c r="C236" s="52">
        <f t="shared" si="70"/>
        <v>43733</v>
      </c>
      <c r="D236" s="71">
        <v>0.58333333333333337</v>
      </c>
      <c r="E236" s="72">
        <v>0.83333333333333337</v>
      </c>
      <c r="F236" s="55">
        <f t="shared" ref="F236:F241" si="80">(E236-D236)*24</f>
        <v>6</v>
      </c>
      <c r="G236" s="35"/>
      <c r="H236" s="48"/>
      <c r="I236" s="55">
        <f t="shared" si="76"/>
        <v>0</v>
      </c>
      <c r="J236" s="71">
        <v>0.58333333333333337</v>
      </c>
      <c r="K236" s="72">
        <v>0.75</v>
      </c>
      <c r="L236" s="55">
        <f t="shared" ref="L236:L241" si="81">(K236-J236)*24</f>
        <v>3.9999999999999991</v>
      </c>
      <c r="M236" s="71">
        <v>0.41666666666666669</v>
      </c>
      <c r="N236" s="72">
        <v>0.83333333333333337</v>
      </c>
      <c r="O236" s="55">
        <f t="shared" ref="O236:O241" si="82">(N236-M236)*24</f>
        <v>10</v>
      </c>
      <c r="P236" s="92"/>
    </row>
    <row r="237" spans="2:16" ht="19.5" customHeight="1" x14ac:dyDescent="0.2">
      <c r="B237" s="51">
        <f t="shared" si="69"/>
        <v>43734</v>
      </c>
      <c r="C237" s="52">
        <f t="shared" si="70"/>
        <v>43734</v>
      </c>
      <c r="D237" s="71">
        <v>0.58333333333333337</v>
      </c>
      <c r="E237" s="72">
        <v>0.83333333333333337</v>
      </c>
      <c r="F237" s="55">
        <f t="shared" si="80"/>
        <v>6</v>
      </c>
      <c r="G237" s="35"/>
      <c r="H237" s="48"/>
      <c r="I237" s="55">
        <f t="shared" si="76"/>
        <v>0</v>
      </c>
      <c r="J237" s="71">
        <v>0.58333333333333337</v>
      </c>
      <c r="K237" s="72">
        <v>0.75</v>
      </c>
      <c r="L237" s="55">
        <f t="shared" si="81"/>
        <v>3.9999999999999991</v>
      </c>
      <c r="M237" s="71">
        <v>0.41666666666666669</v>
      </c>
      <c r="N237" s="72">
        <v>0.83333333333333337</v>
      </c>
      <c r="O237" s="55">
        <f t="shared" si="82"/>
        <v>10</v>
      </c>
      <c r="P237" s="92"/>
    </row>
    <row r="238" spans="2:16" ht="19.5" customHeight="1" x14ac:dyDescent="0.2">
      <c r="B238" s="51">
        <f t="shared" si="69"/>
        <v>43735</v>
      </c>
      <c r="C238" s="52">
        <f t="shared" si="70"/>
        <v>43735</v>
      </c>
      <c r="D238" s="71">
        <v>0.58333333333333337</v>
      </c>
      <c r="E238" s="72">
        <v>0.83333333333333337</v>
      </c>
      <c r="F238" s="55">
        <f t="shared" si="80"/>
        <v>6</v>
      </c>
      <c r="G238" s="35"/>
      <c r="H238" s="48"/>
      <c r="I238" s="55">
        <f t="shared" si="76"/>
        <v>0</v>
      </c>
      <c r="J238" s="71">
        <v>0.58333333333333337</v>
      </c>
      <c r="K238" s="72">
        <v>0.75</v>
      </c>
      <c r="L238" s="55">
        <f t="shared" si="81"/>
        <v>3.9999999999999991</v>
      </c>
      <c r="M238" s="71">
        <v>0.41666666666666669</v>
      </c>
      <c r="N238" s="72">
        <v>0.83333333333333337</v>
      </c>
      <c r="O238" s="55">
        <f t="shared" si="82"/>
        <v>10</v>
      </c>
      <c r="P238" s="92"/>
    </row>
    <row r="239" spans="2:16" ht="19.5" customHeight="1" x14ac:dyDescent="0.2">
      <c r="B239" s="51">
        <f t="shared" si="69"/>
        <v>43736</v>
      </c>
      <c r="C239" s="52">
        <f t="shared" si="70"/>
        <v>43736</v>
      </c>
      <c r="D239" s="71">
        <v>0.41666666666666669</v>
      </c>
      <c r="E239" s="72">
        <v>0.83333333333333337</v>
      </c>
      <c r="F239" s="55">
        <f t="shared" si="80"/>
        <v>10</v>
      </c>
      <c r="G239" s="35"/>
      <c r="H239" s="48"/>
      <c r="I239" s="55">
        <f t="shared" si="76"/>
        <v>0</v>
      </c>
      <c r="J239" s="71">
        <v>0.41666666666666669</v>
      </c>
      <c r="K239" s="72">
        <v>0.75</v>
      </c>
      <c r="L239" s="55">
        <f t="shared" si="81"/>
        <v>8</v>
      </c>
      <c r="M239" s="71">
        <v>0.41666666666666669</v>
      </c>
      <c r="N239" s="72">
        <v>0.83333333333333337</v>
      </c>
      <c r="O239" s="55">
        <f t="shared" si="82"/>
        <v>10</v>
      </c>
      <c r="P239" s="92"/>
    </row>
    <row r="240" spans="2:16" ht="19.5" customHeight="1" x14ac:dyDescent="0.2">
      <c r="B240" s="51">
        <f>IF(DAY(B239+1)&lt;&gt;29,"",B239+1)</f>
        <v>43737</v>
      </c>
      <c r="C240" s="52">
        <f t="shared" si="70"/>
        <v>43737</v>
      </c>
      <c r="D240" s="71">
        <v>0.41666666666666669</v>
      </c>
      <c r="E240" s="72">
        <v>0.75</v>
      </c>
      <c r="F240" s="55">
        <f t="shared" si="80"/>
        <v>8</v>
      </c>
      <c r="G240" s="35"/>
      <c r="H240" s="48"/>
      <c r="I240" s="55">
        <f t="shared" si="76"/>
        <v>0</v>
      </c>
      <c r="J240" s="71">
        <v>0.41666666666666669</v>
      </c>
      <c r="K240" s="72">
        <v>0.75</v>
      </c>
      <c r="L240" s="55">
        <f t="shared" si="81"/>
        <v>8</v>
      </c>
      <c r="M240" s="71">
        <v>0.41666666666666669</v>
      </c>
      <c r="N240" s="72">
        <v>0.75</v>
      </c>
      <c r="O240" s="55">
        <f t="shared" si="82"/>
        <v>8</v>
      </c>
      <c r="P240" s="92"/>
    </row>
    <row r="241" spans="2:16" ht="19.5" customHeight="1" x14ac:dyDescent="0.2">
      <c r="B241" s="51">
        <f>IF(DAY(B240+1)&lt;&gt;30,"",B240+1)</f>
        <v>43738</v>
      </c>
      <c r="C241" s="52">
        <f t="shared" si="70"/>
        <v>43738</v>
      </c>
      <c r="D241" s="71">
        <v>0.58333333333333337</v>
      </c>
      <c r="E241" s="72">
        <v>0.83333333333333337</v>
      </c>
      <c r="F241" s="55">
        <f t="shared" si="80"/>
        <v>6</v>
      </c>
      <c r="G241" s="35"/>
      <c r="H241" s="48"/>
      <c r="I241" s="55">
        <f t="shared" si="76"/>
        <v>0</v>
      </c>
      <c r="J241" s="71">
        <v>0.58333333333333337</v>
      </c>
      <c r="K241" s="72">
        <v>0.75</v>
      </c>
      <c r="L241" s="55">
        <f t="shared" si="81"/>
        <v>3.9999999999999991</v>
      </c>
      <c r="M241" s="71">
        <v>0.41666666666666669</v>
      </c>
      <c r="N241" s="72">
        <v>0.83333333333333337</v>
      </c>
      <c r="O241" s="55">
        <f t="shared" si="82"/>
        <v>10</v>
      </c>
      <c r="P241" s="92"/>
    </row>
    <row r="242" spans="2:16" ht="19.5" customHeight="1" thickBot="1" x14ac:dyDescent="0.25">
      <c r="B242" s="51" t="str">
        <f>IF(DAY(B241+1)&lt;&gt;31,"",B241+1)</f>
        <v/>
      </c>
      <c r="C242" s="52" t="str">
        <f t="shared" si="70"/>
        <v/>
      </c>
      <c r="D242" s="56"/>
      <c r="E242" s="77"/>
      <c r="F242" s="76"/>
      <c r="G242" s="75"/>
      <c r="H242" s="77"/>
      <c r="I242" s="76"/>
      <c r="J242" s="75"/>
      <c r="K242" s="77"/>
      <c r="L242" s="76"/>
      <c r="M242" s="75"/>
      <c r="N242" s="77"/>
      <c r="O242" s="76"/>
      <c r="P242" s="94"/>
    </row>
    <row r="243" spans="2:16" ht="19.5" customHeight="1" thickTop="1" x14ac:dyDescent="0.2">
      <c r="B243" s="57" t="s">
        <v>37</v>
      </c>
      <c r="C243" s="58"/>
      <c r="D243" s="57"/>
      <c r="E243" s="59">
        <f>COUNTIF(D212:D242,"&gt;0")</f>
        <v>23</v>
      </c>
      <c r="F243" s="60"/>
      <c r="G243" s="61"/>
      <c r="H243" s="59">
        <f>COUNTIF(G212:G242,"&gt;0")</f>
        <v>0</v>
      </c>
      <c r="I243" s="60"/>
      <c r="J243" s="61"/>
      <c r="K243" s="59">
        <f>COUNTIF(J212:J242,"&gt;0")</f>
        <v>26</v>
      </c>
      <c r="L243" s="60"/>
      <c r="M243" s="61"/>
      <c r="N243" s="59">
        <f>COUNTIF(M212:M242,"&gt;0")</f>
        <v>26</v>
      </c>
      <c r="O243" s="60"/>
      <c r="P243" s="40"/>
    </row>
    <row r="244" spans="2:16" ht="19.5" customHeight="1" x14ac:dyDescent="0.2">
      <c r="B244" s="62" t="s">
        <v>309</v>
      </c>
      <c r="C244" s="63"/>
      <c r="D244" s="64"/>
      <c r="E244" s="74">
        <f>SUM(F212:F242)</f>
        <v>160</v>
      </c>
      <c r="F244" s="63"/>
      <c r="G244" s="65"/>
      <c r="H244" s="74">
        <f>SUM(I212:I242)</f>
        <v>0</v>
      </c>
      <c r="I244" s="63"/>
      <c r="J244" s="65"/>
      <c r="K244" s="74">
        <f>SUM(L212:L242)</f>
        <v>148</v>
      </c>
      <c r="L244" s="63"/>
      <c r="M244" s="65"/>
      <c r="N244" s="74">
        <f>SUM(O212:O242)</f>
        <v>246</v>
      </c>
      <c r="O244" s="63"/>
      <c r="P244" s="40"/>
    </row>
    <row r="245" spans="2:16" ht="19.5" customHeight="1" x14ac:dyDescent="0.2">
      <c r="B245" s="64" t="s">
        <v>366</v>
      </c>
      <c r="C245" s="66"/>
      <c r="D245" s="64"/>
      <c r="E245" s="90">
        <f>COUNTIF($B$212:$B$242,"&gt;0")-E243</f>
        <v>7</v>
      </c>
      <c r="F245" s="47"/>
      <c r="G245" s="35"/>
      <c r="H245" s="90">
        <f>COUNTIF($B$212:$B$242,"&gt;0")-H243</f>
        <v>30</v>
      </c>
      <c r="I245" s="47"/>
      <c r="J245" s="35"/>
      <c r="K245" s="90">
        <f>COUNTIF($B$212:$B$242,"&gt;0")-K243</f>
        <v>4</v>
      </c>
      <c r="L245" s="47"/>
      <c r="M245" s="35"/>
      <c r="N245" s="90">
        <f>COUNTIF($B$212:$B$242,"&gt;0")-N243</f>
        <v>4</v>
      </c>
      <c r="O245" s="47"/>
      <c r="P245" s="40"/>
    </row>
    <row r="246" spans="2:16" ht="19.5" customHeight="1" x14ac:dyDescent="0.2">
      <c r="B246" s="67"/>
      <c r="C246" s="68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2:16" ht="18.75" customHeight="1" x14ac:dyDescent="0.2">
      <c r="B247" s="287" t="s">
        <v>13</v>
      </c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2:16" ht="18.75" customHeight="1" x14ac:dyDescent="0.2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2:16" ht="18.75" customHeight="1" x14ac:dyDescent="0.2"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2:16" ht="18.75" customHeight="1" x14ac:dyDescent="0.2">
      <c r="B250" s="378">
        <f>EDATE(B209, 1)</f>
        <v>43739</v>
      </c>
      <c r="C250" s="378"/>
      <c r="D250" s="378"/>
      <c r="E250" s="295">
        <f>B250</f>
        <v>43739</v>
      </c>
      <c r="F250" s="295"/>
    </row>
    <row r="251" spans="2:16" ht="19.5" customHeight="1" x14ac:dyDescent="0.2">
      <c r="B251" s="289"/>
      <c r="C251" s="290"/>
      <c r="D251" s="219" t="s">
        <v>313</v>
      </c>
      <c r="E251" s="293"/>
      <c r="F251" s="220"/>
      <c r="G251" s="219" t="s">
        <v>2</v>
      </c>
      <c r="H251" s="293"/>
      <c r="I251" s="220"/>
      <c r="J251" s="219" t="s">
        <v>36</v>
      </c>
      <c r="K251" s="293"/>
      <c r="L251" s="220"/>
      <c r="M251" s="219" t="s">
        <v>237</v>
      </c>
      <c r="N251" s="293"/>
      <c r="O251" s="220"/>
      <c r="P251" s="40" t="s">
        <v>306</v>
      </c>
    </row>
    <row r="252" spans="2:16" ht="19.5" customHeight="1" x14ac:dyDescent="0.2">
      <c r="B252" s="291"/>
      <c r="C252" s="292"/>
      <c r="D252" s="35" t="s">
        <v>246</v>
      </c>
      <c r="E252" s="48" t="s">
        <v>307</v>
      </c>
      <c r="F252" s="47" t="s">
        <v>308</v>
      </c>
      <c r="G252" s="35" t="s">
        <v>246</v>
      </c>
      <c r="H252" s="48" t="s">
        <v>307</v>
      </c>
      <c r="I252" s="47" t="s">
        <v>308</v>
      </c>
      <c r="J252" s="35" t="s">
        <v>246</v>
      </c>
      <c r="K252" s="48" t="s">
        <v>307</v>
      </c>
      <c r="L252" s="47" t="s">
        <v>308</v>
      </c>
      <c r="M252" s="35" t="s">
        <v>246</v>
      </c>
      <c r="N252" s="48" t="s">
        <v>307</v>
      </c>
      <c r="O252" s="47" t="s">
        <v>308</v>
      </c>
      <c r="P252" s="3"/>
    </row>
    <row r="253" spans="2:16" ht="19.5" customHeight="1" x14ac:dyDescent="0.2">
      <c r="B253" s="51">
        <f>B250</f>
        <v>43739</v>
      </c>
      <c r="C253" s="52">
        <f>B253</f>
        <v>43739</v>
      </c>
      <c r="D253" s="35"/>
      <c r="E253" s="48" t="s">
        <v>79</v>
      </c>
      <c r="F253" s="47"/>
      <c r="G253" s="35"/>
      <c r="H253" s="48"/>
      <c r="I253" s="55">
        <f t="shared" ref="I253:I259" si="83">(H253-G253)*24</f>
        <v>0</v>
      </c>
      <c r="J253" s="35"/>
      <c r="K253" s="48" t="s">
        <v>79</v>
      </c>
      <c r="L253" s="47"/>
      <c r="M253" s="35"/>
      <c r="N253" s="48" t="s">
        <v>79</v>
      </c>
      <c r="O253" s="47"/>
      <c r="P253" s="83"/>
    </row>
    <row r="254" spans="2:16" ht="19.5" customHeight="1" x14ac:dyDescent="0.2">
      <c r="B254" s="51">
        <f t="shared" ref="B254:B280" si="84">B253+1</f>
        <v>43740</v>
      </c>
      <c r="C254" s="52">
        <f>B254</f>
        <v>43740</v>
      </c>
      <c r="D254" s="71">
        <v>0.58333333333333337</v>
      </c>
      <c r="E254" s="72">
        <v>0.83333333333333337</v>
      </c>
      <c r="F254" s="55">
        <f t="shared" ref="F254:F259" si="85">(E254-D254)*24</f>
        <v>6</v>
      </c>
      <c r="G254" s="35"/>
      <c r="H254" s="48"/>
      <c r="I254" s="55">
        <f t="shared" si="83"/>
        <v>0</v>
      </c>
      <c r="J254" s="71">
        <v>0.58333333333333337</v>
      </c>
      <c r="K254" s="72">
        <v>0.75</v>
      </c>
      <c r="L254" s="55">
        <f t="shared" ref="L254:L259" si="86">(K254-J254)*24</f>
        <v>3.9999999999999991</v>
      </c>
      <c r="M254" s="71">
        <v>0.41666666666666669</v>
      </c>
      <c r="N254" s="72">
        <v>0.83333333333333337</v>
      </c>
      <c r="O254" s="55">
        <f t="shared" ref="O254:O259" si="87">(N254-M254)*24</f>
        <v>10</v>
      </c>
      <c r="P254" s="83"/>
    </row>
    <row r="255" spans="2:16" ht="19.5" customHeight="1" x14ac:dyDescent="0.2">
      <c r="B255" s="51">
        <f t="shared" si="84"/>
        <v>43741</v>
      </c>
      <c r="C255" s="52">
        <f t="shared" ref="C255:C283" si="88">B255</f>
        <v>43741</v>
      </c>
      <c r="D255" s="71">
        <v>0.58333333333333337</v>
      </c>
      <c r="E255" s="72">
        <v>0.83333333333333337</v>
      </c>
      <c r="F255" s="55">
        <f t="shared" si="85"/>
        <v>6</v>
      </c>
      <c r="G255" s="35"/>
      <c r="H255" s="48"/>
      <c r="I255" s="55">
        <f t="shared" si="83"/>
        <v>0</v>
      </c>
      <c r="J255" s="71">
        <v>0.58333333333333337</v>
      </c>
      <c r="K255" s="72">
        <v>0.75</v>
      </c>
      <c r="L255" s="55">
        <f t="shared" si="86"/>
        <v>3.9999999999999991</v>
      </c>
      <c r="M255" s="71">
        <v>0.41666666666666669</v>
      </c>
      <c r="N255" s="72">
        <v>0.83333333333333337</v>
      </c>
      <c r="O255" s="55">
        <f t="shared" si="87"/>
        <v>10</v>
      </c>
      <c r="P255" s="83"/>
    </row>
    <row r="256" spans="2:16" ht="19.5" customHeight="1" x14ac:dyDescent="0.2">
      <c r="B256" s="51">
        <f t="shared" si="84"/>
        <v>43742</v>
      </c>
      <c r="C256" s="52">
        <f t="shared" si="88"/>
        <v>43742</v>
      </c>
      <c r="D256" s="71">
        <v>0.58333333333333337</v>
      </c>
      <c r="E256" s="72">
        <v>0.83333333333333337</v>
      </c>
      <c r="F256" s="55">
        <f t="shared" si="85"/>
        <v>6</v>
      </c>
      <c r="G256" s="35"/>
      <c r="H256" s="48"/>
      <c r="I256" s="55">
        <f t="shared" si="83"/>
        <v>0</v>
      </c>
      <c r="J256" s="71">
        <v>0.58333333333333337</v>
      </c>
      <c r="K256" s="72">
        <v>0.75</v>
      </c>
      <c r="L256" s="55">
        <f t="shared" si="86"/>
        <v>3.9999999999999991</v>
      </c>
      <c r="M256" s="71">
        <v>0.41666666666666669</v>
      </c>
      <c r="N256" s="72">
        <v>0.83333333333333337</v>
      </c>
      <c r="O256" s="55">
        <f t="shared" si="87"/>
        <v>10</v>
      </c>
      <c r="P256" s="83"/>
    </row>
    <row r="257" spans="2:16" ht="19.5" customHeight="1" x14ac:dyDescent="0.2">
      <c r="B257" s="51">
        <f t="shared" si="84"/>
        <v>43743</v>
      </c>
      <c r="C257" s="52">
        <f t="shared" si="88"/>
        <v>43743</v>
      </c>
      <c r="D257" s="71">
        <v>0.41666666666666669</v>
      </c>
      <c r="E257" s="72">
        <v>0.83333333333333337</v>
      </c>
      <c r="F257" s="55">
        <f t="shared" si="85"/>
        <v>10</v>
      </c>
      <c r="G257" s="35"/>
      <c r="H257" s="48"/>
      <c r="I257" s="55">
        <f t="shared" si="83"/>
        <v>0</v>
      </c>
      <c r="J257" s="71">
        <v>0.41666666666666669</v>
      </c>
      <c r="K257" s="72">
        <v>0.75</v>
      </c>
      <c r="L257" s="55">
        <f t="shared" si="86"/>
        <v>8</v>
      </c>
      <c r="M257" s="71">
        <v>0.41666666666666669</v>
      </c>
      <c r="N257" s="72">
        <v>0.83333333333333337</v>
      </c>
      <c r="O257" s="55">
        <f t="shared" si="87"/>
        <v>10</v>
      </c>
      <c r="P257" s="83"/>
    </row>
    <row r="258" spans="2:16" ht="19.5" customHeight="1" x14ac:dyDescent="0.2">
      <c r="B258" s="51">
        <f t="shared" si="84"/>
        <v>43744</v>
      </c>
      <c r="C258" s="52">
        <f t="shared" si="88"/>
        <v>43744</v>
      </c>
      <c r="D258" s="71">
        <v>0.41666666666666669</v>
      </c>
      <c r="E258" s="72">
        <v>0.75</v>
      </c>
      <c r="F258" s="55">
        <f t="shared" si="85"/>
        <v>8</v>
      </c>
      <c r="G258" s="35"/>
      <c r="H258" s="48"/>
      <c r="I258" s="55">
        <f t="shared" si="83"/>
        <v>0</v>
      </c>
      <c r="J258" s="71">
        <v>0.41666666666666669</v>
      </c>
      <c r="K258" s="72">
        <v>0.75</v>
      </c>
      <c r="L258" s="55">
        <f t="shared" si="86"/>
        <v>8</v>
      </c>
      <c r="M258" s="71">
        <v>0.41666666666666669</v>
      </c>
      <c r="N258" s="72">
        <v>0.75</v>
      </c>
      <c r="O258" s="55">
        <f t="shared" si="87"/>
        <v>8</v>
      </c>
      <c r="P258" s="83"/>
    </row>
    <row r="259" spans="2:16" ht="19.5" customHeight="1" x14ac:dyDescent="0.2">
      <c r="B259" s="51">
        <f t="shared" si="84"/>
        <v>43745</v>
      </c>
      <c r="C259" s="52">
        <f t="shared" si="88"/>
        <v>43745</v>
      </c>
      <c r="D259" s="71">
        <v>0.58333333333333337</v>
      </c>
      <c r="E259" s="72">
        <v>0.83333333333333337</v>
      </c>
      <c r="F259" s="55">
        <f t="shared" si="85"/>
        <v>6</v>
      </c>
      <c r="G259" s="35"/>
      <c r="H259" s="48"/>
      <c r="I259" s="55">
        <f t="shared" si="83"/>
        <v>0</v>
      </c>
      <c r="J259" s="71">
        <v>0.58333333333333337</v>
      </c>
      <c r="K259" s="72">
        <v>0.75</v>
      </c>
      <c r="L259" s="55">
        <f t="shared" si="86"/>
        <v>3.9999999999999991</v>
      </c>
      <c r="M259" s="71">
        <v>0.41666666666666669</v>
      </c>
      <c r="N259" s="72">
        <v>0.83333333333333337</v>
      </c>
      <c r="O259" s="55">
        <f t="shared" si="87"/>
        <v>10</v>
      </c>
      <c r="P259" s="83"/>
    </row>
    <row r="260" spans="2:16" ht="19.5" customHeight="1" x14ac:dyDescent="0.2">
      <c r="B260" s="51">
        <f t="shared" si="84"/>
        <v>43746</v>
      </c>
      <c r="C260" s="52">
        <f t="shared" si="88"/>
        <v>43746</v>
      </c>
      <c r="D260" s="35"/>
      <c r="E260" s="48" t="s">
        <v>79</v>
      </c>
      <c r="F260" s="47"/>
      <c r="G260" s="81" t="s">
        <v>317</v>
      </c>
      <c r="H260" s="48"/>
      <c r="I260" s="82">
        <v>1</v>
      </c>
      <c r="J260" s="35"/>
      <c r="K260" s="48" t="s">
        <v>79</v>
      </c>
      <c r="L260" s="47"/>
      <c r="M260" s="35"/>
      <c r="N260" s="48" t="s">
        <v>79</v>
      </c>
      <c r="O260" s="47"/>
      <c r="P260" s="91"/>
    </row>
    <row r="261" spans="2:16" ht="19.5" customHeight="1" x14ac:dyDescent="0.2">
      <c r="B261" s="51">
        <f t="shared" si="84"/>
        <v>43747</v>
      </c>
      <c r="C261" s="52">
        <f t="shared" si="88"/>
        <v>43747</v>
      </c>
      <c r="D261" s="35"/>
      <c r="E261" s="48"/>
      <c r="F261" s="47"/>
      <c r="G261" s="81"/>
      <c r="H261" s="48"/>
      <c r="I261" s="82">
        <v>2</v>
      </c>
      <c r="J261" s="71">
        <v>0.58333333333333337</v>
      </c>
      <c r="K261" s="72">
        <v>0.75</v>
      </c>
      <c r="L261" s="55">
        <f t="shared" ref="L261:L266" si="89">(K261-J261)*24</f>
        <v>3.9999999999999991</v>
      </c>
      <c r="M261" s="71">
        <v>0.41666666666666669</v>
      </c>
      <c r="N261" s="72">
        <v>0.83333333333333337</v>
      </c>
      <c r="O261" s="55">
        <f t="shared" ref="O261:O266" si="90">(N261-M261)*24</f>
        <v>10</v>
      </c>
      <c r="P261" s="83"/>
    </row>
    <row r="262" spans="2:16" ht="19.5" customHeight="1" x14ac:dyDescent="0.2">
      <c r="B262" s="51">
        <f t="shared" si="84"/>
        <v>43748</v>
      </c>
      <c r="C262" s="52">
        <f t="shared" si="88"/>
        <v>43748</v>
      </c>
      <c r="D262" s="35"/>
      <c r="E262" s="48"/>
      <c r="F262" s="47"/>
      <c r="G262" s="35"/>
      <c r="H262" s="48"/>
      <c r="I262" s="82">
        <v>3</v>
      </c>
      <c r="J262" s="71">
        <v>0.58333333333333337</v>
      </c>
      <c r="K262" s="72">
        <v>0.75</v>
      </c>
      <c r="L262" s="55">
        <f t="shared" si="89"/>
        <v>3.9999999999999991</v>
      </c>
      <c r="M262" s="71">
        <v>0.41666666666666669</v>
      </c>
      <c r="N262" s="72">
        <v>0.83333333333333337</v>
      </c>
      <c r="O262" s="55">
        <f t="shared" si="90"/>
        <v>10</v>
      </c>
      <c r="P262" s="83"/>
    </row>
    <row r="263" spans="2:16" ht="19.5" customHeight="1" x14ac:dyDescent="0.2">
      <c r="B263" s="51">
        <f t="shared" si="84"/>
        <v>43749</v>
      </c>
      <c r="C263" s="52">
        <f t="shared" si="88"/>
        <v>43749</v>
      </c>
      <c r="D263" s="71"/>
      <c r="E263" s="72"/>
      <c r="F263" s="55"/>
      <c r="G263" s="35"/>
      <c r="H263" s="48"/>
      <c r="I263" s="82">
        <v>4</v>
      </c>
      <c r="J263" s="71">
        <v>0.58333333333333337</v>
      </c>
      <c r="K263" s="72">
        <v>0.75</v>
      </c>
      <c r="L263" s="55">
        <f t="shared" si="89"/>
        <v>3.9999999999999991</v>
      </c>
      <c r="M263" s="71">
        <v>0.41666666666666669</v>
      </c>
      <c r="N263" s="72">
        <v>0.83333333333333337</v>
      </c>
      <c r="O263" s="55">
        <f t="shared" si="90"/>
        <v>10</v>
      </c>
      <c r="P263" s="92"/>
    </row>
    <row r="264" spans="2:16" ht="19.5" customHeight="1" x14ac:dyDescent="0.2">
      <c r="B264" s="51">
        <f t="shared" si="84"/>
        <v>43750</v>
      </c>
      <c r="C264" s="52">
        <f t="shared" si="88"/>
        <v>43750</v>
      </c>
      <c r="D264" s="71"/>
      <c r="E264" s="72"/>
      <c r="F264" s="55"/>
      <c r="G264" s="35"/>
      <c r="H264" s="48"/>
      <c r="I264" s="82">
        <v>5</v>
      </c>
      <c r="J264" s="71">
        <v>0.58333333333333337</v>
      </c>
      <c r="K264" s="72">
        <v>0.75</v>
      </c>
      <c r="L264" s="55">
        <f t="shared" si="89"/>
        <v>3.9999999999999991</v>
      </c>
      <c r="M264" s="71">
        <v>0.41666666666666669</v>
      </c>
      <c r="N264" s="72">
        <v>0.83333333333333337</v>
      </c>
      <c r="O264" s="55">
        <f t="shared" si="90"/>
        <v>10</v>
      </c>
      <c r="P264" s="92"/>
    </row>
    <row r="265" spans="2:16" ht="19.5" customHeight="1" x14ac:dyDescent="0.2">
      <c r="B265" s="51">
        <f t="shared" si="84"/>
        <v>43751</v>
      </c>
      <c r="C265" s="52">
        <f t="shared" si="88"/>
        <v>43751</v>
      </c>
      <c r="D265" s="71"/>
      <c r="E265" s="72"/>
      <c r="F265" s="55"/>
      <c r="G265" s="35"/>
      <c r="H265" s="48"/>
      <c r="I265" s="82">
        <v>6</v>
      </c>
      <c r="J265" s="71">
        <v>0.41666666666666669</v>
      </c>
      <c r="K265" s="72">
        <v>0.75</v>
      </c>
      <c r="L265" s="55">
        <f t="shared" si="89"/>
        <v>8</v>
      </c>
      <c r="M265" s="71">
        <v>0.41666666666666669</v>
      </c>
      <c r="N265" s="72">
        <v>0.83333333333333337</v>
      </c>
      <c r="O265" s="55">
        <f t="shared" si="90"/>
        <v>10</v>
      </c>
      <c r="P265" s="92"/>
    </row>
    <row r="266" spans="2:16" ht="19.5" customHeight="1" x14ac:dyDescent="0.2">
      <c r="B266" s="51">
        <f t="shared" si="84"/>
        <v>43752</v>
      </c>
      <c r="C266" s="52">
        <f t="shared" si="88"/>
        <v>43752</v>
      </c>
      <c r="D266" s="71"/>
      <c r="E266" s="72"/>
      <c r="F266" s="55"/>
      <c r="G266" s="35"/>
      <c r="H266" s="48"/>
      <c r="I266" s="82">
        <v>7</v>
      </c>
      <c r="J266" s="71">
        <v>0.41666666666666669</v>
      </c>
      <c r="K266" s="72">
        <v>0.75</v>
      </c>
      <c r="L266" s="55">
        <f t="shared" si="89"/>
        <v>8</v>
      </c>
      <c r="M266" s="71">
        <v>0.41666666666666669</v>
      </c>
      <c r="N266" s="72">
        <v>0.75</v>
      </c>
      <c r="O266" s="55">
        <f t="shared" si="90"/>
        <v>8</v>
      </c>
      <c r="P266" s="91" t="s">
        <v>178</v>
      </c>
    </row>
    <row r="267" spans="2:16" ht="19.5" customHeight="1" x14ac:dyDescent="0.2">
      <c r="B267" s="51">
        <f t="shared" si="84"/>
        <v>43753</v>
      </c>
      <c r="C267" s="52">
        <f t="shared" si="88"/>
        <v>43753</v>
      </c>
      <c r="D267" s="53"/>
      <c r="E267" s="54"/>
      <c r="F267" s="55"/>
      <c r="G267" s="35"/>
      <c r="H267" s="48"/>
      <c r="I267" s="82">
        <v>8</v>
      </c>
      <c r="J267" s="35"/>
      <c r="K267" s="48" t="s">
        <v>79</v>
      </c>
      <c r="L267" s="47"/>
      <c r="M267" s="35"/>
      <c r="N267" s="48" t="s">
        <v>79</v>
      </c>
      <c r="O267" s="47"/>
      <c r="P267" s="92"/>
    </row>
    <row r="268" spans="2:16" ht="19.5" customHeight="1" x14ac:dyDescent="0.2">
      <c r="B268" s="51">
        <f t="shared" si="84"/>
        <v>43754</v>
      </c>
      <c r="C268" s="52">
        <f t="shared" si="88"/>
        <v>43754</v>
      </c>
      <c r="D268" s="71"/>
      <c r="E268" s="72"/>
      <c r="F268" s="55"/>
      <c r="G268" s="35"/>
      <c r="H268" s="48"/>
      <c r="I268" s="82">
        <v>9</v>
      </c>
      <c r="J268" s="71">
        <v>0.58333333333333337</v>
      </c>
      <c r="K268" s="72">
        <v>0.75</v>
      </c>
      <c r="L268" s="55">
        <f>(K268-J268)*24</f>
        <v>3.9999999999999991</v>
      </c>
      <c r="M268" s="71">
        <v>0.41666666666666669</v>
      </c>
      <c r="N268" s="72">
        <v>0.83333333333333337</v>
      </c>
      <c r="O268" s="55">
        <f t="shared" ref="O268:O274" si="91">(N268-M268)*24</f>
        <v>10</v>
      </c>
      <c r="P268" s="92"/>
    </row>
    <row r="269" spans="2:16" ht="19.5" customHeight="1" x14ac:dyDescent="0.2">
      <c r="B269" s="51">
        <f t="shared" si="84"/>
        <v>43755</v>
      </c>
      <c r="C269" s="52">
        <f t="shared" si="88"/>
        <v>43755</v>
      </c>
      <c r="D269" s="35"/>
      <c r="E269" s="48"/>
      <c r="F269" s="47"/>
      <c r="G269" s="35"/>
      <c r="H269" s="48"/>
      <c r="I269" s="82">
        <v>10</v>
      </c>
      <c r="J269" s="71">
        <v>0.58333333333333337</v>
      </c>
      <c r="K269" s="72">
        <v>0.75</v>
      </c>
      <c r="L269" s="55">
        <f t="shared" ref="L269:L274" si="92">(K269-J269)*24</f>
        <v>3.9999999999999991</v>
      </c>
      <c r="M269" s="71">
        <v>0.41666666666666669</v>
      </c>
      <c r="N269" s="72">
        <v>0.83333333333333337</v>
      </c>
      <c r="O269" s="55">
        <f t="shared" si="91"/>
        <v>10</v>
      </c>
      <c r="P269" s="92"/>
    </row>
    <row r="270" spans="2:16" ht="19.5" customHeight="1" x14ac:dyDescent="0.2">
      <c r="B270" s="51">
        <f t="shared" si="84"/>
        <v>43756</v>
      </c>
      <c r="C270" s="52">
        <f t="shared" si="88"/>
        <v>43756</v>
      </c>
      <c r="D270" s="71"/>
      <c r="E270" s="72"/>
      <c r="F270" s="55"/>
      <c r="G270" s="35"/>
      <c r="H270" s="48"/>
      <c r="I270" s="82">
        <v>11</v>
      </c>
      <c r="J270" s="71">
        <v>0.58333333333333337</v>
      </c>
      <c r="K270" s="72">
        <v>0.75</v>
      </c>
      <c r="L270" s="55">
        <f t="shared" si="92"/>
        <v>3.9999999999999991</v>
      </c>
      <c r="M270" s="71">
        <v>0.41666666666666669</v>
      </c>
      <c r="N270" s="72">
        <v>0.83333333333333337</v>
      </c>
      <c r="O270" s="55">
        <f t="shared" si="91"/>
        <v>10</v>
      </c>
      <c r="P270" s="92"/>
    </row>
    <row r="271" spans="2:16" ht="19.5" customHeight="1" x14ac:dyDescent="0.2">
      <c r="B271" s="51">
        <f t="shared" si="84"/>
        <v>43757</v>
      </c>
      <c r="C271" s="52">
        <f t="shared" si="88"/>
        <v>43757</v>
      </c>
      <c r="D271" s="71"/>
      <c r="E271" s="72"/>
      <c r="F271" s="55"/>
      <c r="G271" s="35"/>
      <c r="H271" s="48"/>
      <c r="I271" s="82">
        <v>12</v>
      </c>
      <c r="J271" s="71">
        <v>0.58333333333333337</v>
      </c>
      <c r="K271" s="72">
        <v>0.75</v>
      </c>
      <c r="L271" s="55">
        <f t="shared" si="92"/>
        <v>3.9999999999999991</v>
      </c>
      <c r="M271" s="71">
        <v>0.41666666666666669</v>
      </c>
      <c r="N271" s="72">
        <v>0.83333333333333337</v>
      </c>
      <c r="O271" s="55">
        <f t="shared" si="91"/>
        <v>10</v>
      </c>
      <c r="P271" s="92"/>
    </row>
    <row r="272" spans="2:16" ht="19.5" customHeight="1" x14ac:dyDescent="0.2">
      <c r="B272" s="51">
        <f t="shared" si="84"/>
        <v>43758</v>
      </c>
      <c r="C272" s="52">
        <f t="shared" si="88"/>
        <v>43758</v>
      </c>
      <c r="D272" s="71"/>
      <c r="E272" s="72"/>
      <c r="F272" s="55"/>
      <c r="G272" s="35"/>
      <c r="H272" s="48"/>
      <c r="I272" s="82">
        <v>13</v>
      </c>
      <c r="J272" s="71">
        <v>0.41666666666666669</v>
      </c>
      <c r="K272" s="72">
        <v>0.75</v>
      </c>
      <c r="L272" s="55">
        <f t="shared" si="92"/>
        <v>8</v>
      </c>
      <c r="M272" s="71">
        <v>0.41666666666666669</v>
      </c>
      <c r="N272" s="72">
        <v>0.75</v>
      </c>
      <c r="O272" s="55">
        <f t="shared" si="91"/>
        <v>8</v>
      </c>
      <c r="P272" s="92"/>
    </row>
    <row r="273" spans="2:16" ht="19.5" customHeight="1" x14ac:dyDescent="0.2">
      <c r="B273" s="51">
        <f t="shared" si="84"/>
        <v>43759</v>
      </c>
      <c r="C273" s="52">
        <f t="shared" si="88"/>
        <v>43759</v>
      </c>
      <c r="D273" s="71"/>
      <c r="E273" s="72"/>
      <c r="F273" s="55"/>
      <c r="G273" s="35"/>
      <c r="H273" s="48"/>
      <c r="I273" s="82">
        <v>14</v>
      </c>
      <c r="J273" s="71">
        <v>0.58333333333333337</v>
      </c>
      <c r="K273" s="72">
        <v>0.75</v>
      </c>
      <c r="L273" s="55">
        <f>(K273-J273)*24</f>
        <v>3.9999999999999991</v>
      </c>
      <c r="M273" s="71">
        <v>0.41666666666666669</v>
      </c>
      <c r="N273" s="72">
        <v>0.83333333333333337</v>
      </c>
      <c r="O273" s="55">
        <f t="shared" si="91"/>
        <v>10</v>
      </c>
      <c r="P273" s="92"/>
    </row>
    <row r="274" spans="2:16" ht="19.5" customHeight="1" x14ac:dyDescent="0.2">
      <c r="B274" s="51">
        <f t="shared" si="84"/>
        <v>43760</v>
      </c>
      <c r="C274" s="52">
        <f t="shared" si="88"/>
        <v>43760</v>
      </c>
      <c r="D274" s="53"/>
      <c r="E274" s="54"/>
      <c r="F274" s="55"/>
      <c r="G274" s="35"/>
      <c r="H274" s="48"/>
      <c r="I274" s="82">
        <v>15</v>
      </c>
      <c r="J274" s="71">
        <v>0.41666666666666669</v>
      </c>
      <c r="K274" s="72">
        <v>0.75</v>
      </c>
      <c r="L274" s="55">
        <f t="shared" si="92"/>
        <v>8</v>
      </c>
      <c r="M274" s="71">
        <v>0.41666666666666669</v>
      </c>
      <c r="N274" s="72">
        <v>0.75</v>
      </c>
      <c r="O274" s="55">
        <f t="shared" si="91"/>
        <v>8</v>
      </c>
      <c r="P274" s="83" t="s">
        <v>357</v>
      </c>
    </row>
    <row r="275" spans="2:16" ht="19.5" customHeight="1" x14ac:dyDescent="0.2">
      <c r="B275" s="51">
        <f t="shared" si="84"/>
        <v>43761</v>
      </c>
      <c r="C275" s="52">
        <f t="shared" si="88"/>
        <v>43761</v>
      </c>
      <c r="D275" s="71"/>
      <c r="E275" s="72"/>
      <c r="F275" s="55"/>
      <c r="G275" s="35"/>
      <c r="H275" s="48"/>
      <c r="I275" s="82">
        <v>16</v>
      </c>
      <c r="J275" s="35"/>
      <c r="K275" s="48" t="s">
        <v>79</v>
      </c>
      <c r="L275" s="47"/>
      <c r="M275" s="35"/>
      <c r="N275" s="48" t="s">
        <v>79</v>
      </c>
      <c r="O275" s="47"/>
      <c r="P275" s="92"/>
    </row>
    <row r="276" spans="2:16" ht="19.5" customHeight="1" x14ac:dyDescent="0.2">
      <c r="B276" s="51">
        <f t="shared" si="84"/>
        <v>43762</v>
      </c>
      <c r="C276" s="52">
        <f t="shared" si="88"/>
        <v>43762</v>
      </c>
      <c r="D276" s="35"/>
      <c r="E276" s="48"/>
      <c r="F276" s="47"/>
      <c r="G276" s="35"/>
      <c r="H276" s="48"/>
      <c r="I276" s="82">
        <v>17</v>
      </c>
      <c r="J276" s="71">
        <v>0.58333333333333337</v>
      </c>
      <c r="K276" s="72">
        <v>0.75</v>
      </c>
      <c r="L276" s="55">
        <f>(K276-J276)*24</f>
        <v>3.9999999999999991</v>
      </c>
      <c r="M276" s="71">
        <v>0.41666666666666669</v>
      </c>
      <c r="N276" s="72">
        <v>0.83333333333333337</v>
      </c>
      <c r="O276" s="55">
        <f>(N276-M276)*24</f>
        <v>10</v>
      </c>
      <c r="P276" s="92"/>
    </row>
    <row r="277" spans="2:16" ht="19.5" customHeight="1" x14ac:dyDescent="0.2">
      <c r="B277" s="51">
        <f t="shared" si="84"/>
        <v>43763</v>
      </c>
      <c r="C277" s="52">
        <f t="shared" si="88"/>
        <v>43763</v>
      </c>
      <c r="D277" s="71"/>
      <c r="E277" s="72"/>
      <c r="F277" s="55"/>
      <c r="G277" s="35"/>
      <c r="H277" s="48"/>
      <c r="I277" s="82">
        <v>18</v>
      </c>
      <c r="J277" s="71">
        <v>0.58333333333333337</v>
      </c>
      <c r="K277" s="72">
        <v>0.75</v>
      </c>
      <c r="L277" s="55">
        <f>(K277-J277)*24</f>
        <v>3.9999999999999991</v>
      </c>
      <c r="M277" s="71">
        <v>0.41666666666666669</v>
      </c>
      <c r="N277" s="72">
        <v>0.83333333333333337</v>
      </c>
      <c r="O277" s="55">
        <f>(N277-M277)*24</f>
        <v>10</v>
      </c>
      <c r="P277" s="92"/>
    </row>
    <row r="278" spans="2:16" ht="19.5" customHeight="1" x14ac:dyDescent="0.2">
      <c r="B278" s="51">
        <f t="shared" si="84"/>
        <v>43764</v>
      </c>
      <c r="C278" s="52">
        <f t="shared" si="88"/>
        <v>43764</v>
      </c>
      <c r="D278" s="71"/>
      <c r="E278" s="72"/>
      <c r="F278" s="55"/>
      <c r="G278" s="35"/>
      <c r="H278" s="48"/>
      <c r="I278" s="82">
        <v>19</v>
      </c>
      <c r="J278" s="71">
        <v>0.41666666666666669</v>
      </c>
      <c r="K278" s="72">
        <v>0.75</v>
      </c>
      <c r="L278" s="55">
        <f>(K278-J278)*24</f>
        <v>8</v>
      </c>
      <c r="M278" s="71">
        <v>0.41666666666666669</v>
      </c>
      <c r="N278" s="72">
        <v>0.83333333333333337</v>
      </c>
      <c r="O278" s="55">
        <f>(N278-M278)*24</f>
        <v>10</v>
      </c>
      <c r="P278" s="92"/>
    </row>
    <row r="279" spans="2:16" ht="19.5" customHeight="1" x14ac:dyDescent="0.2">
      <c r="B279" s="51">
        <f t="shared" si="84"/>
        <v>43765</v>
      </c>
      <c r="C279" s="52">
        <f t="shared" si="88"/>
        <v>43765</v>
      </c>
      <c r="D279" s="71"/>
      <c r="E279" s="72"/>
      <c r="F279" s="55"/>
      <c r="G279" s="35"/>
      <c r="H279" s="48"/>
      <c r="I279" s="82">
        <v>20</v>
      </c>
      <c r="J279" s="71">
        <v>0.41666666666666669</v>
      </c>
      <c r="K279" s="72">
        <v>0.75</v>
      </c>
      <c r="L279" s="55">
        <f>(K279-J279)*24</f>
        <v>8</v>
      </c>
      <c r="M279" s="71">
        <v>0.41666666666666669</v>
      </c>
      <c r="N279" s="72">
        <v>0.75</v>
      </c>
      <c r="O279" s="55">
        <f>(N279-M279)*24</f>
        <v>8</v>
      </c>
      <c r="P279" s="92"/>
    </row>
    <row r="280" spans="2:16" ht="19.5" customHeight="1" x14ac:dyDescent="0.2">
      <c r="B280" s="51">
        <f t="shared" si="84"/>
        <v>43766</v>
      </c>
      <c r="C280" s="52">
        <f t="shared" si="88"/>
        <v>43766</v>
      </c>
      <c r="D280" s="71"/>
      <c r="E280" s="72"/>
      <c r="F280" s="55"/>
      <c r="G280" s="35"/>
      <c r="H280" s="48"/>
      <c r="I280" s="82">
        <v>21</v>
      </c>
      <c r="J280" s="71">
        <v>0.58333333333333337</v>
      </c>
      <c r="K280" s="72">
        <v>0.75</v>
      </c>
      <c r="L280" s="55">
        <f>(K280-J280)*24</f>
        <v>3.9999999999999991</v>
      </c>
      <c r="M280" s="71">
        <v>0.41666666666666669</v>
      </c>
      <c r="N280" s="72">
        <v>0.83333333333333337</v>
      </c>
      <c r="O280" s="55">
        <f>(N280-M280)*24</f>
        <v>10</v>
      </c>
      <c r="P280" s="92"/>
    </row>
    <row r="281" spans="2:16" ht="19.5" customHeight="1" x14ac:dyDescent="0.2">
      <c r="B281" s="51">
        <f>IF(DAY(B280+1)&lt;&gt;29,"",B280+1)</f>
        <v>43767</v>
      </c>
      <c r="C281" s="52">
        <f t="shared" si="88"/>
        <v>43767</v>
      </c>
      <c r="D281" s="53"/>
      <c r="E281" s="54"/>
      <c r="F281" s="55"/>
      <c r="G281" s="35"/>
      <c r="H281" s="48"/>
      <c r="I281" s="82">
        <v>22</v>
      </c>
      <c r="J281" s="35"/>
      <c r="K281" s="48" t="s">
        <v>79</v>
      </c>
      <c r="L281" s="47"/>
      <c r="M281" s="35"/>
      <c r="N281" s="48" t="s">
        <v>79</v>
      </c>
      <c r="O281" s="47"/>
      <c r="P281" s="92"/>
    </row>
    <row r="282" spans="2:16" ht="19.5" customHeight="1" x14ac:dyDescent="0.2">
      <c r="B282" s="51">
        <f>IF(DAY(B281+1)&lt;&gt;30,"",B281+1)</f>
        <v>43768</v>
      </c>
      <c r="C282" s="52">
        <f t="shared" si="88"/>
        <v>43768</v>
      </c>
      <c r="D282" s="53"/>
      <c r="E282" s="54"/>
      <c r="F282" s="55"/>
      <c r="G282" s="35"/>
      <c r="H282" s="48"/>
      <c r="I282" s="82">
        <v>23</v>
      </c>
      <c r="J282" s="71">
        <v>0.58333333333333337</v>
      </c>
      <c r="K282" s="72">
        <v>0.75</v>
      </c>
      <c r="L282" s="55">
        <f>(K282-J282)*24</f>
        <v>3.9999999999999991</v>
      </c>
      <c r="M282" s="71">
        <v>0.41666666666666669</v>
      </c>
      <c r="N282" s="72">
        <v>0.83333333333333337</v>
      </c>
      <c r="O282" s="55">
        <f>(N282-M282)*24</f>
        <v>10</v>
      </c>
      <c r="P282" s="92"/>
    </row>
    <row r="283" spans="2:16" ht="19.5" customHeight="1" thickBot="1" x14ac:dyDescent="0.25">
      <c r="B283" s="51">
        <f>IF(DAY(B282+1)&lt;&gt;31,"",B282+1)</f>
        <v>43769</v>
      </c>
      <c r="C283" s="52">
        <f t="shared" si="88"/>
        <v>43769</v>
      </c>
      <c r="D283" s="56"/>
      <c r="E283" s="77"/>
      <c r="F283" s="76"/>
      <c r="G283" s="35"/>
      <c r="H283" s="48"/>
      <c r="I283" s="82">
        <v>24</v>
      </c>
      <c r="J283" s="71">
        <v>0.58333333333333337</v>
      </c>
      <c r="K283" s="72">
        <v>0.75</v>
      </c>
      <c r="L283" s="55">
        <f>(K283-J283)*24</f>
        <v>3.9999999999999991</v>
      </c>
      <c r="M283" s="71">
        <v>0.41666666666666669</v>
      </c>
      <c r="N283" s="72">
        <v>0.83333333333333337</v>
      </c>
      <c r="O283" s="55">
        <f>(N283-M283)*24</f>
        <v>10</v>
      </c>
      <c r="P283" s="94"/>
    </row>
    <row r="284" spans="2:16" ht="19.5" customHeight="1" thickTop="1" x14ac:dyDescent="0.2">
      <c r="B284" s="57" t="s">
        <v>37</v>
      </c>
      <c r="C284" s="58"/>
      <c r="D284" s="57"/>
      <c r="E284" s="59">
        <f>COUNTIF(D253:D283,"&gt;0")</f>
        <v>6</v>
      </c>
      <c r="F284" s="60"/>
      <c r="G284" s="61"/>
      <c r="H284" s="59">
        <f>COUNTIF(G253:G283,"&gt;0")</f>
        <v>0</v>
      </c>
      <c r="I284" s="60"/>
      <c r="J284" s="61"/>
      <c r="K284" s="59">
        <f>COUNTIF(J253:J283,"&gt;0")</f>
        <v>26</v>
      </c>
      <c r="L284" s="60"/>
      <c r="M284" s="61"/>
      <c r="N284" s="59">
        <f>COUNTIF(M253:M283,"&gt;0")</f>
        <v>26</v>
      </c>
      <c r="O284" s="60"/>
      <c r="P284" s="40"/>
    </row>
    <row r="285" spans="2:16" ht="19.5" customHeight="1" x14ac:dyDescent="0.2">
      <c r="B285" s="62" t="s">
        <v>309</v>
      </c>
      <c r="C285" s="63"/>
      <c r="D285" s="64"/>
      <c r="E285" s="74">
        <f>SUM(F253:F283)</f>
        <v>42</v>
      </c>
      <c r="F285" s="63"/>
      <c r="G285" s="65"/>
      <c r="H285" s="74">
        <v>0</v>
      </c>
      <c r="I285" s="63"/>
      <c r="J285" s="65"/>
      <c r="K285" s="74">
        <f>SUM(L253:L283)</f>
        <v>135.99999999999997</v>
      </c>
      <c r="L285" s="63"/>
      <c r="M285" s="65"/>
      <c r="N285" s="74">
        <f>SUM(O253:O283)</f>
        <v>250</v>
      </c>
      <c r="O285" s="63"/>
      <c r="P285" s="40"/>
    </row>
    <row r="286" spans="2:16" ht="19.5" customHeight="1" x14ac:dyDescent="0.2">
      <c r="B286" s="64" t="s">
        <v>366</v>
      </c>
      <c r="C286" s="66"/>
      <c r="D286" s="64"/>
      <c r="E286" s="90">
        <f>COUNTIF($B$253:$B$283,"&gt;0")-E284</f>
        <v>25</v>
      </c>
      <c r="F286" s="47"/>
      <c r="G286" s="35"/>
      <c r="H286" s="90">
        <f>COUNTIF($B$253:$B$283,"&gt;0")-H284</f>
        <v>31</v>
      </c>
      <c r="I286" s="47"/>
      <c r="J286" s="35"/>
      <c r="K286" s="90">
        <f>COUNTIF($B$253:$B$283,"&gt;0")-K284</f>
        <v>5</v>
      </c>
      <c r="L286" s="47"/>
      <c r="M286" s="35"/>
      <c r="N286" s="90">
        <f>COUNTIF($B$253:$B$283,"&gt;0")-N284</f>
        <v>5</v>
      </c>
      <c r="O286" s="47"/>
      <c r="P286" s="40"/>
    </row>
    <row r="287" spans="2:16" ht="19.5" customHeight="1" x14ac:dyDescent="0.2">
      <c r="B287" s="67"/>
      <c r="C287" s="68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2:16" ht="18.75" customHeight="1" x14ac:dyDescent="0.2">
      <c r="B288" s="287" t="s">
        <v>13</v>
      </c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</row>
    <row r="289" spans="2:16" ht="18.75" customHeight="1" x14ac:dyDescent="0.2"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</row>
    <row r="290" spans="2:16" ht="18.75" customHeight="1" x14ac:dyDescent="0.2"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2:16" ht="18.75" customHeight="1" x14ac:dyDescent="0.2">
      <c r="B291" s="378">
        <f>EDATE(B250, 1)</f>
        <v>43770</v>
      </c>
      <c r="C291" s="378"/>
      <c r="D291" s="378"/>
      <c r="E291" s="295">
        <f>B291</f>
        <v>43770</v>
      </c>
      <c r="F291" s="295"/>
    </row>
    <row r="292" spans="2:16" ht="19.5" customHeight="1" x14ac:dyDescent="0.2">
      <c r="B292" s="289"/>
      <c r="C292" s="290"/>
      <c r="D292" s="219" t="s">
        <v>313</v>
      </c>
      <c r="E292" s="293"/>
      <c r="F292" s="220"/>
      <c r="G292" s="219" t="s">
        <v>2</v>
      </c>
      <c r="H292" s="293"/>
      <c r="I292" s="220"/>
      <c r="J292" s="219" t="s">
        <v>36</v>
      </c>
      <c r="K292" s="293"/>
      <c r="L292" s="220"/>
      <c r="M292" s="219" t="s">
        <v>237</v>
      </c>
      <c r="N292" s="293"/>
      <c r="O292" s="220"/>
      <c r="P292" s="40" t="s">
        <v>306</v>
      </c>
    </row>
    <row r="293" spans="2:16" ht="19.5" customHeight="1" x14ac:dyDescent="0.2">
      <c r="B293" s="291"/>
      <c r="C293" s="292"/>
      <c r="D293" s="35" t="s">
        <v>246</v>
      </c>
      <c r="E293" s="48" t="s">
        <v>307</v>
      </c>
      <c r="F293" s="47" t="s">
        <v>308</v>
      </c>
      <c r="G293" s="35" t="s">
        <v>246</v>
      </c>
      <c r="H293" s="48" t="s">
        <v>307</v>
      </c>
      <c r="I293" s="47" t="s">
        <v>308</v>
      </c>
      <c r="J293" s="35" t="s">
        <v>246</v>
      </c>
      <c r="K293" s="48" t="s">
        <v>307</v>
      </c>
      <c r="L293" s="47" t="s">
        <v>308</v>
      </c>
      <c r="M293" s="35" t="s">
        <v>246</v>
      </c>
      <c r="N293" s="48" t="s">
        <v>307</v>
      </c>
      <c r="O293" s="47" t="s">
        <v>308</v>
      </c>
      <c r="P293" s="3"/>
    </row>
    <row r="294" spans="2:16" ht="19.5" customHeight="1" x14ac:dyDescent="0.2">
      <c r="B294" s="51">
        <f>B291</f>
        <v>43770</v>
      </c>
      <c r="C294" s="52">
        <f>B294</f>
        <v>43770</v>
      </c>
      <c r="D294" s="71"/>
      <c r="E294" s="72"/>
      <c r="F294" s="55"/>
      <c r="G294" s="53"/>
      <c r="H294" s="54"/>
      <c r="I294" s="82">
        <v>25</v>
      </c>
      <c r="J294" s="71">
        <v>0.58333333333333337</v>
      </c>
      <c r="K294" s="72">
        <v>0.75</v>
      </c>
      <c r="L294" s="55">
        <f>(K294-J294)*24</f>
        <v>3.9999999999999991</v>
      </c>
      <c r="M294" s="71">
        <v>0.41666666666666669</v>
      </c>
      <c r="N294" s="72">
        <v>0.83333333333333337</v>
      </c>
      <c r="O294" s="55">
        <f>(N294-M294)*24</f>
        <v>10</v>
      </c>
      <c r="P294" s="83"/>
    </row>
    <row r="295" spans="2:16" ht="19.5" customHeight="1" x14ac:dyDescent="0.2">
      <c r="B295" s="51">
        <f t="shared" ref="B295:B321" si="93">B294+1</f>
        <v>43771</v>
      </c>
      <c r="C295" s="52">
        <f>B295</f>
        <v>43771</v>
      </c>
      <c r="D295" s="71"/>
      <c r="E295" s="72"/>
      <c r="F295" s="55"/>
      <c r="G295" s="71">
        <v>0.41666666666666669</v>
      </c>
      <c r="H295" s="72">
        <v>0.75</v>
      </c>
      <c r="I295" s="55">
        <f>(H295-G295)*24</f>
        <v>8</v>
      </c>
      <c r="J295" s="71">
        <v>0.5</v>
      </c>
      <c r="K295" s="72">
        <v>0.75</v>
      </c>
      <c r="L295" s="55">
        <f>(K295-J295)*24</f>
        <v>6</v>
      </c>
      <c r="M295" s="71">
        <v>0.41666666666666669</v>
      </c>
      <c r="N295" s="72">
        <v>0.83333333333333337</v>
      </c>
      <c r="O295" s="55">
        <f>(N295-M295)*24</f>
        <v>10</v>
      </c>
      <c r="P295" s="83"/>
    </row>
    <row r="296" spans="2:16" ht="19.5" customHeight="1" x14ac:dyDescent="0.2">
      <c r="B296" s="51">
        <f t="shared" si="93"/>
        <v>43772</v>
      </c>
      <c r="C296" s="52">
        <f t="shared" ref="C296:C324" si="94">B296</f>
        <v>43772</v>
      </c>
      <c r="D296" s="71"/>
      <c r="E296" s="72"/>
      <c r="F296" s="55"/>
      <c r="G296" s="71">
        <v>0.41666666666666669</v>
      </c>
      <c r="H296" s="72">
        <v>0.75</v>
      </c>
      <c r="I296" s="55">
        <f>(H296-G296)*24</f>
        <v>8</v>
      </c>
      <c r="J296" s="71">
        <v>0.5</v>
      </c>
      <c r="K296" s="72">
        <v>0.75</v>
      </c>
      <c r="L296" s="55">
        <f>(K296-J296)*24</f>
        <v>6</v>
      </c>
      <c r="M296" s="71">
        <v>0.41666666666666669</v>
      </c>
      <c r="N296" s="72">
        <v>0.75</v>
      </c>
      <c r="O296" s="55">
        <f>(N296-M296)*24</f>
        <v>8</v>
      </c>
      <c r="P296" s="83" t="s">
        <v>179</v>
      </c>
    </row>
    <row r="297" spans="2:16" ht="19.5" customHeight="1" x14ac:dyDescent="0.2">
      <c r="B297" s="51">
        <f t="shared" si="93"/>
        <v>43773</v>
      </c>
      <c r="C297" s="52">
        <f t="shared" si="94"/>
        <v>43773</v>
      </c>
      <c r="D297" s="71"/>
      <c r="E297" s="72"/>
      <c r="F297" s="55"/>
      <c r="G297" s="71">
        <v>0.41666666666666669</v>
      </c>
      <c r="H297" s="72">
        <v>0.75</v>
      </c>
      <c r="I297" s="55">
        <f>(H297-G297)*24</f>
        <v>8</v>
      </c>
      <c r="J297" s="71">
        <v>0.5</v>
      </c>
      <c r="K297" s="72">
        <v>0.75</v>
      </c>
      <c r="L297" s="55">
        <f>(K297-J297)*24</f>
        <v>6</v>
      </c>
      <c r="M297" s="71">
        <v>0.41666666666666669</v>
      </c>
      <c r="N297" s="72">
        <v>0.75</v>
      </c>
      <c r="O297" s="55">
        <f>(N297-M297)*24</f>
        <v>8</v>
      </c>
      <c r="P297" s="83"/>
    </row>
    <row r="298" spans="2:16" ht="19.5" customHeight="1" x14ac:dyDescent="0.2">
      <c r="B298" s="51">
        <f t="shared" si="93"/>
        <v>43774</v>
      </c>
      <c r="C298" s="52">
        <f t="shared" si="94"/>
        <v>43774</v>
      </c>
      <c r="D298" s="53"/>
      <c r="E298" s="54"/>
      <c r="F298" s="55"/>
      <c r="G298" s="35"/>
      <c r="H298" s="48" t="s">
        <v>79</v>
      </c>
      <c r="I298" s="47"/>
      <c r="J298" s="35"/>
      <c r="K298" s="48" t="s">
        <v>79</v>
      </c>
      <c r="L298" s="47"/>
      <c r="M298" s="35"/>
      <c r="N298" s="48" t="s">
        <v>79</v>
      </c>
      <c r="O298" s="47"/>
      <c r="P298" s="83"/>
    </row>
    <row r="299" spans="2:16" ht="19.5" customHeight="1" x14ac:dyDescent="0.2">
      <c r="B299" s="51">
        <f t="shared" si="93"/>
        <v>43775</v>
      </c>
      <c r="C299" s="52">
        <f t="shared" si="94"/>
        <v>43775</v>
      </c>
      <c r="D299" s="71"/>
      <c r="E299" s="72"/>
      <c r="F299" s="55"/>
      <c r="G299" s="71">
        <v>0.58333333333333337</v>
      </c>
      <c r="H299" s="72">
        <v>0.77083333333333337</v>
      </c>
      <c r="I299" s="55">
        <f t="shared" ref="I299:I304" si="95">(H299-G299)*24</f>
        <v>4.5</v>
      </c>
      <c r="J299" s="71">
        <v>0.58333333333333337</v>
      </c>
      <c r="K299" s="72">
        <v>0.75</v>
      </c>
      <c r="L299" s="55">
        <f t="shared" ref="L299:L304" si="96">(K299-J299)*24</f>
        <v>3.9999999999999991</v>
      </c>
      <c r="M299" s="71">
        <v>0.41666666666666669</v>
      </c>
      <c r="N299" s="72">
        <v>0.83333333333333337</v>
      </c>
      <c r="O299" s="55">
        <f t="shared" ref="O299:O304" si="97">(N299-M299)*24</f>
        <v>10</v>
      </c>
      <c r="P299" s="83"/>
    </row>
    <row r="300" spans="2:16" ht="19.5" customHeight="1" x14ac:dyDescent="0.2">
      <c r="B300" s="51">
        <f t="shared" si="93"/>
        <v>43776</v>
      </c>
      <c r="C300" s="52">
        <f t="shared" si="94"/>
        <v>43776</v>
      </c>
      <c r="D300" s="35"/>
      <c r="E300" s="48"/>
      <c r="F300" s="47"/>
      <c r="G300" s="71">
        <v>0.58333333333333337</v>
      </c>
      <c r="H300" s="72">
        <v>0.77083333333333337</v>
      </c>
      <c r="I300" s="55">
        <f t="shared" si="95"/>
        <v>4.5</v>
      </c>
      <c r="J300" s="71">
        <v>0.58333333333333337</v>
      </c>
      <c r="K300" s="72">
        <v>0.75</v>
      </c>
      <c r="L300" s="55">
        <f t="shared" si="96"/>
        <v>3.9999999999999991</v>
      </c>
      <c r="M300" s="71">
        <v>0.41666666666666669</v>
      </c>
      <c r="N300" s="72">
        <v>0.83333333333333337</v>
      </c>
      <c r="O300" s="55">
        <f t="shared" si="97"/>
        <v>10</v>
      </c>
      <c r="P300" s="83"/>
    </row>
    <row r="301" spans="2:16" ht="19.5" customHeight="1" x14ac:dyDescent="0.2">
      <c r="B301" s="51">
        <f t="shared" si="93"/>
        <v>43777</v>
      </c>
      <c r="C301" s="52">
        <f t="shared" si="94"/>
        <v>43777</v>
      </c>
      <c r="D301" s="35"/>
      <c r="E301" s="48"/>
      <c r="F301" s="47"/>
      <c r="G301" s="71">
        <v>0.58333333333333337</v>
      </c>
      <c r="H301" s="72">
        <v>0.77083333333333337</v>
      </c>
      <c r="I301" s="55">
        <f t="shared" si="95"/>
        <v>4.5</v>
      </c>
      <c r="J301" s="71">
        <v>0.58333333333333337</v>
      </c>
      <c r="K301" s="72">
        <v>0.75</v>
      </c>
      <c r="L301" s="55">
        <f t="shared" si="96"/>
        <v>3.9999999999999991</v>
      </c>
      <c r="M301" s="71">
        <v>0.41666666666666669</v>
      </c>
      <c r="N301" s="72">
        <v>0.83333333333333337</v>
      </c>
      <c r="O301" s="55">
        <f t="shared" si="97"/>
        <v>10</v>
      </c>
      <c r="P301" s="91"/>
    </row>
    <row r="302" spans="2:16" ht="19.5" customHeight="1" x14ac:dyDescent="0.2">
      <c r="B302" s="51">
        <f t="shared" si="93"/>
        <v>43778</v>
      </c>
      <c r="C302" s="52">
        <f t="shared" si="94"/>
        <v>43778</v>
      </c>
      <c r="D302" s="71"/>
      <c r="E302" s="72"/>
      <c r="F302" s="55"/>
      <c r="G302" s="71">
        <v>0.41666666666666669</v>
      </c>
      <c r="H302" s="72">
        <v>0.75</v>
      </c>
      <c r="I302" s="55">
        <f t="shared" si="95"/>
        <v>8</v>
      </c>
      <c r="J302" s="71">
        <v>0.5</v>
      </c>
      <c r="K302" s="72">
        <v>0.75</v>
      </c>
      <c r="L302" s="55">
        <f t="shared" si="96"/>
        <v>6</v>
      </c>
      <c r="M302" s="71">
        <v>0.41666666666666669</v>
      </c>
      <c r="N302" s="72">
        <v>0.83333333333333337</v>
      </c>
      <c r="O302" s="55">
        <f t="shared" si="97"/>
        <v>10</v>
      </c>
      <c r="P302" s="83"/>
    </row>
    <row r="303" spans="2:16" ht="19.5" customHeight="1" x14ac:dyDescent="0.2">
      <c r="B303" s="51">
        <f t="shared" si="93"/>
        <v>43779</v>
      </c>
      <c r="C303" s="52">
        <f t="shared" si="94"/>
        <v>43779</v>
      </c>
      <c r="D303" s="35"/>
      <c r="E303" s="48"/>
      <c r="F303" s="47"/>
      <c r="G303" s="71">
        <v>0.41666666666666669</v>
      </c>
      <c r="H303" s="72">
        <v>0.75</v>
      </c>
      <c r="I303" s="55">
        <f t="shared" si="95"/>
        <v>8</v>
      </c>
      <c r="J303" s="71">
        <v>0.5</v>
      </c>
      <c r="K303" s="72">
        <v>0.75</v>
      </c>
      <c r="L303" s="55">
        <f t="shared" si="96"/>
        <v>6</v>
      </c>
      <c r="M303" s="71">
        <v>0.41666666666666669</v>
      </c>
      <c r="N303" s="72">
        <v>0.75</v>
      </c>
      <c r="O303" s="55">
        <f t="shared" si="97"/>
        <v>8</v>
      </c>
      <c r="P303" s="83"/>
    </row>
    <row r="304" spans="2:16" ht="19.5" customHeight="1" x14ac:dyDescent="0.2">
      <c r="B304" s="51">
        <f t="shared" si="93"/>
        <v>43780</v>
      </c>
      <c r="C304" s="52">
        <f t="shared" si="94"/>
        <v>43780</v>
      </c>
      <c r="D304" s="71"/>
      <c r="E304" s="72"/>
      <c r="F304" s="55"/>
      <c r="G304" s="71">
        <v>0.58333333333333337</v>
      </c>
      <c r="H304" s="72">
        <v>0.77083333333333337</v>
      </c>
      <c r="I304" s="55">
        <f t="shared" si="95"/>
        <v>4.5</v>
      </c>
      <c r="J304" s="71">
        <v>0.58333333333333337</v>
      </c>
      <c r="K304" s="72">
        <v>0.75</v>
      </c>
      <c r="L304" s="55">
        <f t="shared" si="96"/>
        <v>3.9999999999999991</v>
      </c>
      <c r="M304" s="71">
        <v>0.41666666666666669</v>
      </c>
      <c r="N304" s="72">
        <v>0.83333333333333337</v>
      </c>
      <c r="O304" s="55">
        <f t="shared" si="97"/>
        <v>10</v>
      </c>
      <c r="P304" s="92"/>
    </row>
    <row r="305" spans="2:16" ht="19.5" customHeight="1" x14ac:dyDescent="0.2">
      <c r="B305" s="51">
        <f t="shared" si="93"/>
        <v>43781</v>
      </c>
      <c r="C305" s="52">
        <f t="shared" si="94"/>
        <v>43781</v>
      </c>
      <c r="D305" s="71"/>
      <c r="E305" s="72"/>
      <c r="F305" s="55"/>
      <c r="G305" s="35"/>
      <c r="H305" s="48" t="s">
        <v>79</v>
      </c>
      <c r="I305" s="47"/>
      <c r="J305" s="35"/>
      <c r="K305" s="48" t="s">
        <v>79</v>
      </c>
      <c r="L305" s="47"/>
      <c r="M305" s="35"/>
      <c r="N305" s="48" t="s">
        <v>79</v>
      </c>
      <c r="O305" s="47"/>
      <c r="P305" s="92"/>
    </row>
    <row r="306" spans="2:16" ht="19.5" customHeight="1" x14ac:dyDescent="0.2">
      <c r="B306" s="51">
        <f t="shared" si="93"/>
        <v>43782</v>
      </c>
      <c r="C306" s="52">
        <f t="shared" si="94"/>
        <v>43782</v>
      </c>
      <c r="D306" s="71"/>
      <c r="E306" s="72"/>
      <c r="F306" s="55"/>
      <c r="G306" s="71">
        <v>0.58333333333333337</v>
      </c>
      <c r="H306" s="72">
        <v>0.77083333333333337</v>
      </c>
      <c r="I306" s="55">
        <f t="shared" ref="I306:I311" si="98">(H306-G306)*24</f>
        <v>4.5</v>
      </c>
      <c r="J306" s="71">
        <v>0.58333333333333337</v>
      </c>
      <c r="K306" s="72">
        <v>0.75</v>
      </c>
      <c r="L306" s="55">
        <f t="shared" ref="L306:L311" si="99">(K306-J306)*24</f>
        <v>3.9999999999999991</v>
      </c>
      <c r="M306" s="71">
        <v>0.41666666666666669</v>
      </c>
      <c r="N306" s="72">
        <v>0.83333333333333337</v>
      </c>
      <c r="O306" s="55">
        <f t="shared" ref="O306:O311" si="100">(N306-M306)*24</f>
        <v>10</v>
      </c>
      <c r="P306" s="92"/>
    </row>
    <row r="307" spans="2:16" ht="19.5" customHeight="1" x14ac:dyDescent="0.2">
      <c r="B307" s="51">
        <f t="shared" si="93"/>
        <v>43783</v>
      </c>
      <c r="C307" s="52">
        <f t="shared" si="94"/>
        <v>43783</v>
      </c>
      <c r="D307" s="71"/>
      <c r="E307" s="72"/>
      <c r="F307" s="55"/>
      <c r="G307" s="71">
        <v>0.58333333333333337</v>
      </c>
      <c r="H307" s="72">
        <v>0.77083333333333337</v>
      </c>
      <c r="I307" s="55">
        <f t="shared" si="98"/>
        <v>4.5</v>
      </c>
      <c r="J307" s="71">
        <v>0.58333333333333337</v>
      </c>
      <c r="K307" s="72">
        <v>0.75</v>
      </c>
      <c r="L307" s="55">
        <f t="shared" si="99"/>
        <v>3.9999999999999991</v>
      </c>
      <c r="M307" s="71">
        <v>0.41666666666666669</v>
      </c>
      <c r="N307" s="72">
        <v>0.83333333333333337</v>
      </c>
      <c r="O307" s="55">
        <f t="shared" si="100"/>
        <v>10</v>
      </c>
      <c r="P307" s="92"/>
    </row>
    <row r="308" spans="2:16" ht="19.5" customHeight="1" x14ac:dyDescent="0.2">
      <c r="B308" s="51">
        <f t="shared" si="93"/>
        <v>43784</v>
      </c>
      <c r="C308" s="52">
        <f t="shared" si="94"/>
        <v>43784</v>
      </c>
      <c r="D308" s="53"/>
      <c r="E308" s="54"/>
      <c r="F308" s="55"/>
      <c r="G308" s="71">
        <v>0.58333333333333337</v>
      </c>
      <c r="H308" s="72">
        <v>0.77083333333333337</v>
      </c>
      <c r="I308" s="55">
        <f t="shared" si="98"/>
        <v>4.5</v>
      </c>
      <c r="J308" s="71">
        <v>0.58333333333333337</v>
      </c>
      <c r="K308" s="72">
        <v>0.75</v>
      </c>
      <c r="L308" s="55">
        <f t="shared" si="99"/>
        <v>3.9999999999999991</v>
      </c>
      <c r="M308" s="71">
        <v>0.41666666666666669</v>
      </c>
      <c r="N308" s="72">
        <v>0.83333333333333337</v>
      </c>
      <c r="O308" s="55">
        <f t="shared" si="100"/>
        <v>10</v>
      </c>
      <c r="P308" s="92"/>
    </row>
    <row r="309" spans="2:16" ht="19.5" customHeight="1" x14ac:dyDescent="0.2">
      <c r="B309" s="51">
        <f t="shared" si="93"/>
        <v>43785</v>
      </c>
      <c r="C309" s="52">
        <f t="shared" si="94"/>
        <v>43785</v>
      </c>
      <c r="D309" s="71"/>
      <c r="E309" s="72"/>
      <c r="F309" s="55"/>
      <c r="G309" s="71">
        <v>0.41666666666666669</v>
      </c>
      <c r="H309" s="72">
        <v>0.75</v>
      </c>
      <c r="I309" s="55">
        <f t="shared" si="98"/>
        <v>8</v>
      </c>
      <c r="J309" s="71">
        <v>0.5</v>
      </c>
      <c r="K309" s="72">
        <v>0.75</v>
      </c>
      <c r="L309" s="55">
        <f t="shared" si="99"/>
        <v>6</v>
      </c>
      <c r="M309" s="71">
        <v>0.41666666666666669</v>
      </c>
      <c r="N309" s="72">
        <v>0.83333333333333337</v>
      </c>
      <c r="O309" s="55">
        <f t="shared" si="100"/>
        <v>10</v>
      </c>
      <c r="P309" s="92"/>
    </row>
    <row r="310" spans="2:16" ht="19.5" customHeight="1" x14ac:dyDescent="0.2">
      <c r="B310" s="51">
        <f t="shared" si="93"/>
        <v>43786</v>
      </c>
      <c r="C310" s="52">
        <f t="shared" si="94"/>
        <v>43786</v>
      </c>
      <c r="D310" s="35"/>
      <c r="E310" s="48"/>
      <c r="F310" s="47"/>
      <c r="G310" s="71">
        <v>0.41666666666666669</v>
      </c>
      <c r="H310" s="72">
        <v>0.75</v>
      </c>
      <c r="I310" s="55">
        <f t="shared" si="98"/>
        <v>8</v>
      </c>
      <c r="J310" s="71">
        <v>0.5</v>
      </c>
      <c r="K310" s="72">
        <v>0.75</v>
      </c>
      <c r="L310" s="55">
        <f t="shared" si="99"/>
        <v>6</v>
      </c>
      <c r="M310" s="71">
        <v>0.41666666666666669</v>
      </c>
      <c r="N310" s="72">
        <v>0.75</v>
      </c>
      <c r="O310" s="55">
        <f t="shared" si="100"/>
        <v>8</v>
      </c>
      <c r="P310" s="92"/>
    </row>
    <row r="311" spans="2:16" ht="19.5" customHeight="1" x14ac:dyDescent="0.2">
      <c r="B311" s="51">
        <f t="shared" si="93"/>
        <v>43787</v>
      </c>
      <c r="C311" s="52">
        <f t="shared" si="94"/>
        <v>43787</v>
      </c>
      <c r="D311" s="71"/>
      <c r="E311" s="72"/>
      <c r="F311" s="55"/>
      <c r="G311" s="71">
        <v>0.58333333333333337</v>
      </c>
      <c r="H311" s="72">
        <v>0.77083333333333337</v>
      </c>
      <c r="I311" s="55">
        <f t="shared" si="98"/>
        <v>4.5</v>
      </c>
      <c r="J311" s="71">
        <v>0.58333333333333337</v>
      </c>
      <c r="K311" s="72">
        <v>0.75</v>
      </c>
      <c r="L311" s="55">
        <f t="shared" si="99"/>
        <v>3.9999999999999991</v>
      </c>
      <c r="M311" s="71">
        <v>0.41666666666666669</v>
      </c>
      <c r="N311" s="72">
        <v>0.83333333333333337</v>
      </c>
      <c r="O311" s="55">
        <f t="shared" si="100"/>
        <v>10</v>
      </c>
      <c r="P311" s="92"/>
    </row>
    <row r="312" spans="2:16" ht="19.5" customHeight="1" x14ac:dyDescent="0.2">
      <c r="B312" s="51">
        <f t="shared" si="93"/>
        <v>43788</v>
      </c>
      <c r="C312" s="52">
        <f t="shared" si="94"/>
        <v>43788</v>
      </c>
      <c r="D312" s="71"/>
      <c r="E312" s="72"/>
      <c r="F312" s="55"/>
      <c r="G312" s="35"/>
      <c r="H312" s="48" t="s">
        <v>79</v>
      </c>
      <c r="I312" s="47"/>
      <c r="J312" s="35"/>
      <c r="K312" s="48" t="s">
        <v>79</v>
      </c>
      <c r="L312" s="47"/>
      <c r="M312" s="35"/>
      <c r="N312" s="48" t="s">
        <v>79</v>
      </c>
      <c r="O312" s="47"/>
      <c r="P312" s="92"/>
    </row>
    <row r="313" spans="2:16" ht="19.5" customHeight="1" x14ac:dyDescent="0.2">
      <c r="B313" s="51">
        <f t="shared" si="93"/>
        <v>43789</v>
      </c>
      <c r="C313" s="52">
        <f t="shared" si="94"/>
        <v>43789</v>
      </c>
      <c r="D313" s="71"/>
      <c r="E313" s="72"/>
      <c r="F313" s="55"/>
      <c r="G313" s="71">
        <v>0.58333333333333337</v>
      </c>
      <c r="H313" s="72">
        <v>0.77083333333333337</v>
      </c>
      <c r="I313" s="55">
        <f t="shared" ref="I313:I318" si="101">(H313-G313)*24</f>
        <v>4.5</v>
      </c>
      <c r="J313" s="71">
        <v>0.58333333333333337</v>
      </c>
      <c r="K313" s="72">
        <v>0.75</v>
      </c>
      <c r="L313" s="55">
        <f t="shared" ref="L313:L318" si="102">(K313-J313)*24</f>
        <v>3.9999999999999991</v>
      </c>
      <c r="M313" s="71">
        <v>0.41666666666666669</v>
      </c>
      <c r="N313" s="72">
        <v>0.83333333333333337</v>
      </c>
      <c r="O313" s="55">
        <f t="shared" ref="O313:O318" si="103">(N313-M313)*24</f>
        <v>10</v>
      </c>
      <c r="P313" s="92"/>
    </row>
    <row r="314" spans="2:16" ht="19.5" customHeight="1" x14ac:dyDescent="0.2">
      <c r="B314" s="51">
        <f t="shared" si="93"/>
        <v>43790</v>
      </c>
      <c r="C314" s="52">
        <f t="shared" si="94"/>
        <v>43790</v>
      </c>
      <c r="D314" s="71"/>
      <c r="E314" s="72"/>
      <c r="F314" s="55"/>
      <c r="G314" s="71">
        <v>0.58333333333333337</v>
      </c>
      <c r="H314" s="72">
        <v>0.77083333333333337</v>
      </c>
      <c r="I314" s="55">
        <f t="shared" si="101"/>
        <v>4.5</v>
      </c>
      <c r="J314" s="71">
        <v>0.58333333333333337</v>
      </c>
      <c r="K314" s="72">
        <v>0.75</v>
      </c>
      <c r="L314" s="55">
        <f t="shared" si="102"/>
        <v>3.9999999999999991</v>
      </c>
      <c r="M314" s="71">
        <v>0.41666666666666669</v>
      </c>
      <c r="N314" s="72">
        <v>0.83333333333333337</v>
      </c>
      <c r="O314" s="55">
        <f t="shared" si="103"/>
        <v>10</v>
      </c>
      <c r="P314" s="92"/>
    </row>
    <row r="315" spans="2:16" ht="19.5" customHeight="1" x14ac:dyDescent="0.2">
      <c r="B315" s="51">
        <f t="shared" si="93"/>
        <v>43791</v>
      </c>
      <c r="C315" s="52">
        <f t="shared" si="94"/>
        <v>43791</v>
      </c>
      <c r="D315" s="53"/>
      <c r="E315" s="54"/>
      <c r="F315" s="55"/>
      <c r="G315" s="71">
        <v>0.58333333333333337</v>
      </c>
      <c r="H315" s="72">
        <v>0.77083333333333337</v>
      </c>
      <c r="I315" s="55">
        <f t="shared" si="101"/>
        <v>4.5</v>
      </c>
      <c r="J315" s="71">
        <v>0.58333333333333337</v>
      </c>
      <c r="K315" s="72">
        <v>0.75</v>
      </c>
      <c r="L315" s="55">
        <f t="shared" si="102"/>
        <v>3.9999999999999991</v>
      </c>
      <c r="M315" s="71">
        <v>0.41666666666666669</v>
      </c>
      <c r="N315" s="72">
        <v>0.83333333333333337</v>
      </c>
      <c r="O315" s="55">
        <f t="shared" si="103"/>
        <v>10</v>
      </c>
      <c r="P315" s="92"/>
    </row>
    <row r="316" spans="2:16" ht="19.5" customHeight="1" x14ac:dyDescent="0.2">
      <c r="B316" s="51">
        <f t="shared" si="93"/>
        <v>43792</v>
      </c>
      <c r="C316" s="52">
        <f t="shared" si="94"/>
        <v>43792</v>
      </c>
      <c r="D316" s="71"/>
      <c r="E316" s="72"/>
      <c r="F316" s="55"/>
      <c r="G316" s="71">
        <v>0.41666666666666669</v>
      </c>
      <c r="H316" s="72">
        <v>0.75</v>
      </c>
      <c r="I316" s="55">
        <f t="shared" si="101"/>
        <v>8</v>
      </c>
      <c r="J316" s="71">
        <v>0.5</v>
      </c>
      <c r="K316" s="72">
        <v>0.75</v>
      </c>
      <c r="L316" s="55">
        <f t="shared" si="102"/>
        <v>6</v>
      </c>
      <c r="M316" s="71">
        <v>0.41666666666666669</v>
      </c>
      <c r="N316" s="72">
        <v>0.75</v>
      </c>
      <c r="O316" s="55">
        <f t="shared" si="103"/>
        <v>8</v>
      </c>
      <c r="P316" s="83" t="s">
        <v>180</v>
      </c>
    </row>
    <row r="317" spans="2:16" ht="19.5" customHeight="1" x14ac:dyDescent="0.2">
      <c r="B317" s="51">
        <f t="shared" si="93"/>
        <v>43793</v>
      </c>
      <c r="C317" s="52">
        <f t="shared" si="94"/>
        <v>43793</v>
      </c>
      <c r="D317" s="35"/>
      <c r="E317" s="48"/>
      <c r="F317" s="47"/>
      <c r="G317" s="71">
        <v>0.41666666666666669</v>
      </c>
      <c r="H317" s="72">
        <v>0.75</v>
      </c>
      <c r="I317" s="55">
        <f t="shared" si="101"/>
        <v>8</v>
      </c>
      <c r="J317" s="71">
        <v>0.5</v>
      </c>
      <c r="K317" s="72">
        <v>0.75</v>
      </c>
      <c r="L317" s="55">
        <f t="shared" si="102"/>
        <v>6</v>
      </c>
      <c r="M317" s="71">
        <v>0.41666666666666669</v>
      </c>
      <c r="N317" s="72">
        <v>0.75</v>
      </c>
      <c r="O317" s="55">
        <f t="shared" si="103"/>
        <v>8</v>
      </c>
      <c r="P317" s="97"/>
    </row>
    <row r="318" spans="2:16" ht="19.5" customHeight="1" x14ac:dyDescent="0.2">
      <c r="B318" s="51">
        <f t="shared" si="93"/>
        <v>43794</v>
      </c>
      <c r="C318" s="52">
        <f t="shared" si="94"/>
        <v>43794</v>
      </c>
      <c r="D318" s="71"/>
      <c r="E318" s="72"/>
      <c r="F318" s="55"/>
      <c r="G318" s="71">
        <v>0.58333333333333337</v>
      </c>
      <c r="H318" s="72">
        <v>0.77083333333333337</v>
      </c>
      <c r="I318" s="55">
        <f t="shared" si="101"/>
        <v>4.5</v>
      </c>
      <c r="J318" s="71">
        <v>0.58333333333333337</v>
      </c>
      <c r="K318" s="72">
        <v>0.75</v>
      </c>
      <c r="L318" s="55">
        <f t="shared" si="102"/>
        <v>3.9999999999999991</v>
      </c>
      <c r="M318" s="71">
        <v>0.41666666666666669</v>
      </c>
      <c r="N318" s="72">
        <v>0.83333333333333337</v>
      </c>
      <c r="O318" s="55">
        <f t="shared" si="103"/>
        <v>10</v>
      </c>
      <c r="P318" s="97"/>
    </row>
    <row r="319" spans="2:16" ht="19.5" customHeight="1" x14ac:dyDescent="0.2">
      <c r="B319" s="51">
        <f t="shared" si="93"/>
        <v>43795</v>
      </c>
      <c r="C319" s="52">
        <f t="shared" si="94"/>
        <v>43795</v>
      </c>
      <c r="D319" s="71"/>
      <c r="E319" s="72"/>
      <c r="F319" s="55"/>
      <c r="G319" s="35"/>
      <c r="H319" s="48" t="s">
        <v>79</v>
      </c>
      <c r="I319" s="47"/>
      <c r="J319" s="35"/>
      <c r="K319" s="48" t="s">
        <v>79</v>
      </c>
      <c r="L319" s="47"/>
      <c r="M319" s="35"/>
      <c r="N319" s="48" t="s">
        <v>79</v>
      </c>
      <c r="O319" s="47"/>
      <c r="P319" s="92"/>
    </row>
    <row r="320" spans="2:16" ht="19.5" customHeight="1" x14ac:dyDescent="0.2">
      <c r="B320" s="51">
        <f t="shared" si="93"/>
        <v>43796</v>
      </c>
      <c r="C320" s="52">
        <f t="shared" si="94"/>
        <v>43796</v>
      </c>
      <c r="D320" s="71"/>
      <c r="E320" s="72"/>
      <c r="F320" s="55"/>
      <c r="G320" s="71">
        <v>0.58333333333333337</v>
      </c>
      <c r="H320" s="72">
        <v>0.77083333333333337</v>
      </c>
      <c r="I320" s="55">
        <f>(H320-G320)*24</f>
        <v>4.5</v>
      </c>
      <c r="J320" s="71">
        <v>0.58333333333333337</v>
      </c>
      <c r="K320" s="72">
        <v>0.75</v>
      </c>
      <c r="L320" s="55">
        <f>(K320-J320)*24</f>
        <v>3.9999999999999991</v>
      </c>
      <c r="M320" s="71">
        <v>0.41666666666666669</v>
      </c>
      <c r="N320" s="72">
        <v>0.83333333333333337</v>
      </c>
      <c r="O320" s="55">
        <f>(N320-M320)*24</f>
        <v>10</v>
      </c>
      <c r="P320" s="92"/>
    </row>
    <row r="321" spans="2:16" ht="19.5" customHeight="1" x14ac:dyDescent="0.2">
      <c r="B321" s="51">
        <f t="shared" si="93"/>
        <v>43797</v>
      </c>
      <c r="C321" s="52">
        <f t="shared" si="94"/>
        <v>43797</v>
      </c>
      <c r="D321" s="71"/>
      <c r="E321" s="72"/>
      <c r="F321" s="55"/>
      <c r="G321" s="71">
        <v>0.58333333333333337</v>
      </c>
      <c r="H321" s="72">
        <v>0.77083333333333337</v>
      </c>
      <c r="I321" s="55">
        <f>(H321-G321)*24</f>
        <v>4.5</v>
      </c>
      <c r="J321" s="71">
        <v>0.58333333333333337</v>
      </c>
      <c r="K321" s="72">
        <v>0.75</v>
      </c>
      <c r="L321" s="55">
        <f>(K321-J321)*24</f>
        <v>3.9999999999999991</v>
      </c>
      <c r="M321" s="71">
        <v>0.41666666666666669</v>
      </c>
      <c r="N321" s="72">
        <v>0.83333333333333337</v>
      </c>
      <c r="O321" s="55">
        <f>(N321-M321)*24</f>
        <v>10</v>
      </c>
      <c r="P321" s="92"/>
    </row>
    <row r="322" spans="2:16" ht="19.5" customHeight="1" x14ac:dyDescent="0.2">
      <c r="B322" s="51">
        <f>IF(DAY(B321+1)&lt;&gt;29,"",B321+1)</f>
        <v>43798</v>
      </c>
      <c r="C322" s="52">
        <f t="shared" si="94"/>
        <v>43798</v>
      </c>
      <c r="D322" s="53"/>
      <c r="E322" s="54"/>
      <c r="F322" s="55"/>
      <c r="G322" s="71">
        <v>0.58333333333333337</v>
      </c>
      <c r="H322" s="72">
        <v>0.77083333333333337</v>
      </c>
      <c r="I322" s="55">
        <f>(H322-G322)*24</f>
        <v>4.5</v>
      </c>
      <c r="J322" s="71">
        <v>0.58333333333333337</v>
      </c>
      <c r="K322" s="72">
        <v>0.75</v>
      </c>
      <c r="L322" s="55">
        <f>(K322-J322)*24</f>
        <v>3.9999999999999991</v>
      </c>
      <c r="M322" s="71">
        <v>0.41666666666666669</v>
      </c>
      <c r="N322" s="72">
        <v>0.83333333333333337</v>
      </c>
      <c r="O322" s="55">
        <f>(N322-M322)*24</f>
        <v>10</v>
      </c>
      <c r="P322" s="92"/>
    </row>
    <row r="323" spans="2:16" ht="19.5" customHeight="1" x14ac:dyDescent="0.2">
      <c r="B323" s="51">
        <f>IF(DAY(B322+1)&lt;&gt;30,"",B322+1)</f>
        <v>43799</v>
      </c>
      <c r="C323" s="52">
        <f t="shared" si="94"/>
        <v>43799</v>
      </c>
      <c r="D323" s="53"/>
      <c r="E323" s="54"/>
      <c r="F323" s="55"/>
      <c r="G323" s="71">
        <v>0.41666666666666669</v>
      </c>
      <c r="H323" s="72">
        <v>0.75</v>
      </c>
      <c r="I323" s="55">
        <f>(H323-G323)*24</f>
        <v>8</v>
      </c>
      <c r="J323" s="71">
        <v>0.5</v>
      </c>
      <c r="K323" s="72">
        <v>0.75</v>
      </c>
      <c r="L323" s="55">
        <f>(K323-J323)*24</f>
        <v>6</v>
      </c>
      <c r="M323" s="71">
        <v>0.41666666666666669</v>
      </c>
      <c r="N323" s="72">
        <v>0.83333333333333337</v>
      </c>
      <c r="O323" s="55">
        <f>(N323-M323)*24</f>
        <v>10</v>
      </c>
      <c r="P323" s="92"/>
    </row>
    <row r="324" spans="2:16" ht="19.5" customHeight="1" thickBot="1" x14ac:dyDescent="0.25">
      <c r="B324" s="51" t="str">
        <f>IF(DAY(B323+1)&lt;&gt;31,"",B323+1)</f>
        <v/>
      </c>
      <c r="C324" s="52" t="str">
        <f t="shared" si="94"/>
        <v/>
      </c>
      <c r="D324" s="56"/>
      <c r="E324" s="77"/>
      <c r="F324" s="76"/>
      <c r="G324" s="71"/>
      <c r="H324" s="72"/>
      <c r="I324" s="55"/>
      <c r="J324" s="71"/>
      <c r="K324" s="72"/>
      <c r="L324" s="55"/>
      <c r="M324" s="71"/>
      <c r="N324" s="72"/>
      <c r="O324" s="55"/>
      <c r="P324" s="94"/>
    </row>
    <row r="325" spans="2:16" ht="19.5" customHeight="1" thickTop="1" x14ac:dyDescent="0.2">
      <c r="B325" s="57" t="s">
        <v>37</v>
      </c>
      <c r="C325" s="58"/>
      <c r="D325" s="57"/>
      <c r="E325" s="59">
        <f>COUNTIF(D294:D324,"&gt;0")</f>
        <v>0</v>
      </c>
      <c r="F325" s="60"/>
      <c r="G325" s="61"/>
      <c r="H325" s="59">
        <f>COUNTIF(G294:G324,"&gt;0")</f>
        <v>25</v>
      </c>
      <c r="I325" s="60"/>
      <c r="J325" s="61"/>
      <c r="K325" s="59">
        <f>COUNTIF(J294:J324,"&gt;0")</f>
        <v>26</v>
      </c>
      <c r="L325" s="60"/>
      <c r="M325" s="61"/>
      <c r="N325" s="59">
        <f>COUNTIF(M294:M324,"&gt;0")</f>
        <v>26</v>
      </c>
      <c r="O325" s="60"/>
      <c r="P325" s="40"/>
    </row>
    <row r="326" spans="2:16" ht="19.5" customHeight="1" x14ac:dyDescent="0.2">
      <c r="B326" s="62" t="s">
        <v>309</v>
      </c>
      <c r="C326" s="63"/>
      <c r="D326" s="64"/>
      <c r="E326" s="74">
        <f>SUM(F294:F324)</f>
        <v>0</v>
      </c>
      <c r="F326" s="63"/>
      <c r="G326" s="65"/>
      <c r="H326" s="74">
        <f>SUM(I296:I324)</f>
        <v>139.5</v>
      </c>
      <c r="I326" s="63"/>
      <c r="J326" s="65"/>
      <c r="K326" s="74">
        <f>SUM(L294:L324)</f>
        <v>124</v>
      </c>
      <c r="L326" s="63"/>
      <c r="M326" s="65"/>
      <c r="N326" s="74">
        <f>SUM(O294:O324)</f>
        <v>248</v>
      </c>
      <c r="O326" s="63"/>
      <c r="P326" s="40"/>
    </row>
    <row r="327" spans="2:16" ht="19.5" customHeight="1" x14ac:dyDescent="0.2">
      <c r="B327" s="64" t="s">
        <v>366</v>
      </c>
      <c r="C327" s="66"/>
      <c r="D327" s="64"/>
      <c r="E327" s="90">
        <f>COUNTIF($B$294:$B$324,"&gt;0")-E325</f>
        <v>30</v>
      </c>
      <c r="F327" s="47"/>
      <c r="G327" s="35"/>
      <c r="H327" s="90">
        <f>COUNTIF($B$294:$B$324,"&gt;0")-H325</f>
        <v>5</v>
      </c>
      <c r="I327" s="47"/>
      <c r="J327" s="35"/>
      <c r="K327" s="90">
        <f>COUNTIF($B$294:$B$324,"&gt;0")-K325</f>
        <v>4</v>
      </c>
      <c r="L327" s="47"/>
      <c r="M327" s="35"/>
      <c r="N327" s="90">
        <f>COUNTIF($B$294:$B$324,"&gt;0")-N325</f>
        <v>4</v>
      </c>
      <c r="O327" s="47"/>
      <c r="P327" s="40"/>
    </row>
    <row r="328" spans="2:16" ht="19.5" customHeight="1" x14ac:dyDescent="0.2">
      <c r="B328" s="67"/>
      <c r="C328" s="68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2:16" ht="18.75" customHeight="1" x14ac:dyDescent="0.2">
      <c r="B329" s="287" t="s">
        <v>13</v>
      </c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</row>
    <row r="330" spans="2:16" ht="18.75" customHeight="1" x14ac:dyDescent="0.2"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</row>
    <row r="331" spans="2:16" ht="18.75" customHeight="1" x14ac:dyDescent="0.2"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2:16" ht="18.75" customHeight="1" x14ac:dyDescent="0.2">
      <c r="B332" s="378">
        <f>EDATE(B291, 1)</f>
        <v>43800</v>
      </c>
      <c r="C332" s="378"/>
      <c r="D332" s="378"/>
      <c r="E332" s="295">
        <f>B332</f>
        <v>43800</v>
      </c>
      <c r="F332" s="295"/>
    </row>
    <row r="333" spans="2:16" ht="19.5" customHeight="1" x14ac:dyDescent="0.2">
      <c r="B333" s="289"/>
      <c r="C333" s="290"/>
      <c r="D333" s="219" t="s">
        <v>313</v>
      </c>
      <c r="E333" s="293"/>
      <c r="F333" s="220"/>
      <c r="G333" s="219" t="s">
        <v>2</v>
      </c>
      <c r="H333" s="293"/>
      <c r="I333" s="220"/>
      <c r="J333" s="219" t="s">
        <v>36</v>
      </c>
      <c r="K333" s="293"/>
      <c r="L333" s="220"/>
      <c r="M333" s="219" t="s">
        <v>237</v>
      </c>
      <c r="N333" s="293"/>
      <c r="O333" s="220"/>
      <c r="P333" s="40" t="s">
        <v>306</v>
      </c>
    </row>
    <row r="334" spans="2:16" ht="19.5" customHeight="1" x14ac:dyDescent="0.2">
      <c r="B334" s="291"/>
      <c r="C334" s="292"/>
      <c r="D334" s="35" t="s">
        <v>246</v>
      </c>
      <c r="E334" s="48" t="s">
        <v>307</v>
      </c>
      <c r="F334" s="47" t="s">
        <v>308</v>
      </c>
      <c r="G334" s="35" t="s">
        <v>246</v>
      </c>
      <c r="H334" s="48" t="s">
        <v>307</v>
      </c>
      <c r="I334" s="47" t="s">
        <v>308</v>
      </c>
      <c r="J334" s="35" t="s">
        <v>246</v>
      </c>
      <c r="K334" s="48" t="s">
        <v>307</v>
      </c>
      <c r="L334" s="47" t="s">
        <v>308</v>
      </c>
      <c r="M334" s="35" t="s">
        <v>246</v>
      </c>
      <c r="N334" s="48" t="s">
        <v>307</v>
      </c>
      <c r="O334" s="47" t="s">
        <v>308</v>
      </c>
      <c r="P334" s="40"/>
    </row>
    <row r="335" spans="2:16" ht="19.5" customHeight="1" x14ac:dyDescent="0.2">
      <c r="B335" s="51">
        <f>B332</f>
        <v>43800</v>
      </c>
      <c r="C335" s="52">
        <f>B335</f>
        <v>43800</v>
      </c>
      <c r="D335" s="53"/>
      <c r="E335" s="54"/>
      <c r="F335" s="55"/>
      <c r="G335" s="71">
        <v>0.41666666666666669</v>
      </c>
      <c r="H335" s="72">
        <v>0.75</v>
      </c>
      <c r="I335" s="55">
        <f>(H335-G335)*24</f>
        <v>8</v>
      </c>
      <c r="J335" s="71">
        <v>0.5</v>
      </c>
      <c r="K335" s="72">
        <v>0.75</v>
      </c>
      <c r="L335" s="55">
        <f>(K335-J335)*24</f>
        <v>6</v>
      </c>
      <c r="M335" s="71">
        <v>0.41666666666666669</v>
      </c>
      <c r="N335" s="72">
        <v>0.75</v>
      </c>
      <c r="O335" s="55">
        <f>(N335-M335)*24</f>
        <v>8</v>
      </c>
      <c r="P335" s="70"/>
    </row>
    <row r="336" spans="2:16" ht="19.5" customHeight="1" x14ac:dyDescent="0.2">
      <c r="B336" s="51">
        <f t="shared" ref="B336:B362" si="104">B335+1</f>
        <v>43801</v>
      </c>
      <c r="C336" s="52">
        <f>B336</f>
        <v>43801</v>
      </c>
      <c r="D336" s="53"/>
      <c r="E336" s="54"/>
      <c r="F336" s="55"/>
      <c r="G336" s="71">
        <v>0.58333333333333337</v>
      </c>
      <c r="H336" s="72">
        <v>0.77083333333333337</v>
      </c>
      <c r="I336" s="55">
        <f>(H336-G336)*24</f>
        <v>4.5</v>
      </c>
      <c r="J336" s="71">
        <v>0.58333333333333337</v>
      </c>
      <c r="K336" s="72">
        <v>0.75</v>
      </c>
      <c r="L336" s="55">
        <f>(K336-J336)*24</f>
        <v>3.9999999999999991</v>
      </c>
      <c r="M336" s="71">
        <v>0.41666666666666669</v>
      </c>
      <c r="N336" s="72">
        <v>0.83333333333333337</v>
      </c>
      <c r="O336" s="55">
        <f>(N336-M336)*24</f>
        <v>10</v>
      </c>
      <c r="P336" s="70"/>
    </row>
    <row r="337" spans="2:16" ht="19.5" customHeight="1" x14ac:dyDescent="0.2">
      <c r="B337" s="51">
        <f t="shared" si="104"/>
        <v>43802</v>
      </c>
      <c r="C337" s="52">
        <f t="shared" ref="C337:C365" si="105">B337</f>
        <v>43802</v>
      </c>
      <c r="D337" s="53"/>
      <c r="E337" s="54"/>
      <c r="F337" s="55"/>
      <c r="G337" s="35"/>
      <c r="H337" s="48" t="s">
        <v>79</v>
      </c>
      <c r="I337" s="47"/>
      <c r="J337" s="35"/>
      <c r="K337" s="48" t="s">
        <v>79</v>
      </c>
      <c r="L337" s="47"/>
      <c r="M337" s="35"/>
      <c r="N337" s="48" t="s">
        <v>79</v>
      </c>
      <c r="O337" s="47"/>
      <c r="P337" s="70"/>
    </row>
    <row r="338" spans="2:16" ht="19.5" customHeight="1" x14ac:dyDescent="0.2">
      <c r="B338" s="51">
        <f t="shared" si="104"/>
        <v>43803</v>
      </c>
      <c r="C338" s="52">
        <f t="shared" si="105"/>
        <v>43803</v>
      </c>
      <c r="D338" s="53"/>
      <c r="E338" s="54"/>
      <c r="F338" s="55"/>
      <c r="G338" s="71">
        <v>0.58333333333333337</v>
      </c>
      <c r="H338" s="72">
        <v>0.77083333333333337</v>
      </c>
      <c r="I338" s="55">
        <f t="shared" ref="I338:I343" si="106">(H338-G338)*24</f>
        <v>4.5</v>
      </c>
      <c r="J338" s="71">
        <v>0.58333333333333337</v>
      </c>
      <c r="K338" s="72">
        <v>0.75</v>
      </c>
      <c r="L338" s="55">
        <f t="shared" ref="L338:L343" si="107">(K338-J338)*24</f>
        <v>3.9999999999999991</v>
      </c>
      <c r="M338" s="71">
        <v>0.41666666666666669</v>
      </c>
      <c r="N338" s="72">
        <v>0.83333333333333337</v>
      </c>
      <c r="O338" s="55">
        <f t="shared" ref="O338:O343" si="108">(N338-M338)*24</f>
        <v>10</v>
      </c>
      <c r="P338" s="70"/>
    </row>
    <row r="339" spans="2:16" ht="19.5" customHeight="1" x14ac:dyDescent="0.2">
      <c r="B339" s="51">
        <f t="shared" si="104"/>
        <v>43804</v>
      </c>
      <c r="C339" s="52">
        <f t="shared" si="105"/>
        <v>43804</v>
      </c>
      <c r="D339" s="53"/>
      <c r="E339" s="54"/>
      <c r="F339" s="55"/>
      <c r="G339" s="71">
        <v>0.58333333333333337</v>
      </c>
      <c r="H339" s="72">
        <v>0.77083333333333337</v>
      </c>
      <c r="I339" s="55">
        <f t="shared" si="106"/>
        <v>4.5</v>
      </c>
      <c r="J339" s="71">
        <v>0.58333333333333337</v>
      </c>
      <c r="K339" s="72">
        <v>0.75</v>
      </c>
      <c r="L339" s="55">
        <f t="shared" si="107"/>
        <v>3.9999999999999991</v>
      </c>
      <c r="M339" s="71">
        <v>0.41666666666666669</v>
      </c>
      <c r="N339" s="72">
        <v>0.83333333333333337</v>
      </c>
      <c r="O339" s="55">
        <f t="shared" si="108"/>
        <v>10</v>
      </c>
      <c r="P339" s="70"/>
    </row>
    <row r="340" spans="2:16" ht="19.5" customHeight="1" x14ac:dyDescent="0.2">
      <c r="B340" s="51">
        <f t="shared" si="104"/>
        <v>43805</v>
      </c>
      <c r="C340" s="52">
        <f t="shared" si="105"/>
        <v>43805</v>
      </c>
      <c r="D340" s="53"/>
      <c r="E340" s="54"/>
      <c r="F340" s="55"/>
      <c r="G340" s="71">
        <v>0.58333333333333337</v>
      </c>
      <c r="H340" s="72">
        <v>0.77083333333333337</v>
      </c>
      <c r="I340" s="55">
        <f t="shared" si="106"/>
        <v>4.5</v>
      </c>
      <c r="J340" s="71">
        <v>0.58333333333333337</v>
      </c>
      <c r="K340" s="72">
        <v>0.75</v>
      </c>
      <c r="L340" s="55">
        <f t="shared" si="107"/>
        <v>3.9999999999999991</v>
      </c>
      <c r="M340" s="71">
        <v>0.41666666666666669</v>
      </c>
      <c r="N340" s="72">
        <v>0.83333333333333337</v>
      </c>
      <c r="O340" s="55">
        <f t="shared" si="108"/>
        <v>10</v>
      </c>
      <c r="P340" s="70"/>
    </row>
    <row r="341" spans="2:16" ht="19.5" customHeight="1" x14ac:dyDescent="0.2">
      <c r="B341" s="51">
        <f t="shared" si="104"/>
        <v>43806</v>
      </c>
      <c r="C341" s="52">
        <f t="shared" si="105"/>
        <v>43806</v>
      </c>
      <c r="D341" s="71"/>
      <c r="E341" s="72"/>
      <c r="F341" s="55"/>
      <c r="G341" s="71">
        <v>0.41666666666666669</v>
      </c>
      <c r="H341" s="72">
        <v>0.75</v>
      </c>
      <c r="I341" s="55">
        <f t="shared" si="106"/>
        <v>8</v>
      </c>
      <c r="J341" s="71">
        <v>0.5</v>
      </c>
      <c r="K341" s="72">
        <v>0.75</v>
      </c>
      <c r="L341" s="55">
        <f t="shared" si="107"/>
        <v>6</v>
      </c>
      <c r="M341" s="71">
        <v>0.41666666666666669</v>
      </c>
      <c r="N341" s="72">
        <v>0.83333333333333337</v>
      </c>
      <c r="O341" s="55">
        <f t="shared" si="108"/>
        <v>10</v>
      </c>
      <c r="P341" s="70"/>
    </row>
    <row r="342" spans="2:16" ht="19.5" customHeight="1" x14ac:dyDescent="0.2">
      <c r="B342" s="51">
        <f t="shared" si="104"/>
        <v>43807</v>
      </c>
      <c r="C342" s="52">
        <f t="shared" si="105"/>
        <v>43807</v>
      </c>
      <c r="D342" s="35"/>
      <c r="E342" s="48"/>
      <c r="F342" s="47"/>
      <c r="G342" s="71">
        <v>0.41666666666666669</v>
      </c>
      <c r="H342" s="72">
        <v>0.75</v>
      </c>
      <c r="I342" s="55">
        <f t="shared" si="106"/>
        <v>8</v>
      </c>
      <c r="J342" s="71">
        <v>0.5</v>
      </c>
      <c r="K342" s="72">
        <v>0.75</v>
      </c>
      <c r="L342" s="55">
        <f t="shared" si="107"/>
        <v>6</v>
      </c>
      <c r="M342" s="71">
        <v>0.41666666666666669</v>
      </c>
      <c r="N342" s="72">
        <v>0.75</v>
      </c>
      <c r="O342" s="55">
        <f t="shared" si="108"/>
        <v>8</v>
      </c>
      <c r="P342" s="73"/>
    </row>
    <row r="343" spans="2:16" ht="19.5" customHeight="1" x14ac:dyDescent="0.2">
      <c r="B343" s="51">
        <f t="shared" si="104"/>
        <v>43808</v>
      </c>
      <c r="C343" s="52">
        <f t="shared" si="105"/>
        <v>43808</v>
      </c>
      <c r="D343" s="71"/>
      <c r="E343" s="72"/>
      <c r="F343" s="55"/>
      <c r="G343" s="71">
        <v>0.58333333333333337</v>
      </c>
      <c r="H343" s="72">
        <v>0.77083333333333337</v>
      </c>
      <c r="I343" s="55">
        <f t="shared" si="106"/>
        <v>4.5</v>
      </c>
      <c r="J343" s="71">
        <v>0.58333333333333337</v>
      </c>
      <c r="K343" s="72">
        <v>0.75</v>
      </c>
      <c r="L343" s="55">
        <f t="shared" si="107"/>
        <v>3.9999999999999991</v>
      </c>
      <c r="M343" s="71">
        <v>0.41666666666666669</v>
      </c>
      <c r="N343" s="72">
        <v>0.83333333333333337</v>
      </c>
      <c r="O343" s="55">
        <f t="shared" si="108"/>
        <v>10</v>
      </c>
      <c r="P343" s="70"/>
    </row>
    <row r="344" spans="2:16" ht="19.5" customHeight="1" x14ac:dyDescent="0.2">
      <c r="B344" s="51">
        <f t="shared" si="104"/>
        <v>43809</v>
      </c>
      <c r="C344" s="52">
        <f t="shared" si="105"/>
        <v>43809</v>
      </c>
      <c r="D344" s="35"/>
      <c r="E344" s="48"/>
      <c r="F344" s="47"/>
      <c r="G344" s="35"/>
      <c r="H344" s="48" t="s">
        <v>79</v>
      </c>
      <c r="I344" s="47"/>
      <c r="J344" s="35"/>
      <c r="K344" s="48" t="s">
        <v>79</v>
      </c>
      <c r="L344" s="47"/>
      <c r="M344" s="35"/>
      <c r="N344" s="48" t="s">
        <v>79</v>
      </c>
      <c r="O344" s="47"/>
      <c r="P344" s="70"/>
    </row>
    <row r="345" spans="2:16" ht="19.5" customHeight="1" x14ac:dyDescent="0.2">
      <c r="B345" s="51">
        <f t="shared" si="104"/>
        <v>43810</v>
      </c>
      <c r="C345" s="52">
        <f t="shared" si="105"/>
        <v>43810</v>
      </c>
      <c r="D345" s="71"/>
      <c r="E345" s="72"/>
      <c r="F345" s="55"/>
      <c r="G345" s="71">
        <v>0.58333333333333337</v>
      </c>
      <c r="H345" s="72">
        <v>0.77083333333333337</v>
      </c>
      <c r="I345" s="55">
        <f t="shared" ref="I345:I350" si="109">(H345-G345)*24</f>
        <v>4.5</v>
      </c>
      <c r="J345" s="71">
        <v>0.58333333333333337</v>
      </c>
      <c r="K345" s="72">
        <v>0.75</v>
      </c>
      <c r="L345" s="55">
        <f t="shared" ref="L345:L350" si="110">(K345-J345)*24</f>
        <v>3.9999999999999991</v>
      </c>
      <c r="M345" s="71">
        <v>0.41666666666666669</v>
      </c>
      <c r="N345" s="72">
        <v>0.83333333333333337</v>
      </c>
      <c r="O345" s="55">
        <f t="shared" ref="O345:O350" si="111">(N345-M345)*24</f>
        <v>10</v>
      </c>
      <c r="P345" s="49"/>
    </row>
    <row r="346" spans="2:16" ht="19.5" customHeight="1" x14ac:dyDescent="0.2">
      <c r="B346" s="51">
        <f t="shared" si="104"/>
        <v>43811</v>
      </c>
      <c r="C346" s="52">
        <f t="shared" si="105"/>
        <v>43811</v>
      </c>
      <c r="D346" s="71"/>
      <c r="E346" s="72"/>
      <c r="F346" s="55"/>
      <c r="G346" s="71">
        <v>0.58333333333333337</v>
      </c>
      <c r="H346" s="72">
        <v>0.77083333333333337</v>
      </c>
      <c r="I346" s="55">
        <f t="shared" si="109"/>
        <v>4.5</v>
      </c>
      <c r="J346" s="71">
        <v>0.58333333333333337</v>
      </c>
      <c r="K346" s="72">
        <v>0.75</v>
      </c>
      <c r="L346" s="55">
        <f t="shared" si="110"/>
        <v>3.9999999999999991</v>
      </c>
      <c r="M346" s="71">
        <v>0.41666666666666669</v>
      </c>
      <c r="N346" s="72">
        <v>0.83333333333333337</v>
      </c>
      <c r="O346" s="55">
        <f t="shared" si="111"/>
        <v>10</v>
      </c>
      <c r="P346" s="49"/>
    </row>
    <row r="347" spans="2:16" ht="19.5" customHeight="1" x14ac:dyDescent="0.2">
      <c r="B347" s="51">
        <f t="shared" si="104"/>
        <v>43812</v>
      </c>
      <c r="C347" s="52">
        <f t="shared" si="105"/>
        <v>43812</v>
      </c>
      <c r="D347" s="71"/>
      <c r="E347" s="72"/>
      <c r="F347" s="55"/>
      <c r="G347" s="71">
        <v>0.58333333333333337</v>
      </c>
      <c r="H347" s="72">
        <v>0.77083333333333337</v>
      </c>
      <c r="I347" s="55">
        <f t="shared" si="109"/>
        <v>4.5</v>
      </c>
      <c r="J347" s="71">
        <v>0.58333333333333337</v>
      </c>
      <c r="K347" s="72">
        <v>0.75</v>
      </c>
      <c r="L347" s="55">
        <f t="shared" si="110"/>
        <v>3.9999999999999991</v>
      </c>
      <c r="M347" s="71">
        <v>0.41666666666666669</v>
      </c>
      <c r="N347" s="72">
        <v>0.83333333333333337</v>
      </c>
      <c r="O347" s="55">
        <f t="shared" si="111"/>
        <v>10</v>
      </c>
      <c r="P347" s="49"/>
    </row>
    <row r="348" spans="2:16" ht="19.5" customHeight="1" x14ac:dyDescent="0.2">
      <c r="B348" s="51">
        <f t="shared" si="104"/>
        <v>43813</v>
      </c>
      <c r="C348" s="52">
        <f t="shared" si="105"/>
        <v>43813</v>
      </c>
      <c r="D348" s="71"/>
      <c r="E348" s="72"/>
      <c r="F348" s="55"/>
      <c r="G348" s="71">
        <v>0.41666666666666669</v>
      </c>
      <c r="H348" s="72">
        <v>0.75</v>
      </c>
      <c r="I348" s="55">
        <f t="shared" si="109"/>
        <v>8</v>
      </c>
      <c r="J348" s="71">
        <v>0.5</v>
      </c>
      <c r="K348" s="72">
        <v>0.75</v>
      </c>
      <c r="L348" s="55">
        <f t="shared" si="110"/>
        <v>6</v>
      </c>
      <c r="M348" s="71">
        <v>0.41666666666666669</v>
      </c>
      <c r="N348" s="72">
        <v>0.83333333333333337</v>
      </c>
      <c r="O348" s="55">
        <f t="shared" si="111"/>
        <v>10</v>
      </c>
      <c r="P348" s="49"/>
    </row>
    <row r="349" spans="2:16" ht="19.5" customHeight="1" x14ac:dyDescent="0.2">
      <c r="B349" s="51">
        <f t="shared" si="104"/>
        <v>43814</v>
      </c>
      <c r="C349" s="52">
        <f t="shared" si="105"/>
        <v>43814</v>
      </c>
      <c r="D349" s="53"/>
      <c r="E349" s="54"/>
      <c r="F349" s="55"/>
      <c r="G349" s="71">
        <v>0.41666666666666669</v>
      </c>
      <c r="H349" s="72">
        <v>0.75</v>
      </c>
      <c r="I349" s="55">
        <f t="shared" si="109"/>
        <v>8</v>
      </c>
      <c r="J349" s="71">
        <v>0.5</v>
      </c>
      <c r="K349" s="72">
        <v>0.75</v>
      </c>
      <c r="L349" s="55">
        <f t="shared" si="110"/>
        <v>6</v>
      </c>
      <c r="M349" s="71">
        <v>0.41666666666666669</v>
      </c>
      <c r="N349" s="72">
        <v>0.75</v>
      </c>
      <c r="O349" s="55">
        <f t="shared" si="111"/>
        <v>8</v>
      </c>
      <c r="P349" s="49"/>
    </row>
    <row r="350" spans="2:16" ht="19.5" customHeight="1" x14ac:dyDescent="0.2">
      <c r="B350" s="51">
        <f t="shared" si="104"/>
        <v>43815</v>
      </c>
      <c r="C350" s="52">
        <f t="shared" si="105"/>
        <v>43815</v>
      </c>
      <c r="D350" s="71"/>
      <c r="E350" s="72"/>
      <c r="F350" s="55"/>
      <c r="G350" s="71">
        <v>0.58333333333333337</v>
      </c>
      <c r="H350" s="72">
        <v>0.77083333333333337</v>
      </c>
      <c r="I350" s="55">
        <f t="shared" si="109"/>
        <v>4.5</v>
      </c>
      <c r="J350" s="71">
        <v>0.58333333333333337</v>
      </c>
      <c r="K350" s="72">
        <v>0.75</v>
      </c>
      <c r="L350" s="55">
        <f t="shared" si="110"/>
        <v>3.9999999999999991</v>
      </c>
      <c r="M350" s="71">
        <v>0.41666666666666669</v>
      </c>
      <c r="N350" s="72">
        <v>0.83333333333333337</v>
      </c>
      <c r="O350" s="55">
        <f t="shared" si="111"/>
        <v>10</v>
      </c>
      <c r="P350" s="49"/>
    </row>
    <row r="351" spans="2:16" ht="19.5" customHeight="1" x14ac:dyDescent="0.2">
      <c r="B351" s="51">
        <f t="shared" si="104"/>
        <v>43816</v>
      </c>
      <c r="C351" s="52">
        <f t="shared" si="105"/>
        <v>43816</v>
      </c>
      <c r="D351" s="35"/>
      <c r="E351" s="48"/>
      <c r="F351" s="47"/>
      <c r="G351" s="35"/>
      <c r="H351" s="48" t="s">
        <v>79</v>
      </c>
      <c r="I351" s="47"/>
      <c r="J351" s="35"/>
      <c r="K351" s="48" t="s">
        <v>79</v>
      </c>
      <c r="L351" s="47"/>
      <c r="M351" s="35"/>
      <c r="N351" s="48" t="s">
        <v>79</v>
      </c>
      <c r="O351" s="47"/>
      <c r="P351" s="49"/>
    </row>
    <row r="352" spans="2:16" ht="19.5" customHeight="1" x14ac:dyDescent="0.2">
      <c r="B352" s="51">
        <f t="shared" si="104"/>
        <v>43817</v>
      </c>
      <c r="C352" s="52">
        <f t="shared" si="105"/>
        <v>43817</v>
      </c>
      <c r="D352" s="71"/>
      <c r="E352" s="72"/>
      <c r="F352" s="55"/>
      <c r="G352" s="71">
        <v>0.58333333333333337</v>
      </c>
      <c r="H352" s="72">
        <v>0.77083333333333337</v>
      </c>
      <c r="I352" s="55">
        <f t="shared" ref="I352:I357" si="112">(H352-G352)*24</f>
        <v>4.5</v>
      </c>
      <c r="J352" s="71">
        <v>0.58333333333333337</v>
      </c>
      <c r="K352" s="72">
        <v>0.75</v>
      </c>
      <c r="L352" s="55">
        <f t="shared" ref="L352:L357" si="113">(K352-J352)*24</f>
        <v>3.9999999999999991</v>
      </c>
      <c r="M352" s="71">
        <v>0.41666666666666669</v>
      </c>
      <c r="N352" s="72">
        <v>0.83333333333333337</v>
      </c>
      <c r="O352" s="55">
        <f t="shared" ref="O352:O357" si="114">(N352-M352)*24</f>
        <v>10</v>
      </c>
      <c r="P352" s="49"/>
    </row>
    <row r="353" spans="2:17" ht="19.5" customHeight="1" x14ac:dyDescent="0.2">
      <c r="B353" s="51">
        <f t="shared" si="104"/>
        <v>43818</v>
      </c>
      <c r="C353" s="52">
        <f t="shared" si="105"/>
        <v>43818</v>
      </c>
      <c r="D353" s="71"/>
      <c r="E353" s="72"/>
      <c r="F353" s="55"/>
      <c r="G353" s="71">
        <v>0.58333333333333337</v>
      </c>
      <c r="H353" s="72">
        <v>0.77083333333333337</v>
      </c>
      <c r="I353" s="55">
        <f t="shared" si="112"/>
        <v>4.5</v>
      </c>
      <c r="J353" s="71">
        <v>0.58333333333333337</v>
      </c>
      <c r="K353" s="72">
        <v>0.75</v>
      </c>
      <c r="L353" s="55">
        <f t="shared" si="113"/>
        <v>3.9999999999999991</v>
      </c>
      <c r="M353" s="71">
        <v>0.41666666666666669</v>
      </c>
      <c r="N353" s="72">
        <v>0.83333333333333337</v>
      </c>
      <c r="O353" s="55">
        <f t="shared" si="114"/>
        <v>10</v>
      </c>
      <c r="P353" s="49"/>
    </row>
    <row r="354" spans="2:17" ht="19.5" customHeight="1" x14ac:dyDescent="0.2">
      <c r="B354" s="51">
        <f t="shared" si="104"/>
        <v>43819</v>
      </c>
      <c r="C354" s="52">
        <f t="shared" si="105"/>
        <v>43819</v>
      </c>
      <c r="D354" s="71"/>
      <c r="E354" s="72"/>
      <c r="F354" s="55"/>
      <c r="G354" s="71">
        <v>0.58333333333333337</v>
      </c>
      <c r="H354" s="72">
        <v>0.77083333333333337</v>
      </c>
      <c r="I354" s="55">
        <f t="shared" si="112"/>
        <v>4.5</v>
      </c>
      <c r="J354" s="71">
        <v>0.58333333333333337</v>
      </c>
      <c r="K354" s="72">
        <v>0.75</v>
      </c>
      <c r="L354" s="55">
        <f t="shared" si="113"/>
        <v>3.9999999999999991</v>
      </c>
      <c r="M354" s="71">
        <v>0.41666666666666669</v>
      </c>
      <c r="N354" s="72">
        <v>0.83333333333333337</v>
      </c>
      <c r="O354" s="55">
        <f t="shared" si="114"/>
        <v>10</v>
      </c>
      <c r="P354" s="49"/>
    </row>
    <row r="355" spans="2:17" ht="19.5" customHeight="1" x14ac:dyDescent="0.2">
      <c r="B355" s="51">
        <f t="shared" si="104"/>
        <v>43820</v>
      </c>
      <c r="C355" s="52">
        <f t="shared" si="105"/>
        <v>43820</v>
      </c>
      <c r="D355" s="71"/>
      <c r="E355" s="72"/>
      <c r="F355" s="55"/>
      <c r="G355" s="71">
        <v>0.41666666666666669</v>
      </c>
      <c r="H355" s="72">
        <v>0.75</v>
      </c>
      <c r="I355" s="55">
        <f t="shared" si="112"/>
        <v>8</v>
      </c>
      <c r="J355" s="71">
        <v>0.5</v>
      </c>
      <c r="K355" s="72">
        <v>0.75</v>
      </c>
      <c r="L355" s="55">
        <f t="shared" si="113"/>
        <v>6</v>
      </c>
      <c r="M355" s="71">
        <v>0.41666666666666669</v>
      </c>
      <c r="N355" s="72">
        <v>0.83333333333333337</v>
      </c>
      <c r="O355" s="55">
        <f t="shared" si="114"/>
        <v>10</v>
      </c>
      <c r="P355" s="49"/>
    </row>
    <row r="356" spans="2:17" ht="19.5" customHeight="1" x14ac:dyDescent="0.2">
      <c r="B356" s="51">
        <f t="shared" si="104"/>
        <v>43821</v>
      </c>
      <c r="C356" s="52">
        <f t="shared" si="105"/>
        <v>43821</v>
      </c>
      <c r="D356" s="53"/>
      <c r="E356" s="54"/>
      <c r="F356" s="55"/>
      <c r="G356" s="71">
        <v>0.41666666666666669</v>
      </c>
      <c r="H356" s="72">
        <v>0.75</v>
      </c>
      <c r="I356" s="55">
        <f t="shared" si="112"/>
        <v>8</v>
      </c>
      <c r="J356" s="71">
        <v>0.5</v>
      </c>
      <c r="K356" s="72">
        <v>0.75</v>
      </c>
      <c r="L356" s="55">
        <f t="shared" si="113"/>
        <v>6</v>
      </c>
      <c r="M356" s="71">
        <v>0.41666666666666669</v>
      </c>
      <c r="N356" s="72">
        <v>0.75</v>
      </c>
      <c r="O356" s="55">
        <f t="shared" si="114"/>
        <v>8</v>
      </c>
      <c r="P356" s="49"/>
    </row>
    <row r="357" spans="2:17" ht="19.5" customHeight="1" x14ac:dyDescent="0.2">
      <c r="B357" s="51">
        <f t="shared" si="104"/>
        <v>43822</v>
      </c>
      <c r="C357" s="52">
        <f t="shared" si="105"/>
        <v>43822</v>
      </c>
      <c r="D357" s="71"/>
      <c r="E357" s="72"/>
      <c r="F357" s="55"/>
      <c r="G357" s="71">
        <v>0.58333333333333337</v>
      </c>
      <c r="H357" s="72">
        <v>0.77083333333333337</v>
      </c>
      <c r="I357" s="55">
        <f t="shared" si="112"/>
        <v>4.5</v>
      </c>
      <c r="J357" s="71">
        <v>0.58333333333333337</v>
      </c>
      <c r="K357" s="72">
        <v>0.75</v>
      </c>
      <c r="L357" s="55">
        <f t="shared" si="113"/>
        <v>3.9999999999999991</v>
      </c>
      <c r="M357" s="71">
        <v>0.41666666666666669</v>
      </c>
      <c r="N357" s="72">
        <v>0.83333333333333337</v>
      </c>
      <c r="O357" s="55">
        <f t="shared" si="114"/>
        <v>10</v>
      </c>
      <c r="P357" s="49"/>
    </row>
    <row r="358" spans="2:17" ht="19.5" customHeight="1" x14ac:dyDescent="0.2">
      <c r="B358" s="51">
        <f t="shared" si="104"/>
        <v>43823</v>
      </c>
      <c r="C358" s="52">
        <f t="shared" si="105"/>
        <v>43823</v>
      </c>
      <c r="D358" s="35"/>
      <c r="E358" s="48"/>
      <c r="F358" s="47"/>
      <c r="G358" s="35"/>
      <c r="H358" s="48" t="s">
        <v>79</v>
      </c>
      <c r="I358" s="47"/>
      <c r="J358" s="35"/>
      <c r="K358" s="48" t="s">
        <v>79</v>
      </c>
      <c r="L358" s="47"/>
      <c r="M358" s="35"/>
      <c r="N358" s="48" t="s">
        <v>79</v>
      </c>
      <c r="O358" s="47"/>
      <c r="P358" s="83"/>
      <c r="Q358" s="1" t="s">
        <v>319</v>
      </c>
    </row>
    <row r="359" spans="2:17" ht="19.5" customHeight="1" x14ac:dyDescent="0.2">
      <c r="B359" s="51">
        <f t="shared" si="104"/>
        <v>43824</v>
      </c>
      <c r="C359" s="52">
        <f t="shared" si="105"/>
        <v>43824</v>
      </c>
      <c r="D359" s="71"/>
      <c r="E359" s="72"/>
      <c r="F359" s="55"/>
      <c r="G359" s="71">
        <v>0.41666666666666669</v>
      </c>
      <c r="H359" s="72">
        <v>0.75</v>
      </c>
      <c r="I359" s="55">
        <f t="shared" ref="I359:I364" si="115">(H359-G359)*24</f>
        <v>8</v>
      </c>
      <c r="J359" s="71">
        <v>0.5</v>
      </c>
      <c r="K359" s="72">
        <v>0.75</v>
      </c>
      <c r="L359" s="55">
        <f t="shared" ref="L359:L364" si="116">(K359-J359)*24</f>
        <v>6</v>
      </c>
      <c r="M359" s="71">
        <v>0.41666666666666669</v>
      </c>
      <c r="N359" s="72">
        <v>0.83333333333333337</v>
      </c>
      <c r="O359" s="55">
        <f t="shared" ref="O359:O364" si="117">(N359-M359)*24</f>
        <v>10</v>
      </c>
      <c r="P359" s="83" t="s">
        <v>105</v>
      </c>
    </row>
    <row r="360" spans="2:17" ht="19.5" customHeight="1" x14ac:dyDescent="0.2">
      <c r="B360" s="51">
        <f t="shared" si="104"/>
        <v>43825</v>
      </c>
      <c r="C360" s="52">
        <f t="shared" si="105"/>
        <v>43825</v>
      </c>
      <c r="D360" s="71"/>
      <c r="E360" s="72"/>
      <c r="F360" s="55"/>
      <c r="G360" s="71">
        <v>0.41666666666666669</v>
      </c>
      <c r="H360" s="72">
        <v>0.75</v>
      </c>
      <c r="I360" s="55">
        <f t="shared" si="115"/>
        <v>8</v>
      </c>
      <c r="J360" s="71">
        <v>0.5</v>
      </c>
      <c r="K360" s="72">
        <v>0.75</v>
      </c>
      <c r="L360" s="55">
        <f t="shared" si="116"/>
        <v>6</v>
      </c>
      <c r="M360" s="71">
        <v>0.41666666666666669</v>
      </c>
      <c r="N360" s="72">
        <v>0.83333333333333337</v>
      </c>
      <c r="O360" s="55">
        <f t="shared" si="117"/>
        <v>10</v>
      </c>
      <c r="P360" s="83" t="s">
        <v>105</v>
      </c>
    </row>
    <row r="361" spans="2:17" ht="19.5" customHeight="1" x14ac:dyDescent="0.2">
      <c r="B361" s="51">
        <f t="shared" si="104"/>
        <v>43826</v>
      </c>
      <c r="C361" s="52">
        <f t="shared" si="105"/>
        <v>43826</v>
      </c>
      <c r="D361" s="71"/>
      <c r="E361" s="72"/>
      <c r="F361" s="55"/>
      <c r="G361" s="71">
        <v>0.41666666666666669</v>
      </c>
      <c r="H361" s="72">
        <v>0.75</v>
      </c>
      <c r="I361" s="55">
        <f t="shared" si="115"/>
        <v>8</v>
      </c>
      <c r="J361" s="71">
        <v>0.5</v>
      </c>
      <c r="K361" s="72">
        <v>0.75</v>
      </c>
      <c r="L361" s="55">
        <f t="shared" si="116"/>
        <v>6</v>
      </c>
      <c r="M361" s="71">
        <v>0.41666666666666669</v>
      </c>
      <c r="N361" s="72">
        <v>0.83333333333333337</v>
      </c>
      <c r="O361" s="55">
        <f t="shared" si="117"/>
        <v>10</v>
      </c>
      <c r="P361" s="83" t="s">
        <v>105</v>
      </c>
    </row>
    <row r="362" spans="2:17" ht="19.5" customHeight="1" x14ac:dyDescent="0.2">
      <c r="B362" s="51">
        <f t="shared" si="104"/>
        <v>43827</v>
      </c>
      <c r="C362" s="52">
        <f t="shared" si="105"/>
        <v>43827</v>
      </c>
      <c r="D362" s="71"/>
      <c r="E362" s="72"/>
      <c r="F362" s="55"/>
      <c r="G362" s="71">
        <v>0.41666666666666669</v>
      </c>
      <c r="H362" s="72">
        <v>0.75</v>
      </c>
      <c r="I362" s="55">
        <f t="shared" si="115"/>
        <v>8</v>
      </c>
      <c r="J362" s="71">
        <v>0.5</v>
      </c>
      <c r="K362" s="72">
        <v>0.75</v>
      </c>
      <c r="L362" s="55">
        <f t="shared" si="116"/>
        <v>6</v>
      </c>
      <c r="M362" s="71">
        <v>0.41666666666666669</v>
      </c>
      <c r="N362" s="72">
        <v>0.83333333333333337</v>
      </c>
      <c r="O362" s="55">
        <f t="shared" si="117"/>
        <v>10</v>
      </c>
      <c r="P362" s="83" t="s">
        <v>105</v>
      </c>
    </row>
    <row r="363" spans="2:17" ht="19.5" customHeight="1" x14ac:dyDescent="0.2">
      <c r="B363" s="51">
        <f>IF(DAY(B362+1)&lt;&gt;29,"",B362+1)</f>
        <v>43828</v>
      </c>
      <c r="C363" s="52">
        <f t="shared" si="105"/>
        <v>43828</v>
      </c>
      <c r="D363" s="53"/>
      <c r="E363" s="54"/>
      <c r="F363" s="55"/>
      <c r="G363" s="71">
        <v>0.41666666666666669</v>
      </c>
      <c r="H363" s="72">
        <v>0.75</v>
      </c>
      <c r="I363" s="55">
        <f t="shared" si="115"/>
        <v>8</v>
      </c>
      <c r="J363" s="71">
        <v>0.5</v>
      </c>
      <c r="K363" s="72">
        <v>0.75</v>
      </c>
      <c r="L363" s="55">
        <f t="shared" si="116"/>
        <v>6</v>
      </c>
      <c r="M363" s="53">
        <v>0.41666666666666669</v>
      </c>
      <c r="N363" s="54">
        <v>0.75</v>
      </c>
      <c r="O363" s="55">
        <f t="shared" si="117"/>
        <v>8</v>
      </c>
      <c r="P363" s="83" t="s">
        <v>105</v>
      </c>
    </row>
    <row r="364" spans="2:17" ht="19.5" customHeight="1" x14ac:dyDescent="0.2">
      <c r="B364" s="51">
        <f>IF(DAY(B363+1)&lt;&gt;30,"",B363+1)</f>
        <v>43829</v>
      </c>
      <c r="C364" s="52">
        <f t="shared" si="105"/>
        <v>43829</v>
      </c>
      <c r="D364" s="53"/>
      <c r="E364" s="54"/>
      <c r="F364" s="55"/>
      <c r="G364" s="71">
        <v>0.41666666666666669</v>
      </c>
      <c r="H364" s="72">
        <v>0.75</v>
      </c>
      <c r="I364" s="55">
        <f t="shared" si="115"/>
        <v>8</v>
      </c>
      <c r="J364" s="71">
        <v>0.5</v>
      </c>
      <c r="K364" s="72">
        <v>0.75</v>
      </c>
      <c r="L364" s="55">
        <f t="shared" si="116"/>
        <v>6</v>
      </c>
      <c r="M364" s="53">
        <v>0.41666666666666669</v>
      </c>
      <c r="N364" s="54">
        <v>0.75</v>
      </c>
      <c r="O364" s="55">
        <f t="shared" si="117"/>
        <v>8</v>
      </c>
      <c r="P364" s="83" t="s">
        <v>105</v>
      </c>
    </row>
    <row r="365" spans="2:17" ht="19.5" customHeight="1" thickBot="1" x14ac:dyDescent="0.25">
      <c r="B365" s="51">
        <f>IF(DAY(B364+1)&lt;&gt;31,"",B364+1)</f>
        <v>43830</v>
      </c>
      <c r="C365" s="52">
        <f t="shared" si="105"/>
        <v>43830</v>
      </c>
      <c r="D365" s="56"/>
      <c r="E365" s="77"/>
      <c r="F365" s="76"/>
      <c r="G365" s="35"/>
      <c r="H365" s="48" t="s">
        <v>79</v>
      </c>
      <c r="I365" s="47"/>
      <c r="J365" s="35"/>
      <c r="K365" s="48" t="s">
        <v>79</v>
      </c>
      <c r="L365" s="47"/>
      <c r="M365" s="35"/>
      <c r="N365" s="48" t="s">
        <v>79</v>
      </c>
      <c r="O365" s="47"/>
      <c r="P365" s="50"/>
    </row>
    <row r="366" spans="2:17" ht="19.5" customHeight="1" thickTop="1" x14ac:dyDescent="0.2">
      <c r="B366" s="57" t="s">
        <v>37</v>
      </c>
      <c r="C366" s="58"/>
      <c r="D366" s="57"/>
      <c r="E366" s="59">
        <f>COUNTIF(D335:D365,"&gt;0")</f>
        <v>0</v>
      </c>
      <c r="F366" s="60"/>
      <c r="G366" s="61"/>
      <c r="H366" s="59">
        <f>COUNTIF(G335:G365,"&gt;0")</f>
        <v>26</v>
      </c>
      <c r="I366" s="60"/>
      <c r="J366" s="61"/>
      <c r="K366" s="59">
        <f>COUNTIF(J335:J365,"&gt;0")</f>
        <v>26</v>
      </c>
      <c r="L366" s="60"/>
      <c r="M366" s="61"/>
      <c r="N366" s="59">
        <f>COUNTIF(M335:M365,"&gt;0")</f>
        <v>26</v>
      </c>
      <c r="O366" s="60"/>
      <c r="P366" s="40"/>
    </row>
    <row r="367" spans="2:17" ht="19.5" customHeight="1" x14ac:dyDescent="0.2">
      <c r="B367" s="62" t="s">
        <v>309</v>
      </c>
      <c r="C367" s="63"/>
      <c r="D367" s="64"/>
      <c r="E367" s="74">
        <f>SUM(F335:F365)</f>
        <v>0</v>
      </c>
      <c r="F367" s="63"/>
      <c r="G367" s="65"/>
      <c r="H367" s="74">
        <f>SUM(I335:I365)</f>
        <v>162.5</v>
      </c>
      <c r="I367" s="63"/>
      <c r="J367" s="65"/>
      <c r="K367" s="74">
        <f>SUM(L335:L365)</f>
        <v>130</v>
      </c>
      <c r="L367" s="63"/>
      <c r="M367" s="65"/>
      <c r="N367" s="74">
        <f>SUM(O335:O365)</f>
        <v>248</v>
      </c>
      <c r="O367" s="63"/>
      <c r="P367" s="40"/>
    </row>
    <row r="368" spans="2:17" ht="19.5" customHeight="1" x14ac:dyDescent="0.2">
      <c r="B368" s="64" t="s">
        <v>366</v>
      </c>
      <c r="C368" s="66"/>
      <c r="D368" s="64"/>
      <c r="E368" s="90">
        <f>COUNTIF($B$335:$B$365,"&gt;0")-E366</f>
        <v>31</v>
      </c>
      <c r="F368" s="47"/>
      <c r="G368" s="35"/>
      <c r="H368" s="90">
        <f>COUNTIF($B$335:$B$365,"&gt;0")-H366</f>
        <v>5</v>
      </c>
      <c r="I368" s="47"/>
      <c r="J368" s="35"/>
      <c r="K368" s="90">
        <f>COUNTIF($B$335:$B$365,"&gt;0")-K366</f>
        <v>5</v>
      </c>
      <c r="L368" s="47"/>
      <c r="M368" s="35"/>
      <c r="N368" s="90">
        <f>COUNTIF($B$335:$B$365,"&gt;0")-N366</f>
        <v>5</v>
      </c>
      <c r="O368" s="47"/>
      <c r="P368" s="40"/>
    </row>
    <row r="369" spans="2:16" ht="19.5" customHeight="1" x14ac:dyDescent="0.2">
      <c r="B369" s="67"/>
      <c r="C369" s="68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2:16" ht="18.75" customHeight="1" x14ac:dyDescent="0.2">
      <c r="B370" s="287" t="s">
        <v>13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</row>
    <row r="371" spans="2:16" ht="18.75" customHeight="1" x14ac:dyDescent="0.2"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</row>
    <row r="372" spans="2:16" ht="18.75" customHeight="1" x14ac:dyDescent="0.2"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2:16" ht="18.75" customHeight="1" x14ac:dyDescent="0.2">
      <c r="B373" s="378">
        <f>EDATE(B332, 1)</f>
        <v>43831</v>
      </c>
      <c r="C373" s="378"/>
      <c r="D373" s="378"/>
      <c r="E373" s="295">
        <f>B373</f>
        <v>43831</v>
      </c>
      <c r="F373" s="295"/>
    </row>
    <row r="374" spans="2:16" ht="19.5" customHeight="1" x14ac:dyDescent="0.2">
      <c r="B374" s="289"/>
      <c r="C374" s="290"/>
      <c r="D374" s="219" t="s">
        <v>313</v>
      </c>
      <c r="E374" s="293"/>
      <c r="F374" s="220"/>
      <c r="G374" s="219" t="s">
        <v>2</v>
      </c>
      <c r="H374" s="293"/>
      <c r="I374" s="220"/>
      <c r="J374" s="219" t="s">
        <v>36</v>
      </c>
      <c r="K374" s="293"/>
      <c r="L374" s="220"/>
      <c r="M374" s="219" t="s">
        <v>237</v>
      </c>
      <c r="N374" s="293"/>
      <c r="O374" s="220"/>
      <c r="P374" s="40" t="s">
        <v>306</v>
      </c>
    </row>
    <row r="375" spans="2:16" ht="19.5" customHeight="1" x14ac:dyDescent="0.2">
      <c r="B375" s="291"/>
      <c r="C375" s="292"/>
      <c r="D375" s="35" t="s">
        <v>246</v>
      </c>
      <c r="E375" s="48" t="s">
        <v>307</v>
      </c>
      <c r="F375" s="47" t="s">
        <v>308</v>
      </c>
      <c r="G375" s="35" t="s">
        <v>246</v>
      </c>
      <c r="H375" s="48" t="s">
        <v>307</v>
      </c>
      <c r="I375" s="47" t="s">
        <v>308</v>
      </c>
      <c r="J375" s="35" t="s">
        <v>246</v>
      </c>
      <c r="K375" s="48" t="s">
        <v>307</v>
      </c>
      <c r="L375" s="47" t="s">
        <v>308</v>
      </c>
      <c r="M375" s="35" t="s">
        <v>246</v>
      </c>
      <c r="N375" s="48" t="s">
        <v>307</v>
      </c>
      <c r="O375" s="47" t="s">
        <v>308</v>
      </c>
      <c r="P375" s="40"/>
    </row>
    <row r="376" spans="2:16" ht="19.5" customHeight="1" x14ac:dyDescent="0.2">
      <c r="B376" s="51">
        <f>B373</f>
        <v>43831</v>
      </c>
      <c r="C376" s="52">
        <f>B376</f>
        <v>43831</v>
      </c>
      <c r="D376" s="53"/>
      <c r="E376" s="54"/>
      <c r="F376" s="55"/>
      <c r="G376" s="35"/>
      <c r="H376" s="48" t="s">
        <v>79</v>
      </c>
      <c r="I376" s="47"/>
      <c r="J376" s="35"/>
      <c r="K376" s="48" t="s">
        <v>79</v>
      </c>
      <c r="L376" s="47"/>
      <c r="M376" s="35"/>
      <c r="N376" s="48" t="s">
        <v>79</v>
      </c>
      <c r="O376" s="47"/>
      <c r="P376" s="83" t="s">
        <v>105</v>
      </c>
    </row>
    <row r="377" spans="2:16" ht="19.5" customHeight="1" x14ac:dyDescent="0.2">
      <c r="B377" s="51">
        <f t="shared" ref="B377:B403" si="118">B376+1</f>
        <v>43832</v>
      </c>
      <c r="C377" s="52">
        <f>B377</f>
        <v>43832</v>
      </c>
      <c r="D377" s="53"/>
      <c r="E377" s="54"/>
      <c r="F377" s="55"/>
      <c r="G377" s="71">
        <v>0.41666666666666669</v>
      </c>
      <c r="H377" s="72">
        <v>0.75</v>
      </c>
      <c r="I377" s="55">
        <f t="shared" ref="I377:I383" si="119">(H377-G377)*24</f>
        <v>8</v>
      </c>
      <c r="J377" s="71">
        <v>0.5</v>
      </c>
      <c r="K377" s="72">
        <v>0.75</v>
      </c>
      <c r="L377" s="55">
        <f>(K377-J377)*24</f>
        <v>6</v>
      </c>
      <c r="M377" s="71">
        <v>0.41666666666666669</v>
      </c>
      <c r="N377" s="72">
        <v>0.75</v>
      </c>
      <c r="O377" s="55">
        <f t="shared" ref="O377:O383" si="120">(N377-M377)*24</f>
        <v>8</v>
      </c>
      <c r="P377" s="83" t="s">
        <v>105</v>
      </c>
    </row>
    <row r="378" spans="2:16" ht="19.5" customHeight="1" x14ac:dyDescent="0.2">
      <c r="B378" s="51">
        <f t="shared" si="118"/>
        <v>43833</v>
      </c>
      <c r="C378" s="52">
        <f t="shared" ref="C378:C406" si="121">B378</f>
        <v>43833</v>
      </c>
      <c r="D378" s="53"/>
      <c r="E378" s="54"/>
      <c r="F378" s="55"/>
      <c r="G378" s="71">
        <v>0.41666666666666669</v>
      </c>
      <c r="H378" s="72">
        <v>0.75</v>
      </c>
      <c r="I378" s="55">
        <f t="shared" si="119"/>
        <v>8</v>
      </c>
      <c r="J378" s="71">
        <v>0.5</v>
      </c>
      <c r="K378" s="72">
        <v>0.75</v>
      </c>
      <c r="L378" s="55">
        <f>(K378-J378)*24</f>
        <v>6</v>
      </c>
      <c r="M378" s="71">
        <v>0.41666666666666669</v>
      </c>
      <c r="N378" s="72">
        <v>0.75</v>
      </c>
      <c r="O378" s="55">
        <f t="shared" si="120"/>
        <v>8</v>
      </c>
      <c r="P378" s="83" t="s">
        <v>105</v>
      </c>
    </row>
    <row r="379" spans="2:16" ht="19.5" customHeight="1" x14ac:dyDescent="0.2">
      <c r="B379" s="51">
        <f t="shared" si="118"/>
        <v>43834</v>
      </c>
      <c r="C379" s="52">
        <f t="shared" si="121"/>
        <v>43834</v>
      </c>
      <c r="D379" s="53"/>
      <c r="E379" s="54"/>
      <c r="F379" s="55"/>
      <c r="G379" s="71">
        <v>0.41666666666666669</v>
      </c>
      <c r="H379" s="72">
        <v>0.75</v>
      </c>
      <c r="I379" s="55">
        <f t="shared" si="119"/>
        <v>8</v>
      </c>
      <c r="J379" s="71">
        <v>0.5</v>
      </c>
      <c r="K379" s="72">
        <v>0.75</v>
      </c>
      <c r="L379" s="55">
        <f>(K379-J379)*24</f>
        <v>6</v>
      </c>
      <c r="M379" s="71">
        <v>0.41666666666666669</v>
      </c>
      <c r="N379" s="72">
        <v>0.83333333333333337</v>
      </c>
      <c r="O379" s="55">
        <f t="shared" si="120"/>
        <v>10</v>
      </c>
      <c r="P379" s="83" t="s">
        <v>105</v>
      </c>
    </row>
    <row r="380" spans="2:16" ht="19.5" customHeight="1" x14ac:dyDescent="0.2">
      <c r="B380" s="51">
        <f t="shared" si="118"/>
        <v>43835</v>
      </c>
      <c r="C380" s="52">
        <f t="shared" si="121"/>
        <v>43835</v>
      </c>
      <c r="D380" s="53"/>
      <c r="E380" s="54"/>
      <c r="F380" s="55"/>
      <c r="G380" s="71">
        <v>0.41666666666666669</v>
      </c>
      <c r="H380" s="72">
        <v>0.75</v>
      </c>
      <c r="I380" s="55">
        <f t="shared" si="119"/>
        <v>8</v>
      </c>
      <c r="J380" s="71">
        <v>0.5</v>
      </c>
      <c r="K380" s="72">
        <v>0.75</v>
      </c>
      <c r="L380" s="55">
        <f>(K380-J380)*24</f>
        <v>6</v>
      </c>
      <c r="M380" s="71">
        <v>0.41666666666666669</v>
      </c>
      <c r="N380" s="72">
        <v>0.75</v>
      </c>
      <c r="O380" s="55">
        <f t="shared" si="120"/>
        <v>8</v>
      </c>
      <c r="P380" s="83" t="s">
        <v>105</v>
      </c>
    </row>
    <row r="381" spans="2:16" ht="19.5" customHeight="1" x14ac:dyDescent="0.2">
      <c r="B381" s="51">
        <f t="shared" si="118"/>
        <v>43836</v>
      </c>
      <c r="C381" s="52">
        <f t="shared" si="121"/>
        <v>43836</v>
      </c>
      <c r="D381" s="53"/>
      <c r="E381" s="54"/>
      <c r="F381" s="55"/>
      <c r="G381" s="71">
        <v>0.41666666666666669</v>
      </c>
      <c r="H381" s="72">
        <v>0.75</v>
      </c>
      <c r="I381" s="55">
        <f t="shared" si="119"/>
        <v>8</v>
      </c>
      <c r="J381" s="71">
        <v>0.5</v>
      </c>
      <c r="K381" s="72">
        <v>0.75</v>
      </c>
      <c r="L381" s="55">
        <f>(K381-J381)*24</f>
        <v>6</v>
      </c>
      <c r="M381" s="71">
        <v>0.41666666666666669</v>
      </c>
      <c r="N381" s="72">
        <v>0.83333333333333337</v>
      </c>
      <c r="O381" s="55">
        <f t="shared" si="120"/>
        <v>10</v>
      </c>
      <c r="P381" s="83" t="s">
        <v>105</v>
      </c>
    </row>
    <row r="382" spans="2:16" ht="19.5" customHeight="1" x14ac:dyDescent="0.2">
      <c r="B382" s="51">
        <f t="shared" si="118"/>
        <v>43837</v>
      </c>
      <c r="C382" s="52">
        <f t="shared" si="121"/>
        <v>43837</v>
      </c>
      <c r="D382" s="71"/>
      <c r="E382" s="72"/>
      <c r="F382" s="55"/>
      <c r="G382" s="35"/>
      <c r="H382" s="48" t="s">
        <v>79</v>
      </c>
      <c r="I382" s="47"/>
      <c r="J382" s="35"/>
      <c r="K382" s="48" t="s">
        <v>79</v>
      </c>
      <c r="L382" s="47"/>
      <c r="M382" s="35"/>
      <c r="N382" s="48" t="s">
        <v>79</v>
      </c>
      <c r="O382" s="47"/>
      <c r="P382" s="83"/>
    </row>
    <row r="383" spans="2:16" ht="19.5" customHeight="1" x14ac:dyDescent="0.2">
      <c r="B383" s="51">
        <f t="shared" si="118"/>
        <v>43838</v>
      </c>
      <c r="C383" s="52">
        <f t="shared" si="121"/>
        <v>43838</v>
      </c>
      <c r="D383" s="35"/>
      <c r="E383" s="48"/>
      <c r="F383" s="47"/>
      <c r="G383" s="71">
        <v>0.58333333333333337</v>
      </c>
      <c r="H383" s="72">
        <v>0.77083333333333337</v>
      </c>
      <c r="I383" s="55">
        <f t="shared" si="119"/>
        <v>4.5</v>
      </c>
      <c r="J383" s="35"/>
      <c r="K383" s="48" t="s">
        <v>106</v>
      </c>
      <c r="L383" s="47"/>
      <c r="M383" s="71">
        <v>0.41666666666666669</v>
      </c>
      <c r="N383" s="72">
        <v>0.83333333333333337</v>
      </c>
      <c r="O383" s="55">
        <f t="shared" si="120"/>
        <v>10</v>
      </c>
      <c r="P383" s="73"/>
    </row>
    <row r="384" spans="2:16" ht="19.5" customHeight="1" x14ac:dyDescent="0.2">
      <c r="B384" s="51">
        <f t="shared" si="118"/>
        <v>43839</v>
      </c>
      <c r="C384" s="52">
        <f t="shared" si="121"/>
        <v>43839</v>
      </c>
      <c r="D384" s="71"/>
      <c r="E384" s="72"/>
      <c r="F384" s="55"/>
      <c r="G384" s="71">
        <v>0.58333333333333337</v>
      </c>
      <c r="H384" s="72">
        <v>0.77083333333333337</v>
      </c>
      <c r="I384" s="55">
        <f>(H384-G384)*24</f>
        <v>4.5</v>
      </c>
      <c r="J384" s="71"/>
      <c r="K384" s="72"/>
      <c r="L384" s="55"/>
      <c r="M384" s="71">
        <v>0.41666666666666669</v>
      </c>
      <c r="N384" s="72">
        <v>0.83333333333333337</v>
      </c>
      <c r="O384" s="55">
        <f>(N384-M384)*24</f>
        <v>10</v>
      </c>
      <c r="P384" s="70"/>
    </row>
    <row r="385" spans="2:16" ht="19.5" customHeight="1" x14ac:dyDescent="0.2">
      <c r="B385" s="51">
        <f t="shared" si="118"/>
        <v>43840</v>
      </c>
      <c r="C385" s="52">
        <f t="shared" si="121"/>
        <v>43840</v>
      </c>
      <c r="D385" s="35"/>
      <c r="E385" s="48"/>
      <c r="F385" s="47"/>
      <c r="G385" s="71">
        <v>0.58333333333333337</v>
      </c>
      <c r="H385" s="72">
        <v>0.77083333333333337</v>
      </c>
      <c r="I385" s="55">
        <f>(H385-G385)*24</f>
        <v>4.5</v>
      </c>
      <c r="J385" s="35"/>
      <c r="K385" s="48"/>
      <c r="L385" s="47"/>
      <c r="M385" s="71">
        <v>0.41666666666666669</v>
      </c>
      <c r="N385" s="72">
        <v>0.83333333333333337</v>
      </c>
      <c r="O385" s="55">
        <f>(N385-M385)*24</f>
        <v>10</v>
      </c>
      <c r="P385" s="70"/>
    </row>
    <row r="386" spans="2:16" ht="19.5" customHeight="1" x14ac:dyDescent="0.2">
      <c r="B386" s="51">
        <f t="shared" si="118"/>
        <v>43841</v>
      </c>
      <c r="C386" s="52">
        <f t="shared" si="121"/>
        <v>43841</v>
      </c>
      <c r="D386" s="71"/>
      <c r="E386" s="72"/>
      <c r="F386" s="55"/>
      <c r="G386" s="71">
        <v>0.41666666666666669</v>
      </c>
      <c r="H386" s="72">
        <v>0.75</v>
      </c>
      <c r="I386" s="55">
        <f>(H386-G386)*24</f>
        <v>8</v>
      </c>
      <c r="J386" s="71"/>
      <c r="K386" s="72"/>
      <c r="L386" s="55"/>
      <c r="M386" s="71">
        <v>0.41666666666666669</v>
      </c>
      <c r="N386" s="72">
        <v>0.83333333333333337</v>
      </c>
      <c r="O386" s="55">
        <f>(N386-M386)*24</f>
        <v>10</v>
      </c>
      <c r="P386" s="49"/>
    </row>
    <row r="387" spans="2:16" ht="19.5" customHeight="1" x14ac:dyDescent="0.2">
      <c r="B387" s="51">
        <f t="shared" si="118"/>
        <v>43842</v>
      </c>
      <c r="C387" s="52">
        <f t="shared" si="121"/>
        <v>43842</v>
      </c>
      <c r="D387" s="71"/>
      <c r="E387" s="72"/>
      <c r="F387" s="55"/>
      <c r="G387" s="71">
        <v>0.41666666666666669</v>
      </c>
      <c r="H387" s="72">
        <v>0.75</v>
      </c>
      <c r="I387" s="55">
        <f>(H387-G387)*24</f>
        <v>8</v>
      </c>
      <c r="J387" s="71"/>
      <c r="K387" s="72"/>
      <c r="L387" s="55"/>
      <c r="M387" s="71">
        <v>0.41666666666666669</v>
      </c>
      <c r="N387" s="72">
        <v>0.75</v>
      </c>
      <c r="O387" s="55">
        <f>(N387-M387)*24</f>
        <v>8</v>
      </c>
      <c r="P387" s="49"/>
    </row>
    <row r="388" spans="2:16" ht="19.5" customHeight="1" x14ac:dyDescent="0.2">
      <c r="B388" s="51">
        <f t="shared" si="118"/>
        <v>43843</v>
      </c>
      <c r="C388" s="52">
        <f t="shared" si="121"/>
        <v>43843</v>
      </c>
      <c r="D388" s="71"/>
      <c r="E388" s="72"/>
      <c r="F388" s="55"/>
      <c r="G388" s="71">
        <v>0.41666666666666669</v>
      </c>
      <c r="H388" s="72">
        <v>0.75</v>
      </c>
      <c r="I388" s="55">
        <f>(H388-G388)*24</f>
        <v>8</v>
      </c>
      <c r="J388" s="71"/>
      <c r="K388" s="72"/>
      <c r="L388" s="55"/>
      <c r="M388" s="71">
        <v>0.41666666666666669</v>
      </c>
      <c r="N388" s="72">
        <v>0.75</v>
      </c>
      <c r="O388" s="55">
        <f>(N388-M388)*24</f>
        <v>8</v>
      </c>
      <c r="P388" s="70" t="s">
        <v>183</v>
      </c>
    </row>
    <row r="389" spans="2:16" ht="19.5" customHeight="1" x14ac:dyDescent="0.2">
      <c r="B389" s="51">
        <f t="shared" si="118"/>
        <v>43844</v>
      </c>
      <c r="C389" s="52">
        <f t="shared" si="121"/>
        <v>43844</v>
      </c>
      <c r="D389" s="71"/>
      <c r="E389" s="72"/>
      <c r="F389" s="55"/>
      <c r="G389" s="35"/>
      <c r="H389" s="48" t="s">
        <v>79</v>
      </c>
      <c r="I389" s="47"/>
      <c r="J389" s="53"/>
      <c r="K389" s="54"/>
      <c r="L389" s="55"/>
      <c r="M389" s="35"/>
      <c r="N389" s="48" t="s">
        <v>79</v>
      </c>
      <c r="O389" s="47"/>
      <c r="P389" s="70"/>
    </row>
    <row r="390" spans="2:16" ht="19.5" customHeight="1" x14ac:dyDescent="0.2">
      <c r="B390" s="51">
        <f t="shared" si="118"/>
        <v>43845</v>
      </c>
      <c r="C390" s="52">
        <f t="shared" si="121"/>
        <v>43845</v>
      </c>
      <c r="D390" s="53"/>
      <c r="E390" s="54"/>
      <c r="F390" s="55"/>
      <c r="G390" s="71">
        <v>0.58333333333333337</v>
      </c>
      <c r="H390" s="72">
        <v>0.77083333333333337</v>
      </c>
      <c r="I390" s="55">
        <f t="shared" ref="I390:I395" si="122">(H390-G390)*24</f>
        <v>4.5</v>
      </c>
      <c r="J390" s="71"/>
      <c r="K390" s="72"/>
      <c r="L390" s="55"/>
      <c r="M390" s="71">
        <v>0.41666666666666669</v>
      </c>
      <c r="N390" s="72">
        <v>0.83333333333333337</v>
      </c>
      <c r="O390" s="55">
        <f t="shared" ref="O390:O395" si="123">(N390-M390)*24</f>
        <v>10</v>
      </c>
      <c r="P390" s="49"/>
    </row>
    <row r="391" spans="2:16" ht="19.5" customHeight="1" x14ac:dyDescent="0.2">
      <c r="B391" s="51">
        <f t="shared" si="118"/>
        <v>43846</v>
      </c>
      <c r="C391" s="52">
        <f t="shared" si="121"/>
        <v>43846</v>
      </c>
      <c r="D391" s="71"/>
      <c r="E391" s="72"/>
      <c r="F391" s="55"/>
      <c r="G391" s="71">
        <v>0.58333333333333337</v>
      </c>
      <c r="H391" s="72">
        <v>0.77083333333333337</v>
      </c>
      <c r="I391" s="55">
        <f t="shared" si="122"/>
        <v>4.5</v>
      </c>
      <c r="J391" s="71"/>
      <c r="K391" s="72"/>
      <c r="L391" s="55"/>
      <c r="M391" s="71">
        <v>0.41666666666666669</v>
      </c>
      <c r="N391" s="72">
        <v>0.83333333333333337</v>
      </c>
      <c r="O391" s="55">
        <f t="shared" si="123"/>
        <v>10</v>
      </c>
      <c r="P391" s="49"/>
    </row>
    <row r="392" spans="2:16" ht="19.5" customHeight="1" x14ac:dyDescent="0.2">
      <c r="B392" s="51">
        <f t="shared" si="118"/>
        <v>43847</v>
      </c>
      <c r="C392" s="52">
        <f t="shared" si="121"/>
        <v>43847</v>
      </c>
      <c r="D392" s="35"/>
      <c r="E392" s="48"/>
      <c r="F392" s="47"/>
      <c r="G392" s="71">
        <v>0.58333333333333337</v>
      </c>
      <c r="H392" s="72">
        <v>0.77083333333333337</v>
      </c>
      <c r="I392" s="55">
        <f t="shared" si="122"/>
        <v>4.5</v>
      </c>
      <c r="J392" s="35"/>
      <c r="K392" s="48"/>
      <c r="L392" s="47"/>
      <c r="M392" s="71">
        <v>0.41666666666666669</v>
      </c>
      <c r="N392" s="72">
        <v>0.83333333333333337</v>
      </c>
      <c r="O392" s="55">
        <f t="shared" si="123"/>
        <v>10</v>
      </c>
      <c r="P392" s="49"/>
    </row>
    <row r="393" spans="2:16" ht="19.5" customHeight="1" x14ac:dyDescent="0.2">
      <c r="B393" s="51">
        <f t="shared" si="118"/>
        <v>43848</v>
      </c>
      <c r="C393" s="52">
        <f t="shared" si="121"/>
        <v>43848</v>
      </c>
      <c r="D393" s="71"/>
      <c r="E393" s="72"/>
      <c r="F393" s="55"/>
      <c r="G393" s="71">
        <v>0.41666666666666669</v>
      </c>
      <c r="H393" s="72">
        <v>0.75</v>
      </c>
      <c r="I393" s="55">
        <f t="shared" si="122"/>
        <v>8</v>
      </c>
      <c r="J393" s="71"/>
      <c r="K393" s="72"/>
      <c r="L393" s="55"/>
      <c r="M393" s="71">
        <v>0.41666666666666669</v>
      </c>
      <c r="N393" s="72">
        <v>0.83333333333333337</v>
      </c>
      <c r="O393" s="55">
        <f t="shared" si="123"/>
        <v>10</v>
      </c>
      <c r="P393" s="49"/>
    </row>
    <row r="394" spans="2:16" ht="19.5" customHeight="1" x14ac:dyDescent="0.2">
      <c r="B394" s="51">
        <f t="shared" si="118"/>
        <v>43849</v>
      </c>
      <c r="C394" s="52">
        <f t="shared" si="121"/>
        <v>43849</v>
      </c>
      <c r="D394" s="71"/>
      <c r="E394" s="72"/>
      <c r="F394" s="55"/>
      <c r="G394" s="71">
        <v>0.41666666666666669</v>
      </c>
      <c r="H394" s="72">
        <v>0.75</v>
      </c>
      <c r="I394" s="55">
        <f t="shared" si="122"/>
        <v>8</v>
      </c>
      <c r="J394" s="71"/>
      <c r="K394" s="72"/>
      <c r="L394" s="55"/>
      <c r="M394" s="71">
        <v>0.41666666666666669</v>
      </c>
      <c r="N394" s="72">
        <v>0.75</v>
      </c>
      <c r="O394" s="55">
        <f t="shared" si="123"/>
        <v>8</v>
      </c>
      <c r="P394" s="49"/>
    </row>
    <row r="395" spans="2:16" ht="19.5" customHeight="1" x14ac:dyDescent="0.2">
      <c r="B395" s="51">
        <f t="shared" si="118"/>
        <v>43850</v>
      </c>
      <c r="C395" s="52">
        <f t="shared" si="121"/>
        <v>43850</v>
      </c>
      <c r="D395" s="71"/>
      <c r="E395" s="72"/>
      <c r="F395" s="55"/>
      <c r="G395" s="71">
        <v>0.58333333333333337</v>
      </c>
      <c r="H395" s="72">
        <v>0.77083333333333337</v>
      </c>
      <c r="I395" s="55">
        <f t="shared" si="122"/>
        <v>4.5</v>
      </c>
      <c r="J395" s="71"/>
      <c r="K395" s="72"/>
      <c r="L395" s="55"/>
      <c r="M395" s="71">
        <v>0.41666666666666669</v>
      </c>
      <c r="N395" s="72">
        <v>0.83333333333333337</v>
      </c>
      <c r="O395" s="55">
        <f t="shared" si="123"/>
        <v>10</v>
      </c>
      <c r="P395" s="49"/>
    </row>
    <row r="396" spans="2:16" ht="19.5" customHeight="1" x14ac:dyDescent="0.2">
      <c r="B396" s="51">
        <f t="shared" si="118"/>
        <v>43851</v>
      </c>
      <c r="C396" s="52">
        <f t="shared" si="121"/>
        <v>43851</v>
      </c>
      <c r="D396" s="71"/>
      <c r="E396" s="72"/>
      <c r="F396" s="55"/>
      <c r="G396" s="35"/>
      <c r="H396" s="48" t="s">
        <v>79</v>
      </c>
      <c r="I396" s="47"/>
      <c r="J396" s="53"/>
      <c r="K396" s="54"/>
      <c r="L396" s="55"/>
      <c r="M396" s="35"/>
      <c r="N396" s="48" t="s">
        <v>79</v>
      </c>
      <c r="O396" s="47"/>
      <c r="P396" s="49"/>
    </row>
    <row r="397" spans="2:16" ht="19.5" customHeight="1" x14ac:dyDescent="0.2">
      <c r="B397" s="51">
        <f t="shared" si="118"/>
        <v>43852</v>
      </c>
      <c r="C397" s="52">
        <f t="shared" si="121"/>
        <v>43852</v>
      </c>
      <c r="D397" s="53"/>
      <c r="E397" s="54"/>
      <c r="F397" s="55"/>
      <c r="G397" s="71">
        <v>0.58333333333333337</v>
      </c>
      <c r="H397" s="72">
        <v>0.77083333333333337</v>
      </c>
      <c r="I397" s="55">
        <f t="shared" ref="I397:I402" si="124">(H397-G397)*24</f>
        <v>4.5</v>
      </c>
      <c r="J397" s="71"/>
      <c r="K397" s="72"/>
      <c r="L397" s="55"/>
      <c r="M397" s="71">
        <v>0.41666666666666669</v>
      </c>
      <c r="N397" s="72">
        <v>0.83333333333333337</v>
      </c>
      <c r="O397" s="55">
        <f t="shared" ref="O397:O402" si="125">(N397-M397)*24</f>
        <v>10</v>
      </c>
      <c r="P397" s="49"/>
    </row>
    <row r="398" spans="2:16" ht="19.5" customHeight="1" x14ac:dyDescent="0.2">
      <c r="B398" s="51">
        <f t="shared" si="118"/>
        <v>43853</v>
      </c>
      <c r="C398" s="52">
        <f t="shared" si="121"/>
        <v>43853</v>
      </c>
      <c r="D398" s="71"/>
      <c r="E398" s="72"/>
      <c r="F398" s="55"/>
      <c r="G398" s="71">
        <v>0.58333333333333337</v>
      </c>
      <c r="H398" s="72">
        <v>0.77083333333333337</v>
      </c>
      <c r="I398" s="55">
        <f t="shared" si="124"/>
        <v>4.5</v>
      </c>
      <c r="J398" s="35"/>
      <c r="K398" s="48"/>
      <c r="L398" s="47"/>
      <c r="M398" s="71">
        <v>0.41666666666666669</v>
      </c>
      <c r="N398" s="72">
        <v>0.83333333333333337</v>
      </c>
      <c r="O398" s="55">
        <f t="shared" si="125"/>
        <v>10</v>
      </c>
      <c r="P398" s="49"/>
    </row>
    <row r="399" spans="2:16" ht="19.5" customHeight="1" x14ac:dyDescent="0.2">
      <c r="B399" s="51">
        <f t="shared" si="118"/>
        <v>43854</v>
      </c>
      <c r="C399" s="52">
        <f t="shared" si="121"/>
        <v>43854</v>
      </c>
      <c r="D399" s="35"/>
      <c r="E399" s="48"/>
      <c r="F399" s="47"/>
      <c r="G399" s="71">
        <v>0.58333333333333337</v>
      </c>
      <c r="H399" s="72">
        <v>0.77083333333333337</v>
      </c>
      <c r="I399" s="55">
        <f t="shared" si="124"/>
        <v>4.5</v>
      </c>
      <c r="J399" s="71"/>
      <c r="K399" s="72"/>
      <c r="L399" s="55"/>
      <c r="M399" s="71">
        <v>0.41666666666666669</v>
      </c>
      <c r="N399" s="72">
        <v>0.83333333333333337</v>
      </c>
      <c r="O399" s="55">
        <f t="shared" si="125"/>
        <v>10</v>
      </c>
      <c r="P399" s="49"/>
    </row>
    <row r="400" spans="2:16" ht="19.5" customHeight="1" x14ac:dyDescent="0.2">
      <c r="B400" s="51">
        <f t="shared" si="118"/>
        <v>43855</v>
      </c>
      <c r="C400" s="52">
        <f t="shared" si="121"/>
        <v>43855</v>
      </c>
      <c r="D400" s="71"/>
      <c r="E400" s="72"/>
      <c r="F400" s="55"/>
      <c r="G400" s="71">
        <v>0.41666666666666669</v>
      </c>
      <c r="H400" s="72">
        <v>0.75</v>
      </c>
      <c r="I400" s="55">
        <f t="shared" si="124"/>
        <v>8</v>
      </c>
      <c r="J400" s="71"/>
      <c r="K400" s="72"/>
      <c r="L400" s="55"/>
      <c r="M400" s="71">
        <v>0.41666666666666669</v>
      </c>
      <c r="N400" s="72">
        <v>0.83333333333333337</v>
      </c>
      <c r="O400" s="55">
        <f t="shared" si="125"/>
        <v>10</v>
      </c>
      <c r="P400" s="49"/>
    </row>
    <row r="401" spans="2:16" ht="19.5" customHeight="1" x14ac:dyDescent="0.2">
      <c r="B401" s="51">
        <f t="shared" si="118"/>
        <v>43856</v>
      </c>
      <c r="C401" s="52">
        <f t="shared" si="121"/>
        <v>43856</v>
      </c>
      <c r="D401" s="71"/>
      <c r="E401" s="72"/>
      <c r="F401" s="55"/>
      <c r="G401" s="71">
        <v>0.41666666666666669</v>
      </c>
      <c r="H401" s="72">
        <v>0.75</v>
      </c>
      <c r="I401" s="55">
        <f t="shared" si="124"/>
        <v>8</v>
      </c>
      <c r="J401" s="71"/>
      <c r="K401" s="72"/>
      <c r="L401" s="55"/>
      <c r="M401" s="71">
        <v>0.41666666666666669</v>
      </c>
      <c r="N401" s="72">
        <v>0.75</v>
      </c>
      <c r="O401" s="55">
        <f t="shared" si="125"/>
        <v>8</v>
      </c>
      <c r="P401" s="49"/>
    </row>
    <row r="402" spans="2:16" ht="19.5" customHeight="1" x14ac:dyDescent="0.2">
      <c r="B402" s="51">
        <f t="shared" si="118"/>
        <v>43857</v>
      </c>
      <c r="C402" s="52">
        <f t="shared" si="121"/>
        <v>43857</v>
      </c>
      <c r="D402" s="71"/>
      <c r="E402" s="72"/>
      <c r="F402" s="55"/>
      <c r="G402" s="71">
        <v>0.58333333333333337</v>
      </c>
      <c r="H402" s="72">
        <v>0.77083333333333337</v>
      </c>
      <c r="I402" s="55">
        <f t="shared" si="124"/>
        <v>4.5</v>
      </c>
      <c r="J402" s="71"/>
      <c r="K402" s="72"/>
      <c r="L402" s="55"/>
      <c r="M402" s="71">
        <v>0.41666666666666669</v>
      </c>
      <c r="N402" s="72">
        <v>0.83333333333333337</v>
      </c>
      <c r="O402" s="55">
        <f t="shared" si="125"/>
        <v>10</v>
      </c>
      <c r="P402" s="49"/>
    </row>
    <row r="403" spans="2:16" ht="19.5" customHeight="1" x14ac:dyDescent="0.2">
      <c r="B403" s="51">
        <f t="shared" si="118"/>
        <v>43858</v>
      </c>
      <c r="C403" s="52">
        <f t="shared" si="121"/>
        <v>43858</v>
      </c>
      <c r="D403" s="71"/>
      <c r="E403" s="72"/>
      <c r="F403" s="55"/>
      <c r="G403" s="35"/>
      <c r="H403" s="48" t="s">
        <v>79</v>
      </c>
      <c r="I403" s="47"/>
      <c r="J403" s="53"/>
      <c r="K403" s="54"/>
      <c r="L403" s="55"/>
      <c r="M403" s="35"/>
      <c r="N403" s="48" t="s">
        <v>79</v>
      </c>
      <c r="O403" s="47"/>
      <c r="P403" s="49"/>
    </row>
    <row r="404" spans="2:16" ht="19.5" customHeight="1" x14ac:dyDescent="0.2">
      <c r="B404" s="51">
        <f>IF(DAY(B403+1)&lt;&gt;29,"",B403+1)</f>
        <v>43859</v>
      </c>
      <c r="C404" s="52">
        <f t="shared" si="121"/>
        <v>43859</v>
      </c>
      <c r="D404" s="53"/>
      <c r="E404" s="54"/>
      <c r="F404" s="55"/>
      <c r="G404" s="71">
        <v>0.58333333333333337</v>
      </c>
      <c r="H404" s="72">
        <v>0.77083333333333337</v>
      </c>
      <c r="I404" s="55">
        <f>(H404-G404)*24</f>
        <v>4.5</v>
      </c>
      <c r="J404" s="53"/>
      <c r="K404" s="54"/>
      <c r="L404" s="55"/>
      <c r="M404" s="71">
        <v>0.41666666666666669</v>
      </c>
      <c r="N404" s="72">
        <v>0.83333333333333337</v>
      </c>
      <c r="O404" s="55">
        <f>(N404-M404)*24</f>
        <v>10</v>
      </c>
      <c r="P404" s="49"/>
    </row>
    <row r="405" spans="2:16" ht="19.5" customHeight="1" x14ac:dyDescent="0.2">
      <c r="B405" s="51">
        <f>IF(DAY(B404+1)&lt;&gt;30,"",B404+1)</f>
        <v>43860</v>
      </c>
      <c r="C405" s="52">
        <f t="shared" si="121"/>
        <v>43860</v>
      </c>
      <c r="D405" s="53"/>
      <c r="E405" s="54"/>
      <c r="F405" s="55"/>
      <c r="G405" s="71">
        <v>0.58333333333333337</v>
      </c>
      <c r="H405" s="72">
        <v>0.77083333333333337</v>
      </c>
      <c r="I405" s="55">
        <f>(H405-G405)*24</f>
        <v>4.5</v>
      </c>
      <c r="J405" s="53"/>
      <c r="K405" s="54"/>
      <c r="L405" s="55"/>
      <c r="M405" s="71">
        <v>0.41666666666666669</v>
      </c>
      <c r="N405" s="72">
        <v>0.83333333333333337</v>
      </c>
      <c r="O405" s="55">
        <f>(N405-M405)*24</f>
        <v>10</v>
      </c>
      <c r="P405" s="49"/>
    </row>
    <row r="406" spans="2:16" ht="19.5" customHeight="1" thickBot="1" x14ac:dyDescent="0.25">
      <c r="B406" s="51">
        <f>IF(DAY(B405+1)&lt;&gt;31,"",B405+1)</f>
        <v>43861</v>
      </c>
      <c r="C406" s="52">
        <f t="shared" si="121"/>
        <v>43861</v>
      </c>
      <c r="D406" s="56"/>
      <c r="E406" s="77"/>
      <c r="F406" s="76"/>
      <c r="G406" s="71">
        <v>0.58333333333333337</v>
      </c>
      <c r="H406" s="72">
        <v>0.77083333333333337</v>
      </c>
      <c r="I406" s="55">
        <f>(H406-G406)*24</f>
        <v>4.5</v>
      </c>
      <c r="J406" s="75"/>
      <c r="K406" s="77"/>
      <c r="L406" s="76"/>
      <c r="M406" s="71">
        <v>0.41666666666666669</v>
      </c>
      <c r="N406" s="72">
        <v>0.83333333333333337</v>
      </c>
      <c r="O406" s="55">
        <f>(N406-M406)*24</f>
        <v>10</v>
      </c>
      <c r="P406" s="50"/>
    </row>
    <row r="407" spans="2:16" ht="19.5" customHeight="1" thickTop="1" x14ac:dyDescent="0.2">
      <c r="B407" s="57" t="s">
        <v>37</v>
      </c>
      <c r="C407" s="58"/>
      <c r="D407" s="57"/>
      <c r="E407" s="59">
        <f>COUNTIF(D376:D406,"&gt;0")</f>
        <v>0</v>
      </c>
      <c r="F407" s="60"/>
      <c r="G407" s="61"/>
      <c r="H407" s="59">
        <f>COUNTIF(G376:G406,"&gt;0")</f>
        <v>26</v>
      </c>
      <c r="I407" s="60"/>
      <c r="J407" s="61"/>
      <c r="K407" s="59">
        <f>COUNTIF(J376:J406,"&gt;0")</f>
        <v>5</v>
      </c>
      <c r="L407" s="60"/>
      <c r="M407" s="61"/>
      <c r="N407" s="59">
        <f>COUNTIF(M376:M406,"&gt;0")</f>
        <v>26</v>
      </c>
      <c r="O407" s="60"/>
      <c r="P407" s="40"/>
    </row>
    <row r="408" spans="2:16" ht="19.5" customHeight="1" x14ac:dyDescent="0.2">
      <c r="B408" s="62" t="s">
        <v>309</v>
      </c>
      <c r="C408" s="63"/>
      <c r="D408" s="64"/>
      <c r="E408" s="74">
        <f>SUM(F376:F406)</f>
        <v>0</v>
      </c>
      <c r="F408" s="63"/>
      <c r="G408" s="65"/>
      <c r="H408" s="74">
        <f>SUM(I376:I406)</f>
        <v>159</v>
      </c>
      <c r="I408" s="63"/>
      <c r="J408" s="65"/>
      <c r="K408" s="74">
        <f>SUM(L376:L406)</f>
        <v>30</v>
      </c>
      <c r="L408" s="63"/>
      <c r="M408" s="65"/>
      <c r="N408" s="74">
        <f>SUM(O376:O406)</f>
        <v>246</v>
      </c>
      <c r="O408" s="63"/>
      <c r="P408" s="40"/>
    </row>
    <row r="409" spans="2:16" ht="19.5" customHeight="1" x14ac:dyDescent="0.2">
      <c r="B409" s="64" t="s">
        <v>366</v>
      </c>
      <c r="C409" s="66"/>
      <c r="D409" s="64"/>
      <c r="E409" s="90">
        <f>COUNTIF($B$376:$B$406,"&gt;0")-E407</f>
        <v>31</v>
      </c>
      <c r="F409" s="47"/>
      <c r="G409" s="35"/>
      <c r="H409" s="90">
        <f>COUNTIF($B$376:$B$406,"&gt;0")-H407</f>
        <v>5</v>
      </c>
      <c r="I409" s="47"/>
      <c r="J409" s="35"/>
      <c r="K409" s="90">
        <f>COUNTIF($B$376:$B$406,"&gt;0")-K407</f>
        <v>26</v>
      </c>
      <c r="L409" s="47"/>
      <c r="M409" s="35"/>
      <c r="N409" s="90">
        <f>COUNTIF($B$376:$B$406,"&gt;0")-N407</f>
        <v>5</v>
      </c>
      <c r="O409" s="47"/>
      <c r="P409" s="40"/>
    </row>
    <row r="410" spans="2:16" ht="19.5" customHeight="1" x14ac:dyDescent="0.2">
      <c r="B410" s="67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2:16" ht="18.75" customHeight="1" x14ac:dyDescent="0.2">
      <c r="B411" s="287" t="s">
        <v>13</v>
      </c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</row>
    <row r="412" spans="2:16" ht="18.75" customHeight="1" x14ac:dyDescent="0.2"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</row>
    <row r="413" spans="2:16" ht="18.75" customHeight="1" x14ac:dyDescent="0.2"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2:16" ht="18.75" customHeight="1" x14ac:dyDescent="0.2">
      <c r="B414" s="378">
        <f>EDATE(B373, 1)</f>
        <v>43862</v>
      </c>
      <c r="C414" s="378"/>
      <c r="D414" s="378"/>
      <c r="E414" s="295">
        <f>B414</f>
        <v>43862</v>
      </c>
      <c r="F414" s="295"/>
    </row>
    <row r="415" spans="2:16" ht="19.5" customHeight="1" x14ac:dyDescent="0.2">
      <c r="B415" s="289"/>
      <c r="C415" s="290"/>
      <c r="D415" s="219" t="s">
        <v>313</v>
      </c>
      <c r="E415" s="293"/>
      <c r="F415" s="220"/>
      <c r="G415" s="219" t="s">
        <v>2</v>
      </c>
      <c r="H415" s="293"/>
      <c r="I415" s="220"/>
      <c r="J415" s="219" t="s">
        <v>36</v>
      </c>
      <c r="K415" s="293"/>
      <c r="L415" s="220"/>
      <c r="M415" s="219" t="s">
        <v>237</v>
      </c>
      <c r="N415" s="293"/>
      <c r="O415" s="220"/>
      <c r="P415" s="40" t="s">
        <v>306</v>
      </c>
    </row>
    <row r="416" spans="2:16" ht="19.5" customHeight="1" x14ac:dyDescent="0.2">
      <c r="B416" s="291"/>
      <c r="C416" s="292"/>
      <c r="D416" s="35" t="s">
        <v>246</v>
      </c>
      <c r="E416" s="48" t="s">
        <v>307</v>
      </c>
      <c r="F416" s="47" t="s">
        <v>308</v>
      </c>
      <c r="G416" s="35" t="s">
        <v>246</v>
      </c>
      <c r="H416" s="48" t="s">
        <v>307</v>
      </c>
      <c r="I416" s="47" t="s">
        <v>308</v>
      </c>
      <c r="J416" s="35" t="s">
        <v>246</v>
      </c>
      <c r="K416" s="48" t="s">
        <v>307</v>
      </c>
      <c r="L416" s="47" t="s">
        <v>308</v>
      </c>
      <c r="M416" s="35" t="s">
        <v>246</v>
      </c>
      <c r="N416" s="48" t="s">
        <v>307</v>
      </c>
      <c r="O416" s="47" t="s">
        <v>308</v>
      </c>
      <c r="P416" s="40"/>
    </row>
    <row r="417" spans="2:16" ht="19.5" customHeight="1" x14ac:dyDescent="0.2">
      <c r="B417" s="51">
        <f>B414</f>
        <v>43862</v>
      </c>
      <c r="C417" s="52">
        <f>B417</f>
        <v>43862</v>
      </c>
      <c r="D417" s="53"/>
      <c r="E417" s="54"/>
      <c r="F417" s="55"/>
      <c r="G417" s="71">
        <v>0.41666666666666669</v>
      </c>
      <c r="H417" s="72">
        <v>0.75</v>
      </c>
      <c r="I417" s="55">
        <f>(H417-G417)*24</f>
        <v>8</v>
      </c>
      <c r="J417" s="53"/>
      <c r="K417" s="48" t="s">
        <v>106</v>
      </c>
      <c r="L417" s="55"/>
      <c r="M417" s="71">
        <v>0.41666666666666669</v>
      </c>
      <c r="N417" s="72">
        <v>0.83333333333333337</v>
      </c>
      <c r="O417" s="55">
        <f>(N417-M417)*24</f>
        <v>10</v>
      </c>
      <c r="P417" s="83"/>
    </row>
    <row r="418" spans="2:16" ht="19.5" customHeight="1" x14ac:dyDescent="0.2">
      <c r="B418" s="51">
        <f t="shared" ref="B418:B444" si="126">B417+1</f>
        <v>43863</v>
      </c>
      <c r="C418" s="52">
        <f>B418</f>
        <v>43863</v>
      </c>
      <c r="D418" s="53"/>
      <c r="E418" s="54"/>
      <c r="F418" s="55"/>
      <c r="G418" s="71">
        <v>0.41666666666666669</v>
      </c>
      <c r="H418" s="72">
        <v>0.75</v>
      </c>
      <c r="I418" s="55">
        <f>(H418-G418)*24</f>
        <v>8</v>
      </c>
      <c r="J418" s="71"/>
      <c r="K418" s="72"/>
      <c r="L418" s="55"/>
      <c r="M418" s="71">
        <v>0.41666666666666669</v>
      </c>
      <c r="N418" s="72">
        <v>0.75</v>
      </c>
      <c r="O418" s="55">
        <f>(N418-M418)*24</f>
        <v>8</v>
      </c>
      <c r="P418" s="83"/>
    </row>
    <row r="419" spans="2:16" ht="19.5" customHeight="1" x14ac:dyDescent="0.2">
      <c r="B419" s="51">
        <f t="shared" si="126"/>
        <v>43864</v>
      </c>
      <c r="C419" s="52">
        <f t="shared" ref="C419:C447" si="127">B419</f>
        <v>43864</v>
      </c>
      <c r="D419" s="53"/>
      <c r="E419" s="54"/>
      <c r="F419" s="55"/>
      <c r="G419" s="71">
        <v>0.58333333333333337</v>
      </c>
      <c r="H419" s="72">
        <v>0.77083333333333337</v>
      </c>
      <c r="I419" s="55">
        <f>(H419-G419)*24</f>
        <v>4.5</v>
      </c>
      <c r="J419" s="71"/>
      <c r="K419" s="72"/>
      <c r="L419" s="55"/>
      <c r="M419" s="71">
        <v>0.41666666666666669</v>
      </c>
      <c r="N419" s="72">
        <v>0.83333333333333337</v>
      </c>
      <c r="O419" s="55">
        <f>(N419-M419)*24</f>
        <v>10</v>
      </c>
      <c r="P419" s="83"/>
    </row>
    <row r="420" spans="2:16" ht="19.5" customHeight="1" x14ac:dyDescent="0.2">
      <c r="B420" s="51">
        <f t="shared" si="126"/>
        <v>43865</v>
      </c>
      <c r="C420" s="52">
        <f t="shared" si="127"/>
        <v>43865</v>
      </c>
      <c r="D420" s="53"/>
      <c r="E420" s="54"/>
      <c r="F420" s="55"/>
      <c r="G420" s="35"/>
      <c r="H420" s="48" t="s">
        <v>79</v>
      </c>
      <c r="I420" s="47"/>
      <c r="J420" s="71"/>
      <c r="K420" s="72"/>
      <c r="L420" s="55"/>
      <c r="M420" s="35"/>
      <c r="N420" s="48" t="s">
        <v>79</v>
      </c>
      <c r="O420" s="47"/>
      <c r="P420" s="83"/>
    </row>
    <row r="421" spans="2:16" ht="19.5" customHeight="1" x14ac:dyDescent="0.2">
      <c r="B421" s="51">
        <f t="shared" si="126"/>
        <v>43866</v>
      </c>
      <c r="C421" s="52">
        <f t="shared" si="127"/>
        <v>43866</v>
      </c>
      <c r="D421" s="53"/>
      <c r="E421" s="54"/>
      <c r="F421" s="55"/>
      <c r="G421" s="71">
        <v>0.58333333333333337</v>
      </c>
      <c r="H421" s="72">
        <v>0.77083333333333337</v>
      </c>
      <c r="I421" s="55">
        <f t="shared" ref="I421:I427" si="128">(H421-G421)*24</f>
        <v>4.5</v>
      </c>
      <c r="J421" s="71"/>
      <c r="K421" s="72"/>
      <c r="L421" s="55"/>
      <c r="M421" s="71">
        <v>0.41666666666666669</v>
      </c>
      <c r="N421" s="72">
        <v>0.83333333333333337</v>
      </c>
      <c r="O421" s="55">
        <f t="shared" ref="O421:O427" si="129">(N421-M421)*24</f>
        <v>10</v>
      </c>
      <c r="P421" s="83"/>
    </row>
    <row r="422" spans="2:16" ht="19.5" customHeight="1" x14ac:dyDescent="0.2">
      <c r="B422" s="51">
        <f t="shared" si="126"/>
        <v>43867</v>
      </c>
      <c r="C422" s="52">
        <f t="shared" si="127"/>
        <v>43867</v>
      </c>
      <c r="D422" s="53"/>
      <c r="E422" s="54"/>
      <c r="F422" s="55"/>
      <c r="G422" s="71">
        <v>0.58333333333333337</v>
      </c>
      <c r="H422" s="72">
        <v>0.77083333333333337</v>
      </c>
      <c r="I422" s="55">
        <f t="shared" si="128"/>
        <v>4.5</v>
      </c>
      <c r="J422" s="71"/>
      <c r="K422" s="72"/>
      <c r="L422" s="55"/>
      <c r="M422" s="71">
        <v>0.41666666666666669</v>
      </c>
      <c r="N422" s="72">
        <v>0.83333333333333337</v>
      </c>
      <c r="O422" s="55">
        <f t="shared" si="129"/>
        <v>10</v>
      </c>
      <c r="P422" s="83"/>
    </row>
    <row r="423" spans="2:16" ht="19.5" customHeight="1" x14ac:dyDescent="0.2">
      <c r="B423" s="51">
        <f t="shared" si="126"/>
        <v>43868</v>
      </c>
      <c r="C423" s="52">
        <f t="shared" si="127"/>
        <v>43868</v>
      </c>
      <c r="D423" s="71"/>
      <c r="E423" s="72"/>
      <c r="F423" s="55"/>
      <c r="G423" s="71">
        <v>0.58333333333333337</v>
      </c>
      <c r="H423" s="72">
        <v>0.77083333333333337</v>
      </c>
      <c r="I423" s="55">
        <f t="shared" si="128"/>
        <v>4.5</v>
      </c>
      <c r="J423" s="71"/>
      <c r="K423" s="72"/>
      <c r="L423" s="55"/>
      <c r="M423" s="71">
        <v>0.41666666666666669</v>
      </c>
      <c r="N423" s="72">
        <v>0.83333333333333337</v>
      </c>
      <c r="O423" s="55">
        <f t="shared" si="129"/>
        <v>10</v>
      </c>
      <c r="P423" s="83"/>
    </row>
    <row r="424" spans="2:16" ht="19.5" customHeight="1" x14ac:dyDescent="0.2">
      <c r="B424" s="51">
        <f t="shared" si="126"/>
        <v>43869</v>
      </c>
      <c r="C424" s="52">
        <f t="shared" si="127"/>
        <v>43869</v>
      </c>
      <c r="D424" s="35"/>
      <c r="E424" s="48"/>
      <c r="F424" s="47"/>
      <c r="G424" s="71">
        <v>0.41666666666666669</v>
      </c>
      <c r="H424" s="72">
        <v>0.75</v>
      </c>
      <c r="I424" s="55">
        <f t="shared" si="128"/>
        <v>8</v>
      </c>
      <c r="J424" s="71">
        <v>0.5</v>
      </c>
      <c r="K424" s="72">
        <v>0.75</v>
      </c>
      <c r="L424" s="55">
        <f>(K424-J424)*24</f>
        <v>6</v>
      </c>
      <c r="M424" s="71">
        <v>0.41666666666666669</v>
      </c>
      <c r="N424" s="72">
        <v>0.83333333333333337</v>
      </c>
      <c r="O424" s="55">
        <f t="shared" si="129"/>
        <v>10</v>
      </c>
      <c r="P424" s="91"/>
    </row>
    <row r="425" spans="2:16" ht="19.5" customHeight="1" x14ac:dyDescent="0.2">
      <c r="B425" s="51">
        <f t="shared" si="126"/>
        <v>43870</v>
      </c>
      <c r="C425" s="52">
        <f t="shared" si="127"/>
        <v>43870</v>
      </c>
      <c r="D425" s="71"/>
      <c r="E425" s="72"/>
      <c r="F425" s="55"/>
      <c r="G425" s="71">
        <v>0.41666666666666669</v>
      </c>
      <c r="H425" s="72">
        <v>0.75</v>
      </c>
      <c r="I425" s="55">
        <f t="shared" si="128"/>
        <v>8</v>
      </c>
      <c r="J425" s="71">
        <v>0.5</v>
      </c>
      <c r="K425" s="72">
        <v>0.75</v>
      </c>
      <c r="L425" s="55">
        <f>(K425-J425)*24</f>
        <v>6</v>
      </c>
      <c r="M425" s="71">
        <v>0.41666666666666669</v>
      </c>
      <c r="N425" s="72">
        <v>0.75</v>
      </c>
      <c r="O425" s="55">
        <f t="shared" si="129"/>
        <v>8</v>
      </c>
      <c r="P425" s="83"/>
    </row>
    <row r="426" spans="2:16" ht="19.5" customHeight="1" x14ac:dyDescent="0.2">
      <c r="B426" s="51">
        <f t="shared" si="126"/>
        <v>43871</v>
      </c>
      <c r="C426" s="52">
        <f t="shared" si="127"/>
        <v>43871</v>
      </c>
      <c r="D426" s="35"/>
      <c r="E426" s="48"/>
      <c r="F426" s="47"/>
      <c r="G426" s="71">
        <v>0.58333333333333337</v>
      </c>
      <c r="H426" s="72">
        <v>0.77083333333333337</v>
      </c>
      <c r="I426" s="55">
        <f t="shared" si="128"/>
        <v>4.5</v>
      </c>
      <c r="J426" s="71">
        <v>0.58333333333333337</v>
      </c>
      <c r="K426" s="72">
        <v>0.75</v>
      </c>
      <c r="L426" s="55">
        <f>(K426-J426)*24</f>
        <v>3.9999999999999991</v>
      </c>
      <c r="M426" s="71">
        <v>0.41666666666666669</v>
      </c>
      <c r="N426" s="72">
        <v>0.83333333333333337</v>
      </c>
      <c r="O426" s="55">
        <f t="shared" si="129"/>
        <v>10</v>
      </c>
      <c r="P426" s="83"/>
    </row>
    <row r="427" spans="2:16" ht="19.5" customHeight="1" x14ac:dyDescent="0.2">
      <c r="B427" s="51">
        <f t="shared" si="126"/>
        <v>43872</v>
      </c>
      <c r="C427" s="52">
        <f t="shared" si="127"/>
        <v>43872</v>
      </c>
      <c r="D427" s="71"/>
      <c r="E427" s="72"/>
      <c r="F427" s="55"/>
      <c r="G427" s="71">
        <v>0.41666666666666669</v>
      </c>
      <c r="H427" s="72">
        <v>0.75</v>
      </c>
      <c r="I427" s="55">
        <f t="shared" si="128"/>
        <v>8</v>
      </c>
      <c r="J427" s="71">
        <v>0.5</v>
      </c>
      <c r="K427" s="72">
        <v>0.75</v>
      </c>
      <c r="L427" s="55">
        <f>(K427-J427)*24</f>
        <v>6</v>
      </c>
      <c r="M427" s="71">
        <v>0.41666666666666669</v>
      </c>
      <c r="N427" s="72">
        <v>0.75</v>
      </c>
      <c r="O427" s="55">
        <f t="shared" si="129"/>
        <v>8</v>
      </c>
      <c r="P427" s="83" t="s">
        <v>281</v>
      </c>
    </row>
    <row r="428" spans="2:16" ht="19.5" customHeight="1" x14ac:dyDescent="0.2">
      <c r="B428" s="51">
        <f t="shared" si="126"/>
        <v>43873</v>
      </c>
      <c r="C428" s="52">
        <f t="shared" si="127"/>
        <v>43873</v>
      </c>
      <c r="D428" s="71"/>
      <c r="E428" s="72"/>
      <c r="F428" s="55"/>
      <c r="G428" s="35"/>
      <c r="H428" s="48" t="s">
        <v>79</v>
      </c>
      <c r="I428" s="47"/>
      <c r="J428" s="35"/>
      <c r="K428" s="48" t="s">
        <v>79</v>
      </c>
      <c r="L428" s="47"/>
      <c r="M428" s="35"/>
      <c r="N428" s="48" t="s">
        <v>79</v>
      </c>
      <c r="O428" s="47"/>
      <c r="P428" s="92"/>
    </row>
    <row r="429" spans="2:16" ht="19.5" customHeight="1" x14ac:dyDescent="0.2">
      <c r="B429" s="51">
        <f t="shared" si="126"/>
        <v>43874</v>
      </c>
      <c r="C429" s="52">
        <f t="shared" si="127"/>
        <v>43874</v>
      </c>
      <c r="D429" s="71"/>
      <c r="E429" s="72"/>
      <c r="F429" s="55"/>
      <c r="G429" s="71">
        <v>0.58333333333333337</v>
      </c>
      <c r="H429" s="72">
        <v>0.77083333333333337</v>
      </c>
      <c r="I429" s="55">
        <f>(H429-G429)*24</f>
        <v>4.5</v>
      </c>
      <c r="J429" s="71">
        <v>0.58333333333333337</v>
      </c>
      <c r="K429" s="72">
        <v>0.75</v>
      </c>
      <c r="L429" s="55">
        <f>(K429-J429)*24</f>
        <v>3.9999999999999991</v>
      </c>
      <c r="M429" s="71">
        <v>0.41666666666666669</v>
      </c>
      <c r="N429" s="72">
        <v>0.83333333333333337</v>
      </c>
      <c r="O429" s="55">
        <f>(N429-M429)*24</f>
        <v>10</v>
      </c>
      <c r="P429" s="92"/>
    </row>
    <row r="430" spans="2:16" ht="19.5" customHeight="1" x14ac:dyDescent="0.2">
      <c r="B430" s="51">
        <f t="shared" si="126"/>
        <v>43875</v>
      </c>
      <c r="C430" s="52">
        <f t="shared" si="127"/>
        <v>43875</v>
      </c>
      <c r="D430" s="71"/>
      <c r="E430" s="72"/>
      <c r="F430" s="55"/>
      <c r="G430" s="71">
        <v>0.58333333333333337</v>
      </c>
      <c r="H430" s="72">
        <v>0.77083333333333337</v>
      </c>
      <c r="I430" s="55">
        <f>(H430-G430)*24</f>
        <v>4.5</v>
      </c>
      <c r="J430" s="71">
        <v>0.58333333333333337</v>
      </c>
      <c r="K430" s="72">
        <v>0.75</v>
      </c>
      <c r="L430" s="55">
        <f>(K430-J430)*24</f>
        <v>3.9999999999999991</v>
      </c>
      <c r="M430" s="71">
        <v>0.41666666666666669</v>
      </c>
      <c r="N430" s="72">
        <v>0.83333333333333337</v>
      </c>
      <c r="O430" s="55">
        <f>(N430-M430)*24</f>
        <v>10</v>
      </c>
      <c r="P430" s="92"/>
    </row>
    <row r="431" spans="2:16" ht="19.5" customHeight="1" x14ac:dyDescent="0.2">
      <c r="B431" s="51">
        <f t="shared" si="126"/>
        <v>43876</v>
      </c>
      <c r="C431" s="52">
        <f t="shared" si="127"/>
        <v>43876</v>
      </c>
      <c r="D431" s="53"/>
      <c r="E431" s="54"/>
      <c r="F431" s="55"/>
      <c r="G431" s="71">
        <v>0.41666666666666669</v>
      </c>
      <c r="H431" s="72">
        <v>0.75</v>
      </c>
      <c r="I431" s="55">
        <f>(H431-G431)*24</f>
        <v>8</v>
      </c>
      <c r="J431" s="71">
        <v>0.5</v>
      </c>
      <c r="K431" s="72">
        <v>0.75</v>
      </c>
      <c r="L431" s="55">
        <f>(K431-J431)*24</f>
        <v>6</v>
      </c>
      <c r="M431" s="71">
        <v>0.41666666666666669</v>
      </c>
      <c r="N431" s="72">
        <v>0.83333333333333337</v>
      </c>
      <c r="O431" s="55">
        <f>(N431-M431)*24</f>
        <v>10</v>
      </c>
      <c r="P431" s="97" t="s">
        <v>350</v>
      </c>
    </row>
    <row r="432" spans="2:16" ht="19.5" customHeight="1" x14ac:dyDescent="0.2">
      <c r="B432" s="51">
        <f t="shared" si="126"/>
        <v>43877</v>
      </c>
      <c r="C432" s="52">
        <f t="shared" si="127"/>
        <v>43877</v>
      </c>
      <c r="D432" s="71"/>
      <c r="E432" s="72"/>
      <c r="F432" s="55"/>
      <c r="G432" s="71">
        <v>0.41666666666666669</v>
      </c>
      <c r="H432" s="72">
        <v>0.75</v>
      </c>
      <c r="I432" s="55">
        <f>(H432-G432)*24</f>
        <v>8</v>
      </c>
      <c r="J432" s="71">
        <v>0.5</v>
      </c>
      <c r="K432" s="72">
        <v>0.75</v>
      </c>
      <c r="L432" s="55">
        <f>(K432-J432)*24</f>
        <v>6</v>
      </c>
      <c r="M432" s="71">
        <v>0.41666666666666669</v>
      </c>
      <c r="N432" s="72">
        <v>0.75</v>
      </c>
      <c r="O432" s="55">
        <f>(N432-M432)*24</f>
        <v>8</v>
      </c>
      <c r="P432" s="97" t="s">
        <v>350</v>
      </c>
    </row>
    <row r="433" spans="2:16" ht="19.5" customHeight="1" x14ac:dyDescent="0.2">
      <c r="B433" s="51">
        <f t="shared" si="126"/>
        <v>43878</v>
      </c>
      <c r="C433" s="52">
        <f t="shared" si="127"/>
        <v>43878</v>
      </c>
      <c r="D433" s="35"/>
      <c r="E433" s="48"/>
      <c r="F433" s="47"/>
      <c r="G433" s="71">
        <v>0.58333333333333337</v>
      </c>
      <c r="H433" s="72">
        <v>0.77083333333333337</v>
      </c>
      <c r="I433" s="55">
        <f>(H433-G433)*24</f>
        <v>4.5</v>
      </c>
      <c r="J433" s="71">
        <v>0.58333333333333337</v>
      </c>
      <c r="K433" s="72">
        <v>0.75</v>
      </c>
      <c r="L433" s="55">
        <f>(K433-J433)*24</f>
        <v>3.9999999999999991</v>
      </c>
      <c r="M433" s="71">
        <v>0.41666666666666669</v>
      </c>
      <c r="N433" s="72">
        <v>0.83333333333333337</v>
      </c>
      <c r="O433" s="55">
        <f>(N433-M433)*24</f>
        <v>10</v>
      </c>
      <c r="P433" s="117"/>
    </row>
    <row r="434" spans="2:16" ht="19.5" customHeight="1" x14ac:dyDescent="0.2">
      <c r="B434" s="51">
        <f t="shared" si="126"/>
        <v>43879</v>
      </c>
      <c r="C434" s="52">
        <f t="shared" si="127"/>
        <v>43879</v>
      </c>
      <c r="D434" s="71"/>
      <c r="E434" s="72"/>
      <c r="F434" s="55"/>
      <c r="G434" s="71"/>
      <c r="H434" s="48" t="s">
        <v>79</v>
      </c>
      <c r="I434" s="55"/>
      <c r="J434" s="71"/>
      <c r="K434" s="48" t="s">
        <v>79</v>
      </c>
      <c r="L434" s="55"/>
      <c r="M434" s="71"/>
      <c r="N434" s="48" t="s">
        <v>79</v>
      </c>
      <c r="O434" s="55"/>
      <c r="P434" s="92"/>
    </row>
    <row r="435" spans="2:16" ht="19.5" customHeight="1" x14ac:dyDescent="0.2">
      <c r="B435" s="51">
        <f t="shared" si="126"/>
        <v>43880</v>
      </c>
      <c r="C435" s="52">
        <f t="shared" si="127"/>
        <v>43880</v>
      </c>
      <c r="D435" s="71"/>
      <c r="E435" s="72"/>
      <c r="F435" s="55"/>
      <c r="G435" s="71">
        <v>0.58333333333333337</v>
      </c>
      <c r="H435" s="72">
        <v>0.77083333333333337</v>
      </c>
      <c r="I435" s="55">
        <f t="shared" ref="I435:I440" si="130">(H435-G435)*24</f>
        <v>4.5</v>
      </c>
      <c r="J435" s="71">
        <v>0.58333333333333337</v>
      </c>
      <c r="K435" s="72">
        <v>0.75</v>
      </c>
      <c r="L435" s="55">
        <f t="shared" ref="L435:L440" si="131">(K435-J435)*24</f>
        <v>3.9999999999999991</v>
      </c>
      <c r="M435" s="71">
        <v>0.41666666666666669</v>
      </c>
      <c r="N435" s="72">
        <v>0.83333333333333337</v>
      </c>
      <c r="O435" s="55">
        <f t="shared" ref="O435:O440" si="132">(N435-M435)*24</f>
        <v>10</v>
      </c>
      <c r="P435" s="92"/>
    </row>
    <row r="436" spans="2:16" ht="19.5" customHeight="1" x14ac:dyDescent="0.2">
      <c r="B436" s="51">
        <f t="shared" si="126"/>
        <v>43881</v>
      </c>
      <c r="C436" s="52">
        <f t="shared" si="127"/>
        <v>43881</v>
      </c>
      <c r="D436" s="71"/>
      <c r="E436" s="72"/>
      <c r="F436" s="55"/>
      <c r="G436" s="71">
        <v>0.58333333333333337</v>
      </c>
      <c r="H436" s="72">
        <v>0.77083333333333337</v>
      </c>
      <c r="I436" s="55">
        <f t="shared" si="130"/>
        <v>4.5</v>
      </c>
      <c r="J436" s="71">
        <v>0.58333333333333337</v>
      </c>
      <c r="K436" s="72">
        <v>0.75</v>
      </c>
      <c r="L436" s="55">
        <f t="shared" si="131"/>
        <v>3.9999999999999991</v>
      </c>
      <c r="M436" s="71">
        <v>0.41666666666666669</v>
      </c>
      <c r="N436" s="72">
        <v>0.83333333333333337</v>
      </c>
      <c r="O436" s="55">
        <f t="shared" si="132"/>
        <v>10</v>
      </c>
      <c r="P436" s="92"/>
    </row>
    <row r="437" spans="2:16" ht="19.5" customHeight="1" x14ac:dyDescent="0.2">
      <c r="B437" s="51">
        <f t="shared" si="126"/>
        <v>43882</v>
      </c>
      <c r="C437" s="52">
        <f t="shared" si="127"/>
        <v>43882</v>
      </c>
      <c r="D437" s="71"/>
      <c r="E437" s="72"/>
      <c r="F437" s="55"/>
      <c r="G437" s="71">
        <v>0.58333333333333337</v>
      </c>
      <c r="H437" s="72">
        <v>0.77083333333333337</v>
      </c>
      <c r="I437" s="55">
        <f t="shared" si="130"/>
        <v>4.5</v>
      </c>
      <c r="J437" s="71">
        <v>0.58333333333333337</v>
      </c>
      <c r="K437" s="54">
        <v>0.75</v>
      </c>
      <c r="L437" s="55">
        <f t="shared" si="131"/>
        <v>3.9999999999999991</v>
      </c>
      <c r="M437" s="53">
        <v>0.41666666666666669</v>
      </c>
      <c r="N437" s="72">
        <v>0.83333333333333337</v>
      </c>
      <c r="O437" s="55">
        <f t="shared" si="132"/>
        <v>10</v>
      </c>
      <c r="P437" s="92"/>
    </row>
    <row r="438" spans="2:16" ht="19.5" customHeight="1" x14ac:dyDescent="0.2">
      <c r="B438" s="51">
        <f t="shared" si="126"/>
        <v>43883</v>
      </c>
      <c r="C438" s="52">
        <f t="shared" si="127"/>
        <v>43883</v>
      </c>
      <c r="D438" s="53"/>
      <c r="E438" s="54"/>
      <c r="F438" s="55"/>
      <c r="G438" s="71">
        <v>0.41666666666666669</v>
      </c>
      <c r="H438" s="72">
        <v>0.75</v>
      </c>
      <c r="I438" s="55">
        <f t="shared" si="130"/>
        <v>8</v>
      </c>
      <c r="J438" s="71">
        <v>0.5</v>
      </c>
      <c r="K438" s="72">
        <v>0.75</v>
      </c>
      <c r="L438" s="55">
        <f t="shared" si="131"/>
        <v>6</v>
      </c>
      <c r="M438" s="71">
        <v>0.41666666666666669</v>
      </c>
      <c r="N438" s="72">
        <v>0.83333333333333337</v>
      </c>
      <c r="O438" s="55">
        <f t="shared" si="132"/>
        <v>10</v>
      </c>
      <c r="P438" s="92"/>
    </row>
    <row r="439" spans="2:16" ht="19.5" customHeight="1" x14ac:dyDescent="0.2">
      <c r="B439" s="51">
        <f t="shared" si="126"/>
        <v>43884</v>
      </c>
      <c r="C439" s="52">
        <f t="shared" si="127"/>
        <v>43884</v>
      </c>
      <c r="D439" s="71"/>
      <c r="E439" s="72"/>
      <c r="F439" s="55"/>
      <c r="G439" s="71">
        <v>0.41666666666666669</v>
      </c>
      <c r="H439" s="72">
        <v>0.75</v>
      </c>
      <c r="I439" s="55">
        <f t="shared" si="130"/>
        <v>8</v>
      </c>
      <c r="J439" s="71">
        <v>0.5</v>
      </c>
      <c r="K439" s="72">
        <v>0.75</v>
      </c>
      <c r="L439" s="55">
        <f t="shared" si="131"/>
        <v>6</v>
      </c>
      <c r="M439" s="71">
        <v>0.41666666666666669</v>
      </c>
      <c r="N439" s="72">
        <v>0.75</v>
      </c>
      <c r="O439" s="55">
        <f t="shared" si="132"/>
        <v>8</v>
      </c>
      <c r="P439" s="92"/>
    </row>
    <row r="440" spans="2:16" ht="19.5" customHeight="1" x14ac:dyDescent="0.2">
      <c r="B440" s="51">
        <f t="shared" si="126"/>
        <v>43885</v>
      </c>
      <c r="C440" s="52">
        <f t="shared" si="127"/>
        <v>43885</v>
      </c>
      <c r="D440" s="35"/>
      <c r="E440" s="48"/>
      <c r="F440" s="47"/>
      <c r="G440" s="71">
        <v>0.41666666666666669</v>
      </c>
      <c r="H440" s="72">
        <v>0.75</v>
      </c>
      <c r="I440" s="55">
        <f t="shared" si="130"/>
        <v>8</v>
      </c>
      <c r="J440" s="71">
        <v>0.58333333333333337</v>
      </c>
      <c r="K440" s="72">
        <v>0.75</v>
      </c>
      <c r="L440" s="55">
        <f t="shared" si="131"/>
        <v>3.9999999999999991</v>
      </c>
      <c r="M440" s="71">
        <v>0.41666666666666669</v>
      </c>
      <c r="N440" s="72">
        <v>0.83333333333333337</v>
      </c>
      <c r="O440" s="55">
        <f t="shared" si="132"/>
        <v>10</v>
      </c>
      <c r="P440" s="92"/>
    </row>
    <row r="441" spans="2:16" ht="19.5" customHeight="1" x14ac:dyDescent="0.2">
      <c r="B441" s="51">
        <f t="shared" si="126"/>
        <v>43886</v>
      </c>
      <c r="C441" s="52">
        <f t="shared" si="127"/>
        <v>43886</v>
      </c>
      <c r="D441" s="71"/>
      <c r="E441" s="72"/>
      <c r="F441" s="55"/>
      <c r="G441" s="35"/>
      <c r="H441" s="48" t="s">
        <v>320</v>
      </c>
      <c r="I441" s="55"/>
      <c r="J441" s="35"/>
      <c r="K441" s="48" t="s">
        <v>79</v>
      </c>
      <c r="L441" s="47"/>
      <c r="M441" s="35"/>
      <c r="N441" s="48" t="s">
        <v>79</v>
      </c>
      <c r="O441" s="47"/>
      <c r="P441" s="92"/>
    </row>
    <row r="442" spans="2:16" ht="19.5" customHeight="1" x14ac:dyDescent="0.2">
      <c r="B442" s="51">
        <f t="shared" si="126"/>
        <v>43887</v>
      </c>
      <c r="C442" s="52">
        <f t="shared" si="127"/>
        <v>43887</v>
      </c>
      <c r="D442" s="71"/>
      <c r="E442" s="72"/>
      <c r="F442" s="55"/>
      <c r="G442" s="35"/>
      <c r="H442" s="98">
        <v>1</v>
      </c>
      <c r="I442" s="55"/>
      <c r="J442" s="71">
        <v>0.58333333333333337</v>
      </c>
      <c r="K442" s="72">
        <v>0.75</v>
      </c>
      <c r="L442" s="55">
        <f>(K442-J442)*24</f>
        <v>3.9999999999999991</v>
      </c>
      <c r="M442" s="71">
        <v>0.41666666666666669</v>
      </c>
      <c r="N442" s="72">
        <v>0.83333333333333337</v>
      </c>
      <c r="O442" s="55">
        <f>(N442-M442)*24</f>
        <v>10</v>
      </c>
      <c r="P442" s="92"/>
    </row>
    <row r="443" spans="2:16" ht="19.5" customHeight="1" x14ac:dyDescent="0.2">
      <c r="B443" s="51">
        <f t="shared" si="126"/>
        <v>43888</v>
      </c>
      <c r="C443" s="52">
        <f t="shared" si="127"/>
        <v>43888</v>
      </c>
      <c r="D443" s="71"/>
      <c r="E443" s="72"/>
      <c r="F443" s="55"/>
      <c r="G443" s="35"/>
      <c r="H443" s="98">
        <v>2</v>
      </c>
      <c r="I443" s="55"/>
      <c r="J443" s="71">
        <v>0.58333333333333337</v>
      </c>
      <c r="K443" s="72">
        <v>0.75</v>
      </c>
      <c r="L443" s="55">
        <f>(K443-J443)*24</f>
        <v>3.9999999999999991</v>
      </c>
      <c r="M443" s="71">
        <v>0.41666666666666669</v>
      </c>
      <c r="N443" s="72">
        <v>0.83333333333333337</v>
      </c>
      <c r="O443" s="55">
        <f>(N443-M443)*24</f>
        <v>10</v>
      </c>
      <c r="P443" s="92"/>
    </row>
    <row r="444" spans="2:16" ht="19.5" customHeight="1" x14ac:dyDescent="0.2">
      <c r="B444" s="51">
        <f t="shared" si="126"/>
        <v>43889</v>
      </c>
      <c r="C444" s="52">
        <f t="shared" si="127"/>
        <v>43889</v>
      </c>
      <c r="D444" s="71"/>
      <c r="E444" s="72"/>
      <c r="F444" s="55"/>
      <c r="G444" s="35"/>
      <c r="H444" s="98">
        <v>3</v>
      </c>
      <c r="I444" s="55"/>
      <c r="J444" s="71">
        <v>0.58333333333333337</v>
      </c>
      <c r="K444" s="72">
        <v>0.75</v>
      </c>
      <c r="L444" s="55">
        <f>(K444-J444)*24</f>
        <v>3.9999999999999991</v>
      </c>
      <c r="M444" s="71">
        <v>0.41666666666666669</v>
      </c>
      <c r="N444" s="72">
        <v>0.83333333333333337</v>
      </c>
      <c r="O444" s="55">
        <f>(N444-M444)*24</f>
        <v>10</v>
      </c>
      <c r="P444" s="92"/>
    </row>
    <row r="445" spans="2:16" ht="19.5" customHeight="1" x14ac:dyDescent="0.2">
      <c r="B445" s="51">
        <f>IF(DAY(B444+1)&lt;&gt;29,"",B444+1)</f>
        <v>43890</v>
      </c>
      <c r="C445" s="52">
        <f t="shared" si="127"/>
        <v>43890</v>
      </c>
      <c r="D445" s="53"/>
      <c r="E445" s="54"/>
      <c r="F445" s="55"/>
      <c r="G445" s="35"/>
      <c r="H445" s="98">
        <v>4</v>
      </c>
      <c r="I445" s="55"/>
      <c r="J445" s="71">
        <v>0.5</v>
      </c>
      <c r="K445" s="72">
        <v>0.75</v>
      </c>
      <c r="L445" s="55">
        <f>(K445-J445)*24</f>
        <v>6</v>
      </c>
      <c r="M445" s="71">
        <v>0.41666666666666669</v>
      </c>
      <c r="N445" s="72">
        <v>0.83333333333333337</v>
      </c>
      <c r="O445" s="55">
        <f>(N445-M445)*24</f>
        <v>10</v>
      </c>
      <c r="P445" s="92"/>
    </row>
    <row r="446" spans="2:16" ht="19.5" customHeight="1" x14ac:dyDescent="0.2">
      <c r="B446" s="51" t="str">
        <f>IF(DAY(B444+2)&lt;&gt;30,"",B445+1)</f>
        <v/>
      </c>
      <c r="C446" s="52" t="str">
        <f t="shared" si="127"/>
        <v/>
      </c>
      <c r="D446" s="53"/>
      <c r="E446" s="54"/>
      <c r="F446" s="55"/>
      <c r="G446" s="35"/>
      <c r="H446" s="98"/>
      <c r="I446" s="55"/>
      <c r="J446" s="53"/>
      <c r="K446" s="54"/>
      <c r="L446" s="55"/>
      <c r="M446" s="53"/>
      <c r="N446" s="54"/>
      <c r="O446" s="55"/>
      <c r="P446" s="92"/>
    </row>
    <row r="447" spans="2:16" ht="19.5" customHeight="1" thickBot="1" x14ac:dyDescent="0.25">
      <c r="B447" s="51" t="str">
        <f>IF(DAY(B444+2)&lt;&gt;31,"",B446+1)</f>
        <v/>
      </c>
      <c r="C447" s="52" t="str">
        <f t="shared" si="127"/>
        <v/>
      </c>
      <c r="D447" s="56"/>
      <c r="E447" s="77"/>
      <c r="F447" s="76"/>
      <c r="G447" s="75"/>
      <c r="H447" s="98"/>
      <c r="I447" s="76"/>
      <c r="J447" s="75"/>
      <c r="K447" s="77"/>
      <c r="L447" s="76"/>
      <c r="M447" s="75"/>
      <c r="N447" s="77"/>
      <c r="O447" s="76"/>
      <c r="P447" s="94"/>
    </row>
    <row r="448" spans="2:16" ht="19.5" customHeight="1" thickTop="1" x14ac:dyDescent="0.2">
      <c r="B448" s="57" t="s">
        <v>37</v>
      </c>
      <c r="C448" s="58"/>
      <c r="D448" s="57"/>
      <c r="E448" s="59">
        <f>COUNTIF(D417:D447,"&gt;0")</f>
        <v>0</v>
      </c>
      <c r="F448" s="60"/>
      <c r="G448" s="61"/>
      <c r="H448" s="59">
        <f>COUNTIF(G417:G447,"&gt;0")</f>
        <v>21</v>
      </c>
      <c r="I448" s="60"/>
      <c r="J448" s="61"/>
      <c r="K448" s="59">
        <f>COUNTIF(J417:J447,"&gt;0")</f>
        <v>19</v>
      </c>
      <c r="L448" s="60"/>
      <c r="M448" s="61"/>
      <c r="N448" s="59">
        <f>COUNTIF(M417:M447,"&gt;0")</f>
        <v>25</v>
      </c>
      <c r="O448" s="60"/>
      <c r="P448" s="40"/>
    </row>
    <row r="449" spans="2:16" ht="19.5" customHeight="1" x14ac:dyDescent="0.2">
      <c r="B449" s="62" t="s">
        <v>309</v>
      </c>
      <c r="C449" s="63"/>
      <c r="D449" s="64"/>
      <c r="E449" s="74">
        <f>SUM(F417:F447)</f>
        <v>0</v>
      </c>
      <c r="F449" s="63"/>
      <c r="G449" s="65"/>
      <c r="H449" s="74">
        <f>SUM(I417:I447)</f>
        <v>129.5</v>
      </c>
      <c r="I449" s="63"/>
      <c r="J449" s="65"/>
      <c r="K449" s="74">
        <f>SUM(L417:L447)</f>
        <v>92</v>
      </c>
      <c r="L449" s="63"/>
      <c r="M449" s="65"/>
      <c r="N449" s="74">
        <f>SUM(O417:O447)</f>
        <v>240</v>
      </c>
      <c r="O449" s="63"/>
      <c r="P449" s="40"/>
    </row>
    <row r="450" spans="2:16" ht="19.5" customHeight="1" x14ac:dyDescent="0.2">
      <c r="B450" s="64" t="s">
        <v>366</v>
      </c>
      <c r="C450" s="66"/>
      <c r="D450" s="64"/>
      <c r="E450" s="90">
        <f>COUNTIF($B$417:$B$447,"&gt;0")-E448</f>
        <v>29</v>
      </c>
      <c r="F450" s="47"/>
      <c r="G450" s="35"/>
      <c r="H450" s="90">
        <f>COUNTIF($B$417:$B$447,"&gt;0")-H448</f>
        <v>8</v>
      </c>
      <c r="I450" s="47"/>
      <c r="J450" s="35"/>
      <c r="K450" s="90">
        <f>COUNTIF($B$417:$B$447,"&gt;0")-K448</f>
        <v>10</v>
      </c>
      <c r="L450" s="47"/>
      <c r="M450" s="35"/>
      <c r="N450" s="90">
        <f>COUNTIF($B$417:$B$447,"&gt;0")-N448</f>
        <v>4</v>
      </c>
      <c r="O450" s="47"/>
      <c r="P450" s="40"/>
    </row>
    <row r="451" spans="2:16" ht="19.5" customHeight="1" x14ac:dyDescent="0.2">
      <c r="B451" s="67"/>
      <c r="C451" s="6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</row>
    <row r="452" spans="2:16" ht="18.75" customHeight="1" x14ac:dyDescent="0.2">
      <c r="B452" s="287" t="s">
        <v>13</v>
      </c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</row>
    <row r="453" spans="2:16" ht="18.75" customHeight="1" x14ac:dyDescent="0.2"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</row>
    <row r="454" spans="2:16" ht="18.75" customHeight="1" x14ac:dyDescent="0.2"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2:16" ht="18.75" customHeight="1" x14ac:dyDescent="0.2">
      <c r="B455" s="378">
        <f>EDATE(B414, 1)</f>
        <v>43891</v>
      </c>
      <c r="C455" s="378"/>
      <c r="D455" s="378"/>
      <c r="E455" s="295">
        <f>B455</f>
        <v>43891</v>
      </c>
      <c r="F455" s="295"/>
    </row>
    <row r="456" spans="2:16" ht="19.5" customHeight="1" x14ac:dyDescent="0.2">
      <c r="B456" s="289"/>
      <c r="C456" s="290"/>
      <c r="D456" s="219" t="s">
        <v>313</v>
      </c>
      <c r="E456" s="293"/>
      <c r="F456" s="220"/>
      <c r="G456" s="219" t="s">
        <v>2</v>
      </c>
      <c r="H456" s="293"/>
      <c r="I456" s="220"/>
      <c r="J456" s="219" t="s">
        <v>36</v>
      </c>
      <c r="K456" s="293"/>
      <c r="L456" s="220"/>
      <c r="M456" s="219" t="s">
        <v>237</v>
      </c>
      <c r="N456" s="293"/>
      <c r="O456" s="220"/>
      <c r="P456" s="40" t="s">
        <v>306</v>
      </c>
    </row>
    <row r="457" spans="2:16" ht="19.5" customHeight="1" x14ac:dyDescent="0.2">
      <c r="B457" s="291"/>
      <c r="C457" s="292"/>
      <c r="D457" s="35" t="s">
        <v>246</v>
      </c>
      <c r="E457" s="48" t="s">
        <v>307</v>
      </c>
      <c r="F457" s="47" t="s">
        <v>308</v>
      </c>
      <c r="G457" s="35" t="s">
        <v>246</v>
      </c>
      <c r="H457" s="48" t="s">
        <v>307</v>
      </c>
      <c r="I457" s="47" t="s">
        <v>308</v>
      </c>
      <c r="J457" s="35" t="s">
        <v>246</v>
      </c>
      <c r="K457" s="48" t="s">
        <v>307</v>
      </c>
      <c r="L457" s="47" t="s">
        <v>308</v>
      </c>
      <c r="M457" s="35" t="s">
        <v>246</v>
      </c>
      <c r="N457" s="48" t="s">
        <v>307</v>
      </c>
      <c r="O457" s="47" t="s">
        <v>308</v>
      </c>
      <c r="P457" s="3"/>
    </row>
    <row r="458" spans="2:16" ht="19.5" customHeight="1" x14ac:dyDescent="0.2">
      <c r="B458" s="51">
        <f>B455</f>
        <v>43891</v>
      </c>
      <c r="C458" s="52">
        <f>B458</f>
        <v>43891</v>
      </c>
      <c r="D458" s="53"/>
      <c r="E458" s="54"/>
      <c r="F458" s="55"/>
      <c r="G458" s="53"/>
      <c r="H458" s="98">
        <v>5</v>
      </c>
      <c r="I458" s="55"/>
      <c r="J458" s="71">
        <v>0.5</v>
      </c>
      <c r="K458" s="72">
        <v>0.75</v>
      </c>
      <c r="L458" s="55">
        <f>(K458-J458)*24</f>
        <v>6</v>
      </c>
      <c r="M458" s="71">
        <v>0.41666666666666669</v>
      </c>
      <c r="N458" s="72">
        <v>0.75</v>
      </c>
      <c r="O458" s="55">
        <f>(N458-M458)*24</f>
        <v>8</v>
      </c>
      <c r="P458" s="83"/>
    </row>
    <row r="459" spans="2:16" ht="19.5" customHeight="1" x14ac:dyDescent="0.2">
      <c r="B459" s="51">
        <f t="shared" ref="B459:B485" si="133">B458+1</f>
        <v>43892</v>
      </c>
      <c r="C459" s="52">
        <f>B459</f>
        <v>43892</v>
      </c>
      <c r="D459" s="53"/>
      <c r="E459" s="54"/>
      <c r="F459" s="55"/>
      <c r="G459" s="35"/>
      <c r="H459" s="98">
        <v>6</v>
      </c>
      <c r="I459" s="55"/>
      <c r="J459" s="71">
        <v>0.58333333333333337</v>
      </c>
      <c r="K459" s="72">
        <v>0.75</v>
      </c>
      <c r="L459" s="55">
        <f>(K459-J459)*24</f>
        <v>3.9999999999999991</v>
      </c>
      <c r="M459" s="71">
        <v>0.41666666666666669</v>
      </c>
      <c r="N459" s="72">
        <v>0.83333333333333337</v>
      </c>
      <c r="O459" s="55">
        <f>(N459-M459)*24</f>
        <v>10</v>
      </c>
      <c r="P459" s="83"/>
    </row>
    <row r="460" spans="2:16" ht="19.5" customHeight="1" x14ac:dyDescent="0.2">
      <c r="B460" s="51">
        <f t="shared" si="133"/>
        <v>43893</v>
      </c>
      <c r="C460" s="52">
        <f t="shared" ref="C460:C488" si="134">B460</f>
        <v>43893</v>
      </c>
      <c r="D460" s="53"/>
      <c r="E460" s="54"/>
      <c r="F460" s="55"/>
      <c r="G460" s="35"/>
      <c r="H460" s="98">
        <v>7</v>
      </c>
      <c r="I460" s="55"/>
      <c r="J460" s="35"/>
      <c r="K460" s="48" t="s">
        <v>79</v>
      </c>
      <c r="L460" s="47"/>
      <c r="M460" s="35"/>
      <c r="N460" s="48" t="s">
        <v>79</v>
      </c>
      <c r="O460" s="47"/>
      <c r="P460" s="83"/>
    </row>
    <row r="461" spans="2:16" ht="19.5" customHeight="1" x14ac:dyDescent="0.2">
      <c r="B461" s="51">
        <f t="shared" si="133"/>
        <v>43894</v>
      </c>
      <c r="C461" s="52">
        <f t="shared" si="134"/>
        <v>43894</v>
      </c>
      <c r="D461" s="53"/>
      <c r="E461" s="54"/>
      <c r="F461" s="55"/>
      <c r="G461" s="35"/>
      <c r="H461" s="98">
        <v>8</v>
      </c>
      <c r="I461" s="55"/>
      <c r="J461" s="71">
        <v>0.58333333333333337</v>
      </c>
      <c r="K461" s="72">
        <v>0.75</v>
      </c>
      <c r="L461" s="55">
        <f t="shared" ref="L461:L466" si="135">(K461-J461)*24</f>
        <v>3.9999999999999991</v>
      </c>
      <c r="M461" s="71">
        <v>0.41666666666666669</v>
      </c>
      <c r="N461" s="72">
        <v>0.83333333333333337</v>
      </c>
      <c r="O461" s="55">
        <f t="shared" ref="O461:O466" si="136">(N461-M461)*24</f>
        <v>10</v>
      </c>
      <c r="P461" s="83"/>
    </row>
    <row r="462" spans="2:16" ht="19.5" customHeight="1" x14ac:dyDescent="0.2">
      <c r="B462" s="51">
        <f t="shared" si="133"/>
        <v>43895</v>
      </c>
      <c r="C462" s="52">
        <f t="shared" si="134"/>
        <v>43895</v>
      </c>
      <c r="D462" s="53"/>
      <c r="E462" s="54"/>
      <c r="F462" s="55"/>
      <c r="G462" s="35"/>
      <c r="H462" s="98">
        <v>9</v>
      </c>
      <c r="I462" s="55"/>
      <c r="J462" s="71">
        <v>0.58333333333333337</v>
      </c>
      <c r="K462" s="72">
        <v>0.75</v>
      </c>
      <c r="L462" s="55">
        <f t="shared" si="135"/>
        <v>3.9999999999999991</v>
      </c>
      <c r="M462" s="71">
        <v>0.41666666666666669</v>
      </c>
      <c r="N462" s="72">
        <v>0.83333333333333337</v>
      </c>
      <c r="O462" s="55">
        <f t="shared" si="136"/>
        <v>10</v>
      </c>
      <c r="P462" s="83"/>
    </row>
    <row r="463" spans="2:16" ht="19.5" customHeight="1" x14ac:dyDescent="0.2">
      <c r="B463" s="51">
        <f t="shared" si="133"/>
        <v>43896</v>
      </c>
      <c r="C463" s="52">
        <f t="shared" si="134"/>
        <v>43896</v>
      </c>
      <c r="D463" s="53"/>
      <c r="E463" s="54"/>
      <c r="F463" s="55"/>
      <c r="G463" s="35"/>
      <c r="H463" s="98">
        <v>10</v>
      </c>
      <c r="I463" s="55"/>
      <c r="J463" s="71">
        <v>0.58333333333333337</v>
      </c>
      <c r="K463" s="72">
        <v>0.75</v>
      </c>
      <c r="L463" s="55">
        <f t="shared" si="135"/>
        <v>3.9999999999999991</v>
      </c>
      <c r="M463" s="71">
        <v>0.41666666666666669</v>
      </c>
      <c r="N463" s="72">
        <v>0.83333333333333337</v>
      </c>
      <c r="O463" s="55">
        <f t="shared" si="136"/>
        <v>10</v>
      </c>
      <c r="P463" s="83"/>
    </row>
    <row r="464" spans="2:16" ht="19.5" customHeight="1" x14ac:dyDescent="0.2">
      <c r="B464" s="51">
        <f t="shared" si="133"/>
        <v>43897</v>
      </c>
      <c r="C464" s="52">
        <f t="shared" si="134"/>
        <v>43897</v>
      </c>
      <c r="D464" s="71"/>
      <c r="E464" s="72"/>
      <c r="F464" s="55"/>
      <c r="G464" s="35"/>
      <c r="H464" s="98">
        <v>11</v>
      </c>
      <c r="I464" s="55"/>
      <c r="J464" s="71">
        <v>0.5</v>
      </c>
      <c r="K464" s="72">
        <v>0.75</v>
      </c>
      <c r="L464" s="55">
        <f t="shared" si="135"/>
        <v>6</v>
      </c>
      <c r="M464" s="71">
        <v>0.41666666666666669</v>
      </c>
      <c r="N464" s="72">
        <v>0.83333333333333337</v>
      </c>
      <c r="O464" s="55">
        <f t="shared" si="136"/>
        <v>10</v>
      </c>
      <c r="P464" s="83"/>
    </row>
    <row r="465" spans="2:16" ht="19.5" customHeight="1" x14ac:dyDescent="0.2">
      <c r="B465" s="51">
        <f t="shared" si="133"/>
        <v>43898</v>
      </c>
      <c r="C465" s="52">
        <f t="shared" si="134"/>
        <v>43898</v>
      </c>
      <c r="D465" s="35"/>
      <c r="E465" s="48"/>
      <c r="F465" s="47"/>
      <c r="G465" s="35"/>
      <c r="H465" s="98">
        <v>12</v>
      </c>
      <c r="I465" s="55"/>
      <c r="J465" s="71">
        <v>0.5</v>
      </c>
      <c r="K465" s="72">
        <v>0.75</v>
      </c>
      <c r="L465" s="55">
        <f t="shared" si="135"/>
        <v>6</v>
      </c>
      <c r="M465" s="71">
        <v>0.41666666666666669</v>
      </c>
      <c r="N465" s="72">
        <v>0.75</v>
      </c>
      <c r="O465" s="55">
        <f t="shared" si="136"/>
        <v>8</v>
      </c>
      <c r="P465" s="91"/>
    </row>
    <row r="466" spans="2:16" ht="19.5" customHeight="1" x14ac:dyDescent="0.2">
      <c r="B466" s="51">
        <f t="shared" si="133"/>
        <v>43899</v>
      </c>
      <c r="C466" s="52">
        <f t="shared" si="134"/>
        <v>43899</v>
      </c>
      <c r="D466" s="71"/>
      <c r="E466" s="72"/>
      <c r="F466" s="55"/>
      <c r="G466" s="35"/>
      <c r="H466" s="98">
        <v>13</v>
      </c>
      <c r="I466" s="55"/>
      <c r="J466" s="71">
        <v>0.58333333333333337</v>
      </c>
      <c r="K466" s="72">
        <v>0.75</v>
      </c>
      <c r="L466" s="55">
        <f t="shared" si="135"/>
        <v>3.9999999999999991</v>
      </c>
      <c r="M466" s="71">
        <v>0.41666666666666669</v>
      </c>
      <c r="N466" s="72">
        <v>0.83333333333333337</v>
      </c>
      <c r="O466" s="55">
        <f t="shared" si="136"/>
        <v>10</v>
      </c>
      <c r="P466" s="83"/>
    </row>
    <row r="467" spans="2:16" ht="19.5" customHeight="1" x14ac:dyDescent="0.2">
      <c r="B467" s="51">
        <f t="shared" si="133"/>
        <v>43900</v>
      </c>
      <c r="C467" s="52">
        <f t="shared" si="134"/>
        <v>43900</v>
      </c>
      <c r="D467" s="35"/>
      <c r="E467" s="48"/>
      <c r="F467" s="47"/>
      <c r="G467" s="35"/>
      <c r="H467" s="98">
        <v>14</v>
      </c>
      <c r="I467" s="55"/>
      <c r="J467" s="35"/>
      <c r="K467" s="48" t="s">
        <v>79</v>
      </c>
      <c r="L467" s="47"/>
      <c r="M467" s="35"/>
      <c r="N467" s="48" t="s">
        <v>79</v>
      </c>
      <c r="O467" s="47"/>
      <c r="P467" s="83"/>
    </row>
    <row r="468" spans="2:16" ht="19.5" customHeight="1" x14ac:dyDescent="0.2">
      <c r="B468" s="51">
        <f t="shared" si="133"/>
        <v>43901</v>
      </c>
      <c r="C468" s="52">
        <f t="shared" si="134"/>
        <v>43901</v>
      </c>
      <c r="D468" s="71"/>
      <c r="E468" s="72"/>
      <c r="F468" s="55"/>
      <c r="G468" s="35"/>
      <c r="H468" s="98">
        <v>15</v>
      </c>
      <c r="I468" s="55"/>
      <c r="J468" s="71">
        <v>0.58333333333333337</v>
      </c>
      <c r="K468" s="72">
        <v>0.75</v>
      </c>
      <c r="L468" s="55">
        <f t="shared" ref="L468:L473" si="137">(K468-J468)*24</f>
        <v>3.9999999999999991</v>
      </c>
      <c r="M468" s="71">
        <v>0.41666666666666669</v>
      </c>
      <c r="N468" s="72">
        <v>0.83333333333333337</v>
      </c>
      <c r="O468" s="55">
        <f t="shared" ref="O468:O473" si="138">(N468-M468)*24</f>
        <v>10</v>
      </c>
      <c r="P468" s="92"/>
    </row>
    <row r="469" spans="2:16" ht="19.5" customHeight="1" x14ac:dyDescent="0.2">
      <c r="B469" s="51">
        <f t="shared" si="133"/>
        <v>43902</v>
      </c>
      <c r="C469" s="52">
        <f t="shared" si="134"/>
        <v>43902</v>
      </c>
      <c r="D469" s="71"/>
      <c r="E469" s="72"/>
      <c r="F469" s="55"/>
      <c r="G469" s="35"/>
      <c r="H469" s="98">
        <v>16</v>
      </c>
      <c r="I469" s="55"/>
      <c r="J469" s="71">
        <v>0.58333333333333337</v>
      </c>
      <c r="K469" s="72">
        <v>0.75</v>
      </c>
      <c r="L469" s="55">
        <f t="shared" si="137"/>
        <v>3.9999999999999991</v>
      </c>
      <c r="M469" s="71">
        <v>0.41666666666666669</v>
      </c>
      <c r="N469" s="72">
        <v>0.83333333333333337</v>
      </c>
      <c r="O469" s="55">
        <f t="shared" si="138"/>
        <v>10</v>
      </c>
      <c r="P469" s="92"/>
    </row>
    <row r="470" spans="2:16" ht="19.5" customHeight="1" x14ac:dyDescent="0.2">
      <c r="B470" s="51">
        <f t="shared" si="133"/>
        <v>43903</v>
      </c>
      <c r="C470" s="52">
        <f t="shared" si="134"/>
        <v>43903</v>
      </c>
      <c r="D470" s="71"/>
      <c r="E470" s="72"/>
      <c r="F470" s="55"/>
      <c r="G470" s="35"/>
      <c r="H470" s="98">
        <v>17</v>
      </c>
      <c r="I470" s="55"/>
      <c r="J470" s="71">
        <v>0.58333333333333337</v>
      </c>
      <c r="K470" s="72">
        <v>0.75</v>
      </c>
      <c r="L470" s="55">
        <f t="shared" si="137"/>
        <v>3.9999999999999991</v>
      </c>
      <c r="M470" s="71">
        <v>0.41666666666666669</v>
      </c>
      <c r="N470" s="72">
        <v>0.83333333333333337</v>
      </c>
      <c r="O470" s="55">
        <f t="shared" si="138"/>
        <v>10</v>
      </c>
      <c r="P470" s="92"/>
    </row>
    <row r="471" spans="2:16" ht="19.5" customHeight="1" x14ac:dyDescent="0.2">
      <c r="B471" s="51">
        <f t="shared" si="133"/>
        <v>43904</v>
      </c>
      <c r="C471" s="52">
        <f t="shared" si="134"/>
        <v>43904</v>
      </c>
      <c r="D471" s="71"/>
      <c r="E471" s="72"/>
      <c r="F471" s="55"/>
      <c r="G471" s="35"/>
      <c r="H471" s="98">
        <v>18</v>
      </c>
      <c r="I471" s="55"/>
      <c r="J471" s="71">
        <v>0.5</v>
      </c>
      <c r="K471" s="72">
        <v>0.75</v>
      </c>
      <c r="L471" s="55">
        <f t="shared" si="137"/>
        <v>6</v>
      </c>
      <c r="M471" s="71">
        <v>0.41666666666666669</v>
      </c>
      <c r="N471" s="72">
        <v>0.83333333333333337</v>
      </c>
      <c r="O471" s="55">
        <f t="shared" si="138"/>
        <v>10</v>
      </c>
      <c r="P471" s="92"/>
    </row>
    <row r="472" spans="2:16" ht="19.5" customHeight="1" x14ac:dyDescent="0.2">
      <c r="B472" s="51">
        <f t="shared" si="133"/>
        <v>43905</v>
      </c>
      <c r="C472" s="52">
        <f t="shared" si="134"/>
        <v>43905</v>
      </c>
      <c r="D472" s="53"/>
      <c r="E472" s="54"/>
      <c r="F472" s="55"/>
      <c r="G472" s="35"/>
      <c r="H472" s="98">
        <v>19</v>
      </c>
      <c r="I472" s="55"/>
      <c r="J472" s="71">
        <v>0.5</v>
      </c>
      <c r="K472" s="72">
        <v>0.75</v>
      </c>
      <c r="L472" s="55">
        <f t="shared" si="137"/>
        <v>6</v>
      </c>
      <c r="M472" s="71">
        <v>0.41666666666666669</v>
      </c>
      <c r="N472" s="72">
        <v>0.75</v>
      </c>
      <c r="O472" s="55">
        <f t="shared" si="138"/>
        <v>8</v>
      </c>
      <c r="P472" s="92"/>
    </row>
    <row r="473" spans="2:16" ht="19.5" customHeight="1" x14ac:dyDescent="0.2">
      <c r="B473" s="51">
        <f t="shared" si="133"/>
        <v>43906</v>
      </c>
      <c r="C473" s="52">
        <f t="shared" si="134"/>
        <v>43906</v>
      </c>
      <c r="D473" s="71"/>
      <c r="E473" s="72"/>
      <c r="F473" s="55"/>
      <c r="G473" s="35"/>
      <c r="H473" s="98">
        <v>20</v>
      </c>
      <c r="I473" s="55"/>
      <c r="J473" s="71">
        <v>0.58333333333333337</v>
      </c>
      <c r="K473" s="72">
        <v>0.75</v>
      </c>
      <c r="L473" s="55">
        <f t="shared" si="137"/>
        <v>3.9999999999999991</v>
      </c>
      <c r="M473" s="71">
        <v>0.41666666666666669</v>
      </c>
      <c r="N473" s="72">
        <v>0.83333333333333337</v>
      </c>
      <c r="O473" s="55">
        <f t="shared" si="138"/>
        <v>10</v>
      </c>
      <c r="P473" s="92"/>
    </row>
    <row r="474" spans="2:16" ht="19.5" customHeight="1" x14ac:dyDescent="0.2">
      <c r="B474" s="51">
        <f t="shared" si="133"/>
        <v>43907</v>
      </c>
      <c r="C474" s="52">
        <f t="shared" si="134"/>
        <v>43907</v>
      </c>
      <c r="D474" s="35"/>
      <c r="E474" s="48"/>
      <c r="F474" s="47"/>
      <c r="G474" s="35"/>
      <c r="H474" s="98">
        <v>21</v>
      </c>
      <c r="I474" s="55"/>
      <c r="J474" s="35"/>
      <c r="K474" s="48" t="s">
        <v>79</v>
      </c>
      <c r="L474" s="47"/>
      <c r="M474" s="35"/>
      <c r="N474" s="48" t="s">
        <v>79</v>
      </c>
      <c r="O474" s="47"/>
      <c r="P474" s="92"/>
    </row>
    <row r="475" spans="2:16" ht="19.5" customHeight="1" x14ac:dyDescent="0.2">
      <c r="B475" s="51">
        <f t="shared" si="133"/>
        <v>43908</v>
      </c>
      <c r="C475" s="52">
        <f t="shared" si="134"/>
        <v>43908</v>
      </c>
      <c r="D475" s="71"/>
      <c r="E475" s="48" t="s">
        <v>321</v>
      </c>
      <c r="F475" s="55"/>
      <c r="G475" s="35"/>
      <c r="H475" s="48"/>
      <c r="I475" s="55"/>
      <c r="J475" s="71">
        <v>0.58333333333333337</v>
      </c>
      <c r="K475" s="72">
        <v>0.75</v>
      </c>
      <c r="L475" s="55">
        <f t="shared" ref="L475:L480" si="139">(K475-J475)*24</f>
        <v>3.9999999999999991</v>
      </c>
      <c r="M475" s="71">
        <v>0.41666666666666669</v>
      </c>
      <c r="N475" s="72">
        <v>0.83333333333333337</v>
      </c>
      <c r="O475" s="55">
        <f t="shared" ref="O475:O480" si="140">(N475-M475)*24</f>
        <v>10</v>
      </c>
      <c r="P475" s="92"/>
    </row>
    <row r="476" spans="2:16" ht="19.5" customHeight="1" x14ac:dyDescent="0.2">
      <c r="B476" s="51">
        <f t="shared" si="133"/>
        <v>43909</v>
      </c>
      <c r="C476" s="52">
        <f t="shared" si="134"/>
        <v>43909</v>
      </c>
      <c r="D476" s="71"/>
      <c r="E476" s="72" t="s">
        <v>322</v>
      </c>
      <c r="F476" s="55"/>
      <c r="G476" s="35"/>
      <c r="H476" s="48"/>
      <c r="I476" s="55"/>
      <c r="J476" s="71">
        <v>0.58333333333333337</v>
      </c>
      <c r="K476" s="72">
        <v>0.75</v>
      </c>
      <c r="L476" s="55">
        <f t="shared" si="139"/>
        <v>3.9999999999999991</v>
      </c>
      <c r="M476" s="71">
        <v>0.41666666666666669</v>
      </c>
      <c r="N476" s="72">
        <v>0.83333333333333337</v>
      </c>
      <c r="O476" s="55">
        <f t="shared" si="140"/>
        <v>10</v>
      </c>
      <c r="P476" s="92"/>
    </row>
    <row r="477" spans="2:16" ht="19.5" customHeight="1" x14ac:dyDescent="0.2">
      <c r="B477" s="51">
        <f t="shared" si="133"/>
        <v>43910</v>
      </c>
      <c r="C477" s="52">
        <f t="shared" si="134"/>
        <v>43910</v>
      </c>
      <c r="D477" s="71"/>
      <c r="E477" s="72" t="s">
        <v>322</v>
      </c>
      <c r="F477" s="55"/>
      <c r="G477" s="35"/>
      <c r="H477" s="48"/>
      <c r="I477" s="55"/>
      <c r="J477" s="71">
        <v>0.5</v>
      </c>
      <c r="K477" s="72">
        <v>0.75</v>
      </c>
      <c r="L477" s="55">
        <f t="shared" si="139"/>
        <v>6</v>
      </c>
      <c r="M477" s="71">
        <v>0.41666666666666669</v>
      </c>
      <c r="N477" s="72">
        <v>0.75</v>
      </c>
      <c r="O477" s="55">
        <f t="shared" si="140"/>
        <v>8</v>
      </c>
      <c r="P477" s="83" t="s">
        <v>228</v>
      </c>
    </row>
    <row r="478" spans="2:16" ht="19.5" customHeight="1" x14ac:dyDescent="0.2">
      <c r="B478" s="51">
        <f t="shared" si="133"/>
        <v>43911</v>
      </c>
      <c r="C478" s="52">
        <f t="shared" si="134"/>
        <v>43911</v>
      </c>
      <c r="D478" s="71"/>
      <c r="E478" s="72" t="s">
        <v>322</v>
      </c>
      <c r="F478" s="55"/>
      <c r="G478" s="35"/>
      <c r="H478" s="48"/>
      <c r="I478" s="55"/>
      <c r="J478" s="71">
        <v>0.5</v>
      </c>
      <c r="K478" s="72">
        <v>0.75</v>
      </c>
      <c r="L478" s="55">
        <f t="shared" si="139"/>
        <v>6</v>
      </c>
      <c r="M478" s="71">
        <v>0.41666666666666669</v>
      </c>
      <c r="N478" s="72">
        <v>0.83333333333333337</v>
      </c>
      <c r="O478" s="55">
        <f t="shared" si="140"/>
        <v>10</v>
      </c>
      <c r="P478" s="83"/>
    </row>
    <row r="479" spans="2:16" ht="19.5" customHeight="1" x14ac:dyDescent="0.2">
      <c r="B479" s="51">
        <f t="shared" si="133"/>
        <v>43912</v>
      </c>
      <c r="C479" s="52">
        <f t="shared" si="134"/>
        <v>43912</v>
      </c>
      <c r="D479" s="53"/>
      <c r="E479" s="72" t="s">
        <v>322</v>
      </c>
      <c r="F479" s="55"/>
      <c r="G479" s="35"/>
      <c r="H479" s="48"/>
      <c r="I479" s="55"/>
      <c r="J479" s="71">
        <v>0.5</v>
      </c>
      <c r="K479" s="72">
        <v>0.75</v>
      </c>
      <c r="L479" s="55">
        <f t="shared" si="139"/>
        <v>6</v>
      </c>
      <c r="M479" s="71">
        <v>0.41666666666666669</v>
      </c>
      <c r="N479" s="72">
        <v>0.75</v>
      </c>
      <c r="O479" s="55">
        <f t="shared" si="140"/>
        <v>8</v>
      </c>
      <c r="P479" s="92"/>
    </row>
    <row r="480" spans="2:16" ht="19.5" customHeight="1" x14ac:dyDescent="0.2">
      <c r="B480" s="51">
        <f t="shared" si="133"/>
        <v>43913</v>
      </c>
      <c r="C480" s="52">
        <f t="shared" si="134"/>
        <v>43913</v>
      </c>
      <c r="D480" s="71"/>
      <c r="E480" s="72"/>
      <c r="F480" s="55"/>
      <c r="G480" s="35"/>
      <c r="H480" s="48"/>
      <c r="I480" s="55"/>
      <c r="J480" s="71">
        <v>0.58333333333333337</v>
      </c>
      <c r="K480" s="72">
        <v>0.75</v>
      </c>
      <c r="L480" s="55">
        <f t="shared" si="139"/>
        <v>3.9999999999999991</v>
      </c>
      <c r="M480" s="71">
        <v>0.41666666666666669</v>
      </c>
      <c r="N480" s="72">
        <v>0.83333333333333337</v>
      </c>
      <c r="O480" s="55">
        <f t="shared" si="140"/>
        <v>10</v>
      </c>
      <c r="P480" s="92"/>
    </row>
    <row r="481" spans="2:16" ht="19.5" customHeight="1" x14ac:dyDescent="0.2">
      <c r="B481" s="51">
        <f t="shared" si="133"/>
        <v>43914</v>
      </c>
      <c r="C481" s="52">
        <f t="shared" si="134"/>
        <v>43914</v>
      </c>
      <c r="D481" s="35"/>
      <c r="E481" s="48" t="s">
        <v>79</v>
      </c>
      <c r="F481" s="47"/>
      <c r="G481" s="35"/>
      <c r="H481" s="48"/>
      <c r="I481" s="55"/>
      <c r="J481" s="35"/>
      <c r="K481" s="48" t="s">
        <v>79</v>
      </c>
      <c r="L481" s="47"/>
      <c r="M481" s="35"/>
      <c r="N481" s="48" t="s">
        <v>79</v>
      </c>
      <c r="O481" s="47"/>
      <c r="P481" s="92"/>
    </row>
    <row r="482" spans="2:16" ht="19.5" customHeight="1" x14ac:dyDescent="0.2">
      <c r="B482" s="51">
        <f t="shared" si="133"/>
        <v>43915</v>
      </c>
      <c r="C482" s="52">
        <f t="shared" si="134"/>
        <v>43915</v>
      </c>
      <c r="D482" s="71">
        <v>0.58333333333333337</v>
      </c>
      <c r="E482" s="72">
        <v>0.83333333333333337</v>
      </c>
      <c r="F482" s="55">
        <f t="shared" ref="F482:F487" si="141">(E482-D482)*24</f>
        <v>6</v>
      </c>
      <c r="G482" s="35"/>
      <c r="H482" s="48"/>
      <c r="I482" s="55"/>
      <c r="J482" s="71">
        <v>0.58333333333333337</v>
      </c>
      <c r="K482" s="72">
        <v>0.75</v>
      </c>
      <c r="L482" s="55">
        <f t="shared" ref="L482:L487" si="142">(K482-J482)*24</f>
        <v>3.9999999999999991</v>
      </c>
      <c r="M482" s="71">
        <v>0.41666666666666669</v>
      </c>
      <c r="N482" s="72">
        <v>0.83333333333333337</v>
      </c>
      <c r="O482" s="55">
        <f t="shared" ref="O482:O487" si="143">(N482-M482)*24</f>
        <v>10</v>
      </c>
      <c r="P482" s="92"/>
    </row>
    <row r="483" spans="2:16" ht="19.5" customHeight="1" x14ac:dyDescent="0.2">
      <c r="B483" s="51">
        <f t="shared" si="133"/>
        <v>43916</v>
      </c>
      <c r="C483" s="52">
        <f t="shared" si="134"/>
        <v>43916</v>
      </c>
      <c r="D483" s="71">
        <v>0.58333333333333337</v>
      </c>
      <c r="E483" s="72">
        <v>0.83333333333333337</v>
      </c>
      <c r="F483" s="55">
        <f>(E483-D483)*24</f>
        <v>6</v>
      </c>
      <c r="G483" s="35"/>
      <c r="H483" s="48"/>
      <c r="I483" s="55"/>
      <c r="J483" s="71">
        <v>0.5</v>
      </c>
      <c r="K483" s="72">
        <v>0.75</v>
      </c>
      <c r="L483" s="55">
        <f t="shared" si="142"/>
        <v>6</v>
      </c>
      <c r="M483" s="71">
        <v>0.41666666666666669</v>
      </c>
      <c r="N483" s="72">
        <v>0.83333333333333337</v>
      </c>
      <c r="O483" s="55">
        <f t="shared" si="143"/>
        <v>10</v>
      </c>
      <c r="P483" s="83" t="s">
        <v>84</v>
      </c>
    </row>
    <row r="484" spans="2:16" ht="19.5" customHeight="1" x14ac:dyDescent="0.2">
      <c r="B484" s="51">
        <f t="shared" si="133"/>
        <v>43917</v>
      </c>
      <c r="C484" s="52">
        <f t="shared" si="134"/>
        <v>43917</v>
      </c>
      <c r="D484" s="71">
        <v>0.58333333333333337</v>
      </c>
      <c r="E484" s="72">
        <v>0.83333333333333337</v>
      </c>
      <c r="F484" s="55">
        <f t="shared" si="141"/>
        <v>6</v>
      </c>
      <c r="G484" s="35"/>
      <c r="H484" s="48"/>
      <c r="I484" s="55"/>
      <c r="J484" s="71">
        <v>0.5</v>
      </c>
      <c r="K484" s="72">
        <v>0.75</v>
      </c>
      <c r="L484" s="55">
        <f t="shared" si="142"/>
        <v>6</v>
      </c>
      <c r="M484" s="71">
        <v>0.41666666666666669</v>
      </c>
      <c r="N484" s="72">
        <v>0.83333333333333337</v>
      </c>
      <c r="O484" s="55">
        <f t="shared" si="143"/>
        <v>10</v>
      </c>
      <c r="P484" s="83" t="s">
        <v>84</v>
      </c>
    </row>
    <row r="485" spans="2:16" ht="19.5" customHeight="1" x14ac:dyDescent="0.2">
      <c r="B485" s="51">
        <f t="shared" si="133"/>
        <v>43918</v>
      </c>
      <c r="C485" s="52">
        <f t="shared" si="134"/>
        <v>43918</v>
      </c>
      <c r="D485" s="71">
        <v>0.41666666666666669</v>
      </c>
      <c r="E485" s="72">
        <v>0.83333333333333337</v>
      </c>
      <c r="F485" s="55">
        <f t="shared" si="141"/>
        <v>10</v>
      </c>
      <c r="G485" s="35"/>
      <c r="H485" s="48"/>
      <c r="I485" s="55"/>
      <c r="J485" s="71">
        <v>0.5</v>
      </c>
      <c r="K485" s="72">
        <v>0.75</v>
      </c>
      <c r="L485" s="55">
        <f t="shared" si="142"/>
        <v>6</v>
      </c>
      <c r="M485" s="71">
        <v>0.41666666666666669</v>
      </c>
      <c r="N485" s="72">
        <v>0.83333333333333337</v>
      </c>
      <c r="O485" s="55">
        <f t="shared" si="143"/>
        <v>10</v>
      </c>
      <c r="P485" s="83" t="s">
        <v>84</v>
      </c>
    </row>
    <row r="486" spans="2:16" ht="19.5" customHeight="1" x14ac:dyDescent="0.2">
      <c r="B486" s="51">
        <f>IF(DAY(B485+1)&lt;&gt;29,"",B485+1)</f>
        <v>43919</v>
      </c>
      <c r="C486" s="52">
        <f t="shared" si="134"/>
        <v>43919</v>
      </c>
      <c r="D486" s="71">
        <v>0.41666666666666669</v>
      </c>
      <c r="E486" s="72">
        <v>0.75</v>
      </c>
      <c r="F486" s="55">
        <f t="shared" si="141"/>
        <v>8</v>
      </c>
      <c r="G486" s="35"/>
      <c r="H486" s="48"/>
      <c r="I486" s="55"/>
      <c r="J486" s="71">
        <v>0.5</v>
      </c>
      <c r="K486" s="72">
        <v>0.75</v>
      </c>
      <c r="L486" s="55">
        <f t="shared" si="142"/>
        <v>6</v>
      </c>
      <c r="M486" s="71">
        <v>0.41666666666666669</v>
      </c>
      <c r="N486" s="72">
        <v>0.75</v>
      </c>
      <c r="O486" s="55">
        <f t="shared" si="143"/>
        <v>8</v>
      </c>
      <c r="P486" s="83" t="s">
        <v>84</v>
      </c>
    </row>
    <row r="487" spans="2:16" ht="19.5" customHeight="1" x14ac:dyDescent="0.2">
      <c r="B487" s="51">
        <f>IF(DAY(B486+1)&lt;&gt;30,"",B486+1)</f>
        <v>43920</v>
      </c>
      <c r="C487" s="52">
        <f t="shared" si="134"/>
        <v>43920</v>
      </c>
      <c r="D487" s="71">
        <v>0.58333333333333337</v>
      </c>
      <c r="E487" s="72">
        <v>0.83333333333333337</v>
      </c>
      <c r="F487" s="55">
        <f t="shared" si="141"/>
        <v>6</v>
      </c>
      <c r="G487" s="35"/>
      <c r="H487" s="48"/>
      <c r="I487" s="55"/>
      <c r="J487" s="71">
        <v>0.5</v>
      </c>
      <c r="K487" s="72">
        <v>0.75</v>
      </c>
      <c r="L487" s="55">
        <f t="shared" si="142"/>
        <v>6</v>
      </c>
      <c r="M487" s="71">
        <v>0.41666666666666669</v>
      </c>
      <c r="N487" s="72">
        <v>0.83333333333333337</v>
      </c>
      <c r="O487" s="55">
        <f t="shared" si="143"/>
        <v>10</v>
      </c>
      <c r="P487" s="83" t="s">
        <v>84</v>
      </c>
    </row>
    <row r="488" spans="2:16" ht="19.5" customHeight="1" thickBot="1" x14ac:dyDescent="0.25">
      <c r="B488" s="51">
        <f>IF(DAY(B487+1)&lt;&gt;31,"",B487+1)</f>
        <v>43921</v>
      </c>
      <c r="C488" s="52">
        <f t="shared" si="134"/>
        <v>43921</v>
      </c>
      <c r="D488" s="35"/>
      <c r="E488" s="48" t="s">
        <v>79</v>
      </c>
      <c r="F488" s="47"/>
      <c r="G488" s="35"/>
      <c r="H488" s="48"/>
      <c r="I488" s="55"/>
      <c r="J488" s="35"/>
      <c r="K488" s="48" t="s">
        <v>79</v>
      </c>
      <c r="L488" s="47"/>
      <c r="M488" s="35"/>
      <c r="N488" s="48" t="s">
        <v>79</v>
      </c>
      <c r="O488" s="47"/>
      <c r="P488" s="93"/>
    </row>
    <row r="489" spans="2:16" ht="19.5" customHeight="1" thickTop="1" x14ac:dyDescent="0.2">
      <c r="B489" s="57" t="s">
        <v>37</v>
      </c>
      <c r="C489" s="58"/>
      <c r="D489" s="57"/>
      <c r="E489" s="59">
        <f>COUNTIF(D458:D488,"&gt;0")</f>
        <v>6</v>
      </c>
      <c r="F489" s="60"/>
      <c r="G489" s="61"/>
      <c r="H489" s="59">
        <f>COUNTIF(G458:G488,"&gt;0")</f>
        <v>0</v>
      </c>
      <c r="I489" s="60"/>
      <c r="J489" s="61"/>
      <c r="K489" s="59">
        <f>COUNTIF(J458:J488,"&gt;0")</f>
        <v>26</v>
      </c>
      <c r="L489" s="60"/>
      <c r="M489" s="61"/>
      <c r="N489" s="59">
        <f>COUNTIF(M458:M488,"&gt;0")</f>
        <v>26</v>
      </c>
      <c r="O489" s="60"/>
      <c r="P489" s="80"/>
    </row>
    <row r="490" spans="2:16" ht="19.5" customHeight="1" x14ac:dyDescent="0.2">
      <c r="B490" s="62" t="s">
        <v>309</v>
      </c>
      <c r="C490" s="63"/>
      <c r="D490" s="64"/>
      <c r="E490" s="74">
        <f>SUM(F458:F488)</f>
        <v>42</v>
      </c>
      <c r="F490" s="63"/>
      <c r="G490" s="65"/>
      <c r="H490" s="74">
        <f>SUM(I458:I488)</f>
        <v>0</v>
      </c>
      <c r="I490" s="63"/>
      <c r="J490" s="65"/>
      <c r="K490" s="74">
        <f>SUM(L458:L488)</f>
        <v>130</v>
      </c>
      <c r="L490" s="63"/>
      <c r="M490" s="65"/>
      <c r="N490" s="74">
        <f>SUM(O458:O488)</f>
        <v>248</v>
      </c>
      <c r="O490" s="63"/>
      <c r="P490" s="40"/>
    </row>
    <row r="491" spans="2:16" ht="19.5" customHeight="1" x14ac:dyDescent="0.2">
      <c r="B491" s="64" t="s">
        <v>366</v>
      </c>
      <c r="C491" s="66"/>
      <c r="D491" s="64"/>
      <c r="E491" s="90">
        <f>COUNTIF($B$458:$B$488,"&gt;0")-E489</f>
        <v>25</v>
      </c>
      <c r="F491" s="47"/>
      <c r="G491" s="35"/>
      <c r="H491" s="90">
        <f>COUNTIF($B$458:$B$488,"&gt;0")-H489</f>
        <v>31</v>
      </c>
      <c r="I491" s="47"/>
      <c r="J491" s="35"/>
      <c r="K491" s="90">
        <f>COUNTIF($B$458:$B$488,"&gt;0")-K489</f>
        <v>5</v>
      </c>
      <c r="L491" s="47"/>
      <c r="M491" s="35"/>
      <c r="N491" s="90">
        <f>COUNTIF($B$458:$B$488,"&gt;0")-N489</f>
        <v>5</v>
      </c>
      <c r="O491" s="47"/>
      <c r="P491" s="40"/>
    </row>
    <row r="492" spans="2:16" ht="19.5" customHeight="1" x14ac:dyDescent="0.2">
      <c r="B492" s="67"/>
      <c r="C492" s="68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</row>
    <row r="494" spans="2:16" ht="21" x14ac:dyDescent="0.2">
      <c r="B494" s="1"/>
      <c r="C494" s="95" t="s">
        <v>339</v>
      </c>
      <c r="D494" s="16"/>
    </row>
    <row r="495" spans="2:16" x14ac:dyDescent="0.2">
      <c r="B495" s="1"/>
      <c r="C495" s="15"/>
      <c r="D495" s="16"/>
    </row>
    <row r="496" spans="2:16" ht="16.5" customHeight="1" x14ac:dyDescent="0.2">
      <c r="B496" s="1"/>
      <c r="C496" s="88"/>
      <c r="D496" s="48"/>
      <c r="E496" s="48"/>
      <c r="F496" s="66"/>
      <c r="G496" s="219" t="s">
        <v>313</v>
      </c>
      <c r="H496" s="220"/>
      <c r="I496" s="219" t="s">
        <v>324</v>
      </c>
      <c r="J496" s="220"/>
      <c r="K496" s="219" t="s">
        <v>325</v>
      </c>
      <c r="L496" s="220"/>
      <c r="M496" s="219" t="s">
        <v>326</v>
      </c>
      <c r="N496" s="220"/>
    </row>
    <row r="497" spans="2:14" ht="16.5" customHeight="1" x14ac:dyDescent="0.2">
      <c r="B497" s="1"/>
      <c r="C497" s="289" t="s">
        <v>55</v>
      </c>
      <c r="D497" s="290"/>
      <c r="E497" s="298" t="s">
        <v>37</v>
      </c>
      <c r="F497" s="299"/>
      <c r="G497" s="298">
        <f>E38</f>
        <v>26</v>
      </c>
      <c r="H497" s="299"/>
      <c r="I497" s="298">
        <f>H38</f>
        <v>0</v>
      </c>
      <c r="J497" s="299"/>
      <c r="K497" s="298">
        <f>K38</f>
        <v>26</v>
      </c>
      <c r="L497" s="299"/>
      <c r="M497" s="298">
        <f>N38</f>
        <v>26</v>
      </c>
      <c r="N497" s="299"/>
    </row>
    <row r="498" spans="2:14" ht="16.5" customHeight="1" x14ac:dyDescent="0.2">
      <c r="B498" s="1"/>
      <c r="C498" s="296"/>
      <c r="D498" s="297"/>
      <c r="E498" s="300" t="s">
        <v>309</v>
      </c>
      <c r="F498" s="301"/>
      <c r="G498" s="302">
        <f>E39</f>
        <v>176</v>
      </c>
      <c r="H498" s="303"/>
      <c r="I498" s="302">
        <f>H39</f>
        <v>0</v>
      </c>
      <c r="J498" s="303"/>
      <c r="K498" s="302">
        <f>K39</f>
        <v>150</v>
      </c>
      <c r="L498" s="303"/>
      <c r="M498" s="302">
        <f>N39</f>
        <v>248</v>
      </c>
      <c r="N498" s="303"/>
    </row>
    <row r="499" spans="2:14" ht="16.5" customHeight="1" x14ac:dyDescent="0.2">
      <c r="B499" s="1"/>
      <c r="C499" s="291"/>
      <c r="D499" s="292"/>
      <c r="E499" s="304" t="s">
        <v>42</v>
      </c>
      <c r="F499" s="305"/>
      <c r="G499" s="304">
        <f>E40</f>
        <v>4</v>
      </c>
      <c r="H499" s="305"/>
      <c r="I499" s="304">
        <f>H40</f>
        <v>30</v>
      </c>
      <c r="J499" s="305"/>
      <c r="K499" s="304">
        <f>K40</f>
        <v>4</v>
      </c>
      <c r="L499" s="305"/>
      <c r="M499" s="304">
        <f>N40</f>
        <v>4</v>
      </c>
      <c r="N499" s="305"/>
    </row>
    <row r="500" spans="2:14" ht="16.5" customHeight="1" x14ac:dyDescent="0.2">
      <c r="B500" s="1"/>
      <c r="C500" s="289" t="s">
        <v>327</v>
      </c>
      <c r="D500" s="290"/>
      <c r="E500" s="298" t="s">
        <v>37</v>
      </c>
      <c r="F500" s="299"/>
      <c r="G500" s="298">
        <f>E79</f>
        <v>26</v>
      </c>
      <c r="H500" s="299"/>
      <c r="I500" s="298">
        <f>H79</f>
        <v>0</v>
      </c>
      <c r="J500" s="299"/>
      <c r="K500" s="298">
        <f>K79</f>
        <v>27</v>
      </c>
      <c r="L500" s="299"/>
      <c r="M500" s="298">
        <f>N79</f>
        <v>27</v>
      </c>
      <c r="N500" s="299"/>
    </row>
    <row r="501" spans="2:14" ht="16.5" customHeight="1" x14ac:dyDescent="0.2">
      <c r="B501" s="1"/>
      <c r="C501" s="296"/>
      <c r="D501" s="297"/>
      <c r="E501" s="300" t="s">
        <v>309</v>
      </c>
      <c r="F501" s="301"/>
      <c r="G501" s="302">
        <f>E80</f>
        <v>184</v>
      </c>
      <c r="H501" s="303"/>
      <c r="I501" s="302">
        <f>H80</f>
        <v>0</v>
      </c>
      <c r="J501" s="303"/>
      <c r="K501" s="302">
        <f>K80</f>
        <v>156</v>
      </c>
      <c r="L501" s="303"/>
      <c r="M501" s="302">
        <f>N80</f>
        <v>252</v>
      </c>
      <c r="N501" s="303"/>
    </row>
    <row r="502" spans="2:14" ht="16.5" customHeight="1" x14ac:dyDescent="0.2">
      <c r="B502" s="1"/>
      <c r="C502" s="291"/>
      <c r="D502" s="292"/>
      <c r="E502" s="304" t="s">
        <v>42</v>
      </c>
      <c r="F502" s="305"/>
      <c r="G502" s="304">
        <f>E81</f>
        <v>5</v>
      </c>
      <c r="H502" s="305"/>
      <c r="I502" s="304">
        <f>H81</f>
        <v>31</v>
      </c>
      <c r="J502" s="305"/>
      <c r="K502" s="304">
        <f>K81</f>
        <v>4</v>
      </c>
      <c r="L502" s="305"/>
      <c r="M502" s="304">
        <f>N81</f>
        <v>4</v>
      </c>
      <c r="N502" s="305"/>
    </row>
    <row r="503" spans="2:14" ht="16.5" customHeight="1" x14ac:dyDescent="0.2">
      <c r="B503" s="1"/>
      <c r="C503" s="289" t="s">
        <v>328</v>
      </c>
      <c r="D503" s="290"/>
      <c r="E503" s="298" t="s">
        <v>37</v>
      </c>
      <c r="F503" s="299"/>
      <c r="G503" s="298">
        <f>E120</f>
        <v>25</v>
      </c>
      <c r="H503" s="299"/>
      <c r="I503" s="298">
        <f>H120</f>
        <v>0</v>
      </c>
      <c r="J503" s="299"/>
      <c r="K503" s="298">
        <f>K120</f>
        <v>26</v>
      </c>
      <c r="L503" s="299"/>
      <c r="M503" s="298">
        <f>N120</f>
        <v>26</v>
      </c>
      <c r="N503" s="299"/>
    </row>
    <row r="504" spans="2:14" ht="16.5" customHeight="1" x14ac:dyDescent="0.2">
      <c r="B504" s="1"/>
      <c r="C504" s="296"/>
      <c r="D504" s="297"/>
      <c r="E504" s="300" t="s">
        <v>309</v>
      </c>
      <c r="F504" s="301"/>
      <c r="G504" s="302">
        <f>E121</f>
        <v>174</v>
      </c>
      <c r="H504" s="303"/>
      <c r="I504" s="302">
        <f>H121</f>
        <v>0</v>
      </c>
      <c r="J504" s="303"/>
      <c r="K504" s="302">
        <f>K121</f>
        <v>144</v>
      </c>
      <c r="L504" s="303"/>
      <c r="M504" s="302">
        <f>N121</f>
        <v>246</v>
      </c>
      <c r="N504" s="303"/>
    </row>
    <row r="505" spans="2:14" ht="16.5" customHeight="1" x14ac:dyDescent="0.2">
      <c r="B505" s="1"/>
      <c r="C505" s="291"/>
      <c r="D505" s="292"/>
      <c r="E505" s="304" t="s">
        <v>42</v>
      </c>
      <c r="F505" s="305"/>
      <c r="G505" s="304">
        <f>E122</f>
        <v>5</v>
      </c>
      <c r="H505" s="305"/>
      <c r="I505" s="304">
        <f>H122</f>
        <v>30</v>
      </c>
      <c r="J505" s="305"/>
      <c r="K505" s="304">
        <f>K122</f>
        <v>4</v>
      </c>
      <c r="L505" s="305"/>
      <c r="M505" s="304">
        <f>N122</f>
        <v>4</v>
      </c>
      <c r="N505" s="305"/>
    </row>
    <row r="506" spans="2:14" ht="16.5" customHeight="1" x14ac:dyDescent="0.2">
      <c r="B506" s="1"/>
      <c r="C506" s="289" t="s">
        <v>329</v>
      </c>
      <c r="D506" s="290"/>
      <c r="E506" s="306" t="s">
        <v>37</v>
      </c>
      <c r="F506" s="307"/>
      <c r="G506" s="306">
        <f>E161</f>
        <v>15</v>
      </c>
      <c r="H506" s="307"/>
      <c r="I506" s="306">
        <f>H161</f>
        <v>0</v>
      </c>
      <c r="J506" s="307"/>
      <c r="K506" s="306">
        <f>K161</f>
        <v>27</v>
      </c>
      <c r="L506" s="307"/>
      <c r="M506" s="306">
        <f>N161</f>
        <v>27</v>
      </c>
      <c r="N506" s="307"/>
    </row>
    <row r="507" spans="2:14" ht="16.5" customHeight="1" x14ac:dyDescent="0.2">
      <c r="B507" s="1"/>
      <c r="C507" s="296"/>
      <c r="D507" s="297"/>
      <c r="E507" s="308" t="s">
        <v>309</v>
      </c>
      <c r="F507" s="309"/>
      <c r="G507" s="308">
        <f>E162</f>
        <v>109</v>
      </c>
      <c r="H507" s="309"/>
      <c r="I507" s="308">
        <f>H162</f>
        <v>0</v>
      </c>
      <c r="J507" s="309"/>
      <c r="K507" s="308">
        <f>K162</f>
        <v>175</v>
      </c>
      <c r="L507" s="309"/>
      <c r="M507" s="308">
        <f>N162</f>
        <v>253</v>
      </c>
      <c r="N507" s="309"/>
    </row>
    <row r="508" spans="2:14" ht="16.5" customHeight="1" x14ac:dyDescent="0.2">
      <c r="B508" s="1"/>
      <c r="C508" s="291"/>
      <c r="D508" s="292"/>
      <c r="E508" s="310" t="s">
        <v>42</v>
      </c>
      <c r="F508" s="311"/>
      <c r="G508" s="310">
        <f>E163</f>
        <v>16</v>
      </c>
      <c r="H508" s="311"/>
      <c r="I508" s="310">
        <f>H163</f>
        <v>31</v>
      </c>
      <c r="J508" s="311"/>
      <c r="K508" s="310">
        <f>K163</f>
        <v>4</v>
      </c>
      <c r="L508" s="311"/>
      <c r="M508" s="310">
        <f>N163</f>
        <v>4</v>
      </c>
      <c r="N508" s="311"/>
    </row>
    <row r="509" spans="2:14" ht="16.5" customHeight="1" x14ac:dyDescent="0.2">
      <c r="B509" s="1"/>
      <c r="C509" s="289" t="s">
        <v>330</v>
      </c>
      <c r="D509" s="290"/>
      <c r="E509" s="306" t="s">
        <v>37</v>
      </c>
      <c r="F509" s="307"/>
      <c r="G509" s="306">
        <f>E202</f>
        <v>30</v>
      </c>
      <c r="H509" s="307"/>
      <c r="I509" s="306">
        <f>H202</f>
        <v>0</v>
      </c>
      <c r="J509" s="307"/>
      <c r="K509" s="306">
        <f>K202</f>
        <v>30</v>
      </c>
      <c r="L509" s="307"/>
      <c r="M509" s="306">
        <f>N202</f>
        <v>30</v>
      </c>
      <c r="N509" s="307"/>
    </row>
    <row r="510" spans="2:14" ht="16.5" customHeight="1" x14ac:dyDescent="0.2">
      <c r="B510" s="1"/>
      <c r="C510" s="296"/>
      <c r="D510" s="297"/>
      <c r="E510" s="308" t="s">
        <v>309</v>
      </c>
      <c r="F510" s="309"/>
      <c r="G510" s="308">
        <f>E203</f>
        <v>276</v>
      </c>
      <c r="H510" s="309"/>
      <c r="I510" s="308">
        <f>H203</f>
        <v>0</v>
      </c>
      <c r="J510" s="309"/>
      <c r="K510" s="308">
        <f>K203</f>
        <v>266</v>
      </c>
      <c r="L510" s="309"/>
      <c r="M510" s="308">
        <f>N203</f>
        <v>292</v>
      </c>
      <c r="N510" s="309"/>
    </row>
    <row r="511" spans="2:14" ht="16.5" customHeight="1" x14ac:dyDescent="0.2">
      <c r="B511" s="1"/>
      <c r="C511" s="291"/>
      <c r="D511" s="292"/>
      <c r="E511" s="310" t="s">
        <v>42</v>
      </c>
      <c r="F511" s="311"/>
      <c r="G511" s="310">
        <f>E204</f>
        <v>1</v>
      </c>
      <c r="H511" s="311"/>
      <c r="I511" s="310">
        <f>H204</f>
        <v>31</v>
      </c>
      <c r="J511" s="311"/>
      <c r="K511" s="310">
        <f>K204</f>
        <v>1</v>
      </c>
      <c r="L511" s="311"/>
      <c r="M511" s="310">
        <f>N204</f>
        <v>1</v>
      </c>
      <c r="N511" s="311"/>
    </row>
    <row r="512" spans="2:14" ht="16.5" customHeight="1" x14ac:dyDescent="0.2">
      <c r="B512" s="1"/>
      <c r="C512" s="289" t="s">
        <v>331</v>
      </c>
      <c r="D512" s="290"/>
      <c r="E512" s="306" t="s">
        <v>37</v>
      </c>
      <c r="F512" s="307"/>
      <c r="G512" s="306">
        <f>E243</f>
        <v>23</v>
      </c>
      <c r="H512" s="307"/>
      <c r="I512" s="306">
        <f>H243</f>
        <v>0</v>
      </c>
      <c r="J512" s="307"/>
      <c r="K512" s="306">
        <f>K243</f>
        <v>26</v>
      </c>
      <c r="L512" s="307"/>
      <c r="M512" s="306">
        <f>N243</f>
        <v>26</v>
      </c>
      <c r="N512" s="307"/>
    </row>
    <row r="513" spans="2:14" ht="16.5" customHeight="1" x14ac:dyDescent="0.2">
      <c r="B513" s="1"/>
      <c r="C513" s="296"/>
      <c r="D513" s="297"/>
      <c r="E513" s="308" t="s">
        <v>309</v>
      </c>
      <c r="F513" s="309"/>
      <c r="G513" s="308">
        <f>E244</f>
        <v>160</v>
      </c>
      <c r="H513" s="309"/>
      <c r="I513" s="308">
        <f>H244</f>
        <v>0</v>
      </c>
      <c r="J513" s="309"/>
      <c r="K513" s="308">
        <f>K244</f>
        <v>148</v>
      </c>
      <c r="L513" s="309"/>
      <c r="M513" s="308">
        <f>N244</f>
        <v>246</v>
      </c>
      <c r="N513" s="309"/>
    </row>
    <row r="514" spans="2:14" ht="16.5" customHeight="1" x14ac:dyDescent="0.2">
      <c r="B514" s="1"/>
      <c r="C514" s="291"/>
      <c r="D514" s="292"/>
      <c r="E514" s="310" t="s">
        <v>42</v>
      </c>
      <c r="F514" s="311"/>
      <c r="G514" s="310">
        <f>E245</f>
        <v>7</v>
      </c>
      <c r="H514" s="311"/>
      <c r="I514" s="310">
        <f>H245</f>
        <v>30</v>
      </c>
      <c r="J514" s="311"/>
      <c r="K514" s="310">
        <f>K245</f>
        <v>4</v>
      </c>
      <c r="L514" s="311"/>
      <c r="M514" s="310">
        <f>N245</f>
        <v>4</v>
      </c>
      <c r="N514" s="311"/>
    </row>
    <row r="515" spans="2:14" ht="16.5" customHeight="1" x14ac:dyDescent="0.2">
      <c r="B515" s="1"/>
      <c r="C515" s="289" t="s">
        <v>332</v>
      </c>
      <c r="D515" s="290"/>
      <c r="E515" s="306" t="s">
        <v>37</v>
      </c>
      <c r="F515" s="307"/>
      <c r="G515" s="306">
        <f>E284</f>
        <v>6</v>
      </c>
      <c r="H515" s="307"/>
      <c r="I515" s="306">
        <f>H284</f>
        <v>0</v>
      </c>
      <c r="J515" s="307"/>
      <c r="K515" s="306">
        <f>K284</f>
        <v>26</v>
      </c>
      <c r="L515" s="307"/>
      <c r="M515" s="306">
        <f>N284</f>
        <v>26</v>
      </c>
      <c r="N515" s="307"/>
    </row>
    <row r="516" spans="2:14" ht="16.5" customHeight="1" x14ac:dyDescent="0.2">
      <c r="B516" s="1"/>
      <c r="C516" s="296"/>
      <c r="D516" s="297"/>
      <c r="E516" s="308" t="s">
        <v>309</v>
      </c>
      <c r="F516" s="309"/>
      <c r="G516" s="308">
        <f>E285</f>
        <v>42</v>
      </c>
      <c r="H516" s="309"/>
      <c r="I516" s="308">
        <f>H285</f>
        <v>0</v>
      </c>
      <c r="J516" s="309"/>
      <c r="K516" s="308">
        <f>K285</f>
        <v>135.99999999999997</v>
      </c>
      <c r="L516" s="309"/>
      <c r="M516" s="308">
        <f>N285</f>
        <v>250</v>
      </c>
      <c r="N516" s="309"/>
    </row>
    <row r="517" spans="2:14" ht="16.5" customHeight="1" x14ac:dyDescent="0.2">
      <c r="B517" s="1"/>
      <c r="C517" s="291"/>
      <c r="D517" s="292"/>
      <c r="E517" s="310" t="s">
        <v>42</v>
      </c>
      <c r="F517" s="311"/>
      <c r="G517" s="310">
        <f>E286</f>
        <v>25</v>
      </c>
      <c r="H517" s="311"/>
      <c r="I517" s="310">
        <f>H286</f>
        <v>31</v>
      </c>
      <c r="J517" s="311"/>
      <c r="K517" s="310">
        <f>K286</f>
        <v>5</v>
      </c>
      <c r="L517" s="311"/>
      <c r="M517" s="310">
        <f>N286</f>
        <v>5</v>
      </c>
      <c r="N517" s="311"/>
    </row>
    <row r="518" spans="2:14" ht="16.5" customHeight="1" x14ac:dyDescent="0.2">
      <c r="B518" s="1"/>
      <c r="C518" s="289" t="s">
        <v>333</v>
      </c>
      <c r="D518" s="290"/>
      <c r="E518" s="306" t="s">
        <v>37</v>
      </c>
      <c r="F518" s="307"/>
      <c r="G518" s="306">
        <f>E325</f>
        <v>0</v>
      </c>
      <c r="H518" s="307"/>
      <c r="I518" s="306">
        <f>H325</f>
        <v>25</v>
      </c>
      <c r="J518" s="307"/>
      <c r="K518" s="306">
        <f>K325</f>
        <v>26</v>
      </c>
      <c r="L518" s="307"/>
      <c r="M518" s="306">
        <f>N325</f>
        <v>26</v>
      </c>
      <c r="N518" s="307"/>
    </row>
    <row r="519" spans="2:14" ht="16.5" customHeight="1" x14ac:dyDescent="0.2">
      <c r="B519" s="1"/>
      <c r="C519" s="296"/>
      <c r="D519" s="297"/>
      <c r="E519" s="308" t="s">
        <v>309</v>
      </c>
      <c r="F519" s="309"/>
      <c r="G519" s="308">
        <f>E326</f>
        <v>0</v>
      </c>
      <c r="H519" s="309"/>
      <c r="I519" s="308">
        <f>H326</f>
        <v>139.5</v>
      </c>
      <c r="J519" s="309"/>
      <c r="K519" s="308">
        <f>K326</f>
        <v>124</v>
      </c>
      <c r="L519" s="309"/>
      <c r="M519" s="308">
        <f>N326</f>
        <v>248</v>
      </c>
      <c r="N519" s="309"/>
    </row>
    <row r="520" spans="2:14" ht="16.5" customHeight="1" x14ac:dyDescent="0.2">
      <c r="B520" s="1"/>
      <c r="C520" s="291"/>
      <c r="D520" s="292"/>
      <c r="E520" s="310" t="s">
        <v>42</v>
      </c>
      <c r="F520" s="311"/>
      <c r="G520" s="310">
        <f>E327</f>
        <v>30</v>
      </c>
      <c r="H520" s="311"/>
      <c r="I520" s="310">
        <f>H327</f>
        <v>5</v>
      </c>
      <c r="J520" s="311"/>
      <c r="K520" s="310">
        <f>K327</f>
        <v>4</v>
      </c>
      <c r="L520" s="311"/>
      <c r="M520" s="310">
        <f>N327</f>
        <v>4</v>
      </c>
      <c r="N520" s="311"/>
    </row>
    <row r="521" spans="2:14" ht="16.5" customHeight="1" x14ac:dyDescent="0.2">
      <c r="B521" s="1"/>
      <c r="C521" s="289" t="s">
        <v>334</v>
      </c>
      <c r="D521" s="290"/>
      <c r="E521" s="306" t="s">
        <v>37</v>
      </c>
      <c r="F521" s="307"/>
      <c r="G521" s="306">
        <f>E366</f>
        <v>0</v>
      </c>
      <c r="H521" s="307"/>
      <c r="I521" s="306">
        <f>H366</f>
        <v>26</v>
      </c>
      <c r="J521" s="307"/>
      <c r="K521" s="306">
        <f>K366</f>
        <v>26</v>
      </c>
      <c r="L521" s="307"/>
      <c r="M521" s="306">
        <f>N366</f>
        <v>26</v>
      </c>
      <c r="N521" s="307"/>
    </row>
    <row r="522" spans="2:14" ht="16.5" customHeight="1" x14ac:dyDescent="0.2">
      <c r="B522" s="1"/>
      <c r="C522" s="296"/>
      <c r="D522" s="297"/>
      <c r="E522" s="308" t="s">
        <v>309</v>
      </c>
      <c r="F522" s="309"/>
      <c r="G522" s="308">
        <f>E367</f>
        <v>0</v>
      </c>
      <c r="H522" s="309"/>
      <c r="I522" s="308">
        <f>H367</f>
        <v>162.5</v>
      </c>
      <c r="J522" s="309"/>
      <c r="K522" s="308">
        <f>K367</f>
        <v>130</v>
      </c>
      <c r="L522" s="309"/>
      <c r="M522" s="308">
        <f>N367</f>
        <v>248</v>
      </c>
      <c r="N522" s="309"/>
    </row>
    <row r="523" spans="2:14" ht="16.5" customHeight="1" x14ac:dyDescent="0.2">
      <c r="B523" s="1"/>
      <c r="C523" s="291"/>
      <c r="D523" s="292"/>
      <c r="E523" s="310" t="s">
        <v>42</v>
      </c>
      <c r="F523" s="311"/>
      <c r="G523" s="310">
        <f>E368</f>
        <v>31</v>
      </c>
      <c r="H523" s="311"/>
      <c r="I523" s="310">
        <f>H368</f>
        <v>5</v>
      </c>
      <c r="J523" s="311"/>
      <c r="K523" s="310">
        <f>K368</f>
        <v>5</v>
      </c>
      <c r="L523" s="311"/>
      <c r="M523" s="310">
        <f>N368</f>
        <v>5</v>
      </c>
      <c r="N523" s="311"/>
    </row>
    <row r="524" spans="2:14" ht="16.5" customHeight="1" x14ac:dyDescent="0.2">
      <c r="B524" s="1"/>
      <c r="C524" s="289" t="s">
        <v>335</v>
      </c>
      <c r="D524" s="290"/>
      <c r="E524" s="306" t="s">
        <v>37</v>
      </c>
      <c r="F524" s="307"/>
      <c r="G524" s="306">
        <f>E407</f>
        <v>0</v>
      </c>
      <c r="H524" s="307"/>
      <c r="I524" s="306">
        <f>H407</f>
        <v>26</v>
      </c>
      <c r="J524" s="307"/>
      <c r="K524" s="306">
        <f>K407</f>
        <v>5</v>
      </c>
      <c r="L524" s="307"/>
      <c r="M524" s="306">
        <f>N407</f>
        <v>26</v>
      </c>
      <c r="N524" s="307"/>
    </row>
    <row r="525" spans="2:14" ht="16.5" customHeight="1" x14ac:dyDescent="0.2">
      <c r="B525" s="1"/>
      <c r="C525" s="296"/>
      <c r="D525" s="297"/>
      <c r="E525" s="308" t="s">
        <v>309</v>
      </c>
      <c r="F525" s="309"/>
      <c r="G525" s="308">
        <f>E408</f>
        <v>0</v>
      </c>
      <c r="H525" s="309"/>
      <c r="I525" s="308">
        <f>H408</f>
        <v>159</v>
      </c>
      <c r="J525" s="309"/>
      <c r="K525" s="308">
        <f>K408</f>
        <v>30</v>
      </c>
      <c r="L525" s="309"/>
      <c r="M525" s="308">
        <f>N408</f>
        <v>246</v>
      </c>
      <c r="N525" s="309"/>
    </row>
    <row r="526" spans="2:14" ht="16.5" customHeight="1" x14ac:dyDescent="0.2">
      <c r="B526" s="1"/>
      <c r="C526" s="291"/>
      <c r="D526" s="292"/>
      <c r="E526" s="310" t="s">
        <v>42</v>
      </c>
      <c r="F526" s="311"/>
      <c r="G526" s="310">
        <f>E409</f>
        <v>31</v>
      </c>
      <c r="H526" s="311"/>
      <c r="I526" s="310">
        <f>H409</f>
        <v>5</v>
      </c>
      <c r="J526" s="311"/>
      <c r="K526" s="310">
        <f>K409</f>
        <v>26</v>
      </c>
      <c r="L526" s="311"/>
      <c r="M526" s="310">
        <f>N409</f>
        <v>5</v>
      </c>
      <c r="N526" s="311"/>
    </row>
    <row r="527" spans="2:14" ht="16.5" customHeight="1" x14ac:dyDescent="0.2">
      <c r="B527" s="1"/>
      <c r="C527" s="289" t="s">
        <v>336</v>
      </c>
      <c r="D527" s="290"/>
      <c r="E527" s="306" t="s">
        <v>37</v>
      </c>
      <c r="F527" s="307"/>
      <c r="G527" s="306">
        <f>E448</f>
        <v>0</v>
      </c>
      <c r="H527" s="307"/>
      <c r="I527" s="306">
        <f>H448</f>
        <v>21</v>
      </c>
      <c r="J527" s="307"/>
      <c r="K527" s="306">
        <f>K448</f>
        <v>19</v>
      </c>
      <c r="L527" s="307"/>
      <c r="M527" s="306">
        <f>N448</f>
        <v>25</v>
      </c>
      <c r="N527" s="307"/>
    </row>
    <row r="528" spans="2:14" ht="16.5" customHeight="1" x14ac:dyDescent="0.2">
      <c r="B528" s="1"/>
      <c r="C528" s="296"/>
      <c r="D528" s="297"/>
      <c r="E528" s="308" t="s">
        <v>309</v>
      </c>
      <c r="F528" s="309"/>
      <c r="G528" s="308">
        <f>E449</f>
        <v>0</v>
      </c>
      <c r="H528" s="309"/>
      <c r="I528" s="308">
        <f>H449</f>
        <v>129.5</v>
      </c>
      <c r="J528" s="309"/>
      <c r="K528" s="308">
        <f>K449</f>
        <v>92</v>
      </c>
      <c r="L528" s="309"/>
      <c r="M528" s="308">
        <f>N449</f>
        <v>240</v>
      </c>
      <c r="N528" s="309"/>
    </row>
    <row r="529" spans="2:14" ht="16.5" customHeight="1" x14ac:dyDescent="0.2">
      <c r="B529" s="1"/>
      <c r="C529" s="291"/>
      <c r="D529" s="292"/>
      <c r="E529" s="310" t="s">
        <v>42</v>
      </c>
      <c r="F529" s="311"/>
      <c r="G529" s="310">
        <f>E450</f>
        <v>29</v>
      </c>
      <c r="H529" s="311"/>
      <c r="I529" s="310">
        <f>H450</f>
        <v>8</v>
      </c>
      <c r="J529" s="311"/>
      <c r="K529" s="310">
        <f>K450</f>
        <v>10</v>
      </c>
      <c r="L529" s="311"/>
      <c r="M529" s="310">
        <f>N450</f>
        <v>4</v>
      </c>
      <c r="N529" s="311"/>
    </row>
    <row r="530" spans="2:14" ht="16.5" customHeight="1" x14ac:dyDescent="0.2">
      <c r="B530" s="1"/>
      <c r="C530" s="289" t="s">
        <v>337</v>
      </c>
      <c r="D530" s="290"/>
      <c r="E530" s="306" t="s">
        <v>37</v>
      </c>
      <c r="F530" s="307"/>
      <c r="G530" s="306">
        <f>E489</f>
        <v>6</v>
      </c>
      <c r="H530" s="307"/>
      <c r="I530" s="306">
        <f>H489</f>
        <v>0</v>
      </c>
      <c r="J530" s="307"/>
      <c r="K530" s="306">
        <f>K489</f>
        <v>26</v>
      </c>
      <c r="L530" s="307"/>
      <c r="M530" s="306">
        <f>N489</f>
        <v>26</v>
      </c>
      <c r="N530" s="307"/>
    </row>
    <row r="531" spans="2:14" ht="16.5" customHeight="1" x14ac:dyDescent="0.2">
      <c r="B531" s="1"/>
      <c r="C531" s="296"/>
      <c r="D531" s="297"/>
      <c r="E531" s="308" t="s">
        <v>309</v>
      </c>
      <c r="F531" s="309"/>
      <c r="G531" s="308">
        <f>E490</f>
        <v>42</v>
      </c>
      <c r="H531" s="309"/>
      <c r="I531" s="308">
        <f>H490</f>
        <v>0</v>
      </c>
      <c r="J531" s="309"/>
      <c r="K531" s="308">
        <f>K490</f>
        <v>130</v>
      </c>
      <c r="L531" s="309"/>
      <c r="M531" s="308">
        <f>N490</f>
        <v>248</v>
      </c>
      <c r="N531" s="309"/>
    </row>
    <row r="532" spans="2:14" ht="16.5" customHeight="1" x14ac:dyDescent="0.2">
      <c r="B532" s="1"/>
      <c r="C532" s="291"/>
      <c r="D532" s="292"/>
      <c r="E532" s="310" t="s">
        <v>42</v>
      </c>
      <c r="F532" s="311"/>
      <c r="G532" s="310">
        <f>E491</f>
        <v>25</v>
      </c>
      <c r="H532" s="311"/>
      <c r="I532" s="310">
        <f>H491</f>
        <v>31</v>
      </c>
      <c r="J532" s="311"/>
      <c r="K532" s="310">
        <f>K491</f>
        <v>5</v>
      </c>
      <c r="L532" s="311"/>
      <c r="M532" s="310">
        <f>N491</f>
        <v>5</v>
      </c>
      <c r="N532" s="311"/>
    </row>
    <row r="533" spans="2:14" ht="16.5" customHeight="1" x14ac:dyDescent="0.2">
      <c r="B533" s="1"/>
      <c r="C533" s="289" t="s">
        <v>338</v>
      </c>
      <c r="D533" s="290"/>
      <c r="E533" s="306" t="s">
        <v>37</v>
      </c>
      <c r="F533" s="307"/>
      <c r="G533" s="306">
        <f>G497+G500+G503+G506+G509+G512+G515+G518+G521+G524+G527+G530</f>
        <v>157</v>
      </c>
      <c r="H533" s="307"/>
      <c r="I533" s="306">
        <f>I497+I500+I503+I506+I509+I512+I515+I518+I521+I524+I527+I530</f>
        <v>98</v>
      </c>
      <c r="J533" s="307"/>
      <c r="K533" s="306">
        <f>K497+K500+K503+K506+K509+K512+K515+K518+K521+K524+K527+K530</f>
        <v>290</v>
      </c>
      <c r="L533" s="307"/>
      <c r="M533" s="306">
        <f>M497+M500+M503+M506+M509+M512+M515+M518+M521+M524+M527+M530</f>
        <v>317</v>
      </c>
      <c r="N533" s="307"/>
    </row>
    <row r="534" spans="2:14" ht="16.5" customHeight="1" x14ac:dyDescent="0.2">
      <c r="B534" s="1"/>
      <c r="C534" s="296"/>
      <c r="D534" s="297"/>
      <c r="E534" s="308" t="s">
        <v>309</v>
      </c>
      <c r="F534" s="309"/>
      <c r="G534" s="312">
        <f>G498+G501+G504+G507+G510+G513+G516+G519+G522+G525+G528+G531</f>
        <v>1163</v>
      </c>
      <c r="H534" s="313"/>
      <c r="I534" s="312">
        <f>I498+I501+I504+I507+I510+I513+I516+I519+I522+I525+I528+I531</f>
        <v>590.5</v>
      </c>
      <c r="J534" s="313"/>
      <c r="K534" s="312">
        <f>K498+K501+K504+K507+K510+K513+K516+K519+K522+K525+K528+K531</f>
        <v>1681</v>
      </c>
      <c r="L534" s="313"/>
      <c r="M534" s="312">
        <f>M498+M501+M504+M507+M510+M513+M516+M519+M522+M525+M528+M531</f>
        <v>3017</v>
      </c>
      <c r="N534" s="313"/>
    </row>
    <row r="535" spans="2:14" ht="16.5" customHeight="1" x14ac:dyDescent="0.2">
      <c r="B535" s="1"/>
      <c r="C535" s="291"/>
      <c r="D535" s="292"/>
      <c r="E535" s="310" t="s">
        <v>42</v>
      </c>
      <c r="F535" s="311"/>
      <c r="G535" s="310">
        <f>G499+G502+G505+G508+G511+G514+G517+G520+G523+G526+G529+G532</f>
        <v>209</v>
      </c>
      <c r="H535" s="311"/>
      <c r="I535" s="310">
        <f>I499+I502+I505+I508+I511+I514+I517+I520+I523+I526+I529+I532</f>
        <v>268</v>
      </c>
      <c r="J535" s="311"/>
      <c r="K535" s="310">
        <f>K499+K502+K505+K508+K511+K514+K517+K520+K523+K526+K529+K532</f>
        <v>76</v>
      </c>
      <c r="L535" s="311"/>
      <c r="M535" s="310">
        <f>M499+M502+M505+M508+M511+M514+M517+M520+M523+M526+M529+M532</f>
        <v>49</v>
      </c>
      <c r="N535" s="311"/>
    </row>
  </sheetData>
  <mergeCells count="303">
    <mergeCell ref="C533:D535"/>
    <mergeCell ref="E533:F533"/>
    <mergeCell ref="G533:H533"/>
    <mergeCell ref="I533:J533"/>
    <mergeCell ref="K533:L533"/>
    <mergeCell ref="M533:N533"/>
    <mergeCell ref="E534:F534"/>
    <mergeCell ref="G534:H534"/>
    <mergeCell ref="I534:J534"/>
    <mergeCell ref="K534:L534"/>
    <mergeCell ref="M534:N534"/>
    <mergeCell ref="E535:F535"/>
    <mergeCell ref="G535:H535"/>
    <mergeCell ref="I535:J535"/>
    <mergeCell ref="K535:L535"/>
    <mergeCell ref="M535:N535"/>
    <mergeCell ref="C530:D532"/>
    <mergeCell ref="E530:F530"/>
    <mergeCell ref="G530:H530"/>
    <mergeCell ref="I530:J530"/>
    <mergeCell ref="K530:L530"/>
    <mergeCell ref="M530:N530"/>
    <mergeCell ref="E531:F531"/>
    <mergeCell ref="G531:H531"/>
    <mergeCell ref="I531:J531"/>
    <mergeCell ref="K531:L531"/>
    <mergeCell ref="M531:N531"/>
    <mergeCell ref="E532:F532"/>
    <mergeCell ref="G532:H532"/>
    <mergeCell ref="I532:J532"/>
    <mergeCell ref="K532:L532"/>
    <mergeCell ref="M532:N532"/>
    <mergeCell ref="C527:D529"/>
    <mergeCell ref="E527:F527"/>
    <mergeCell ref="G527:H527"/>
    <mergeCell ref="I527:J527"/>
    <mergeCell ref="K527:L527"/>
    <mergeCell ref="M527:N527"/>
    <mergeCell ref="E528:F528"/>
    <mergeCell ref="G528:H528"/>
    <mergeCell ref="I528:J528"/>
    <mergeCell ref="K528:L528"/>
    <mergeCell ref="M528:N528"/>
    <mergeCell ref="E529:F529"/>
    <mergeCell ref="G529:H529"/>
    <mergeCell ref="I529:J529"/>
    <mergeCell ref="K529:L529"/>
    <mergeCell ref="M529:N529"/>
    <mergeCell ref="C524:D526"/>
    <mergeCell ref="E524:F524"/>
    <mergeCell ref="G524:H524"/>
    <mergeCell ref="I524:J524"/>
    <mergeCell ref="K524:L524"/>
    <mergeCell ref="M524:N524"/>
    <mergeCell ref="E525:F525"/>
    <mergeCell ref="G525:H525"/>
    <mergeCell ref="I525:J525"/>
    <mergeCell ref="K525:L525"/>
    <mergeCell ref="M525:N525"/>
    <mergeCell ref="E526:F526"/>
    <mergeCell ref="G526:H526"/>
    <mergeCell ref="I526:J526"/>
    <mergeCell ref="K526:L526"/>
    <mergeCell ref="M526:N526"/>
    <mergeCell ref="C521:D523"/>
    <mergeCell ref="E521:F521"/>
    <mergeCell ref="G521:H521"/>
    <mergeCell ref="I521:J521"/>
    <mergeCell ref="K521:L521"/>
    <mergeCell ref="M521:N521"/>
    <mergeCell ref="E522:F522"/>
    <mergeCell ref="G522:H522"/>
    <mergeCell ref="I522:J522"/>
    <mergeCell ref="K522:L522"/>
    <mergeCell ref="M522:N522"/>
    <mergeCell ref="E523:F523"/>
    <mergeCell ref="G523:H523"/>
    <mergeCell ref="I523:J523"/>
    <mergeCell ref="K523:L523"/>
    <mergeCell ref="M523:N523"/>
    <mergeCell ref="C518:D520"/>
    <mergeCell ref="E518:F518"/>
    <mergeCell ref="G518:H518"/>
    <mergeCell ref="I518:J518"/>
    <mergeCell ref="K518:L518"/>
    <mergeCell ref="M518:N518"/>
    <mergeCell ref="E519:F519"/>
    <mergeCell ref="G519:H519"/>
    <mergeCell ref="I519:J519"/>
    <mergeCell ref="K519:L519"/>
    <mergeCell ref="M519:N519"/>
    <mergeCell ref="E520:F520"/>
    <mergeCell ref="G520:H520"/>
    <mergeCell ref="I520:J520"/>
    <mergeCell ref="K520:L520"/>
    <mergeCell ref="M520:N520"/>
    <mergeCell ref="C515:D517"/>
    <mergeCell ref="E515:F515"/>
    <mergeCell ref="G515:H515"/>
    <mergeCell ref="I515:J515"/>
    <mergeCell ref="K515:L515"/>
    <mergeCell ref="M515:N515"/>
    <mergeCell ref="E516:F516"/>
    <mergeCell ref="G516:H516"/>
    <mergeCell ref="I516:J516"/>
    <mergeCell ref="K516:L516"/>
    <mergeCell ref="M516:N516"/>
    <mergeCell ref="E517:F517"/>
    <mergeCell ref="G517:H517"/>
    <mergeCell ref="I517:J517"/>
    <mergeCell ref="K517:L517"/>
    <mergeCell ref="M517:N517"/>
    <mergeCell ref="C512:D514"/>
    <mergeCell ref="E512:F512"/>
    <mergeCell ref="G512:H512"/>
    <mergeCell ref="I512:J512"/>
    <mergeCell ref="K512:L512"/>
    <mergeCell ref="M512:N512"/>
    <mergeCell ref="E513:F513"/>
    <mergeCell ref="G513:H513"/>
    <mergeCell ref="I513:J513"/>
    <mergeCell ref="K513:L513"/>
    <mergeCell ref="M513:N513"/>
    <mergeCell ref="E514:F514"/>
    <mergeCell ref="G514:H514"/>
    <mergeCell ref="I514:J514"/>
    <mergeCell ref="K514:L514"/>
    <mergeCell ref="M514:N514"/>
    <mergeCell ref="C509:D511"/>
    <mergeCell ref="E509:F509"/>
    <mergeCell ref="G509:H509"/>
    <mergeCell ref="I509:J509"/>
    <mergeCell ref="K509:L509"/>
    <mergeCell ref="M509:N509"/>
    <mergeCell ref="E510:F510"/>
    <mergeCell ref="G510:H510"/>
    <mergeCell ref="I510:J510"/>
    <mergeCell ref="K510:L510"/>
    <mergeCell ref="M510:N510"/>
    <mergeCell ref="E511:F511"/>
    <mergeCell ref="G511:H511"/>
    <mergeCell ref="I511:J511"/>
    <mergeCell ref="K511:L511"/>
    <mergeCell ref="M511:N511"/>
    <mergeCell ref="C506:D508"/>
    <mergeCell ref="E506:F506"/>
    <mergeCell ref="G506:H506"/>
    <mergeCell ref="I506:J506"/>
    <mergeCell ref="K506:L506"/>
    <mergeCell ref="M506:N506"/>
    <mergeCell ref="E507:F507"/>
    <mergeCell ref="G507:H507"/>
    <mergeCell ref="I507:J507"/>
    <mergeCell ref="K507:L507"/>
    <mergeCell ref="M507:N507"/>
    <mergeCell ref="E508:F508"/>
    <mergeCell ref="G508:H508"/>
    <mergeCell ref="I508:J508"/>
    <mergeCell ref="K508:L508"/>
    <mergeCell ref="M508:N508"/>
    <mergeCell ref="C503:D505"/>
    <mergeCell ref="E503:F503"/>
    <mergeCell ref="G503:H503"/>
    <mergeCell ref="I503:J503"/>
    <mergeCell ref="K503:L503"/>
    <mergeCell ref="M503:N503"/>
    <mergeCell ref="E504:F504"/>
    <mergeCell ref="G504:H504"/>
    <mergeCell ref="I504:J504"/>
    <mergeCell ref="K504:L504"/>
    <mergeCell ref="M504:N504"/>
    <mergeCell ref="E505:F505"/>
    <mergeCell ref="G505:H505"/>
    <mergeCell ref="I505:J505"/>
    <mergeCell ref="K505:L505"/>
    <mergeCell ref="M505:N505"/>
    <mergeCell ref="C500:D502"/>
    <mergeCell ref="E500:F500"/>
    <mergeCell ref="G500:H500"/>
    <mergeCell ref="I500:J500"/>
    <mergeCell ref="K500:L500"/>
    <mergeCell ref="M500:N500"/>
    <mergeCell ref="E501:F501"/>
    <mergeCell ref="G501:H501"/>
    <mergeCell ref="I501:J501"/>
    <mergeCell ref="K501:L501"/>
    <mergeCell ref="M501:N501"/>
    <mergeCell ref="E502:F502"/>
    <mergeCell ref="G502:H502"/>
    <mergeCell ref="I502:J502"/>
    <mergeCell ref="K502:L502"/>
    <mergeCell ref="M502:N502"/>
    <mergeCell ref="C497:D499"/>
    <mergeCell ref="E497:F497"/>
    <mergeCell ref="G497:H497"/>
    <mergeCell ref="I497:J497"/>
    <mergeCell ref="K497:L497"/>
    <mergeCell ref="M497:N497"/>
    <mergeCell ref="E498:F498"/>
    <mergeCell ref="G498:H498"/>
    <mergeCell ref="I498:J498"/>
    <mergeCell ref="K498:L498"/>
    <mergeCell ref="M498:N498"/>
    <mergeCell ref="E499:F499"/>
    <mergeCell ref="G499:H499"/>
    <mergeCell ref="I499:J499"/>
    <mergeCell ref="K499:L499"/>
    <mergeCell ref="M499:N499"/>
    <mergeCell ref="B455:D455"/>
    <mergeCell ref="E455:F455"/>
    <mergeCell ref="B456:C457"/>
    <mergeCell ref="D456:F456"/>
    <mergeCell ref="G456:I456"/>
    <mergeCell ref="J456:L456"/>
    <mergeCell ref="M456:O456"/>
    <mergeCell ref="G496:H496"/>
    <mergeCell ref="I496:J496"/>
    <mergeCell ref="K496:L496"/>
    <mergeCell ref="M496:N496"/>
    <mergeCell ref="B411:P412"/>
    <mergeCell ref="B414:D414"/>
    <mergeCell ref="E414:F414"/>
    <mergeCell ref="B415:C416"/>
    <mergeCell ref="D415:F415"/>
    <mergeCell ref="G415:I415"/>
    <mergeCell ref="J415:L415"/>
    <mergeCell ref="M415:O415"/>
    <mergeCell ref="B452:P453"/>
    <mergeCell ref="B333:C334"/>
    <mergeCell ref="D333:F333"/>
    <mergeCell ref="G333:I333"/>
    <mergeCell ref="J333:L333"/>
    <mergeCell ref="M333:O333"/>
    <mergeCell ref="B370:P371"/>
    <mergeCell ref="B373:D373"/>
    <mergeCell ref="E373:F373"/>
    <mergeCell ref="B374:C375"/>
    <mergeCell ref="D374:F374"/>
    <mergeCell ref="G374:I374"/>
    <mergeCell ref="J374:L374"/>
    <mergeCell ref="M374:O374"/>
    <mergeCell ref="B291:D291"/>
    <mergeCell ref="E291:F291"/>
    <mergeCell ref="B292:C293"/>
    <mergeCell ref="D292:F292"/>
    <mergeCell ref="G292:I292"/>
    <mergeCell ref="J292:L292"/>
    <mergeCell ref="M292:O292"/>
    <mergeCell ref="B329:P330"/>
    <mergeCell ref="B332:D332"/>
    <mergeCell ref="E332:F332"/>
    <mergeCell ref="B247:P248"/>
    <mergeCell ref="B250:D250"/>
    <mergeCell ref="E250:F250"/>
    <mergeCell ref="B251:C252"/>
    <mergeCell ref="D251:F251"/>
    <mergeCell ref="G251:I251"/>
    <mergeCell ref="J251:L251"/>
    <mergeCell ref="M251:O251"/>
    <mergeCell ref="B288:P289"/>
    <mergeCell ref="B169:C170"/>
    <mergeCell ref="D169:F169"/>
    <mergeCell ref="G169:I169"/>
    <mergeCell ref="J169:L169"/>
    <mergeCell ref="M169:O169"/>
    <mergeCell ref="B206:P207"/>
    <mergeCell ref="B209:D209"/>
    <mergeCell ref="B210:C211"/>
    <mergeCell ref="D210:F210"/>
    <mergeCell ref="G210:I210"/>
    <mergeCell ref="J210:L210"/>
    <mergeCell ref="M210:O210"/>
    <mergeCell ref="B124:P125"/>
    <mergeCell ref="B127:D127"/>
    <mergeCell ref="B128:C129"/>
    <mergeCell ref="D128:F128"/>
    <mergeCell ref="G128:I128"/>
    <mergeCell ref="J128:L128"/>
    <mergeCell ref="M128:O128"/>
    <mergeCell ref="B165:P166"/>
    <mergeCell ref="B168:D168"/>
    <mergeCell ref="B45:D45"/>
    <mergeCell ref="B46:C47"/>
    <mergeCell ref="D46:F46"/>
    <mergeCell ref="G46:I46"/>
    <mergeCell ref="J46:L46"/>
    <mergeCell ref="M46:O46"/>
    <mergeCell ref="B83:P84"/>
    <mergeCell ref="B86:D86"/>
    <mergeCell ref="B87:C88"/>
    <mergeCell ref="D87:F87"/>
    <mergeCell ref="G87:I87"/>
    <mergeCell ref="J87:L87"/>
    <mergeCell ref="M87:O87"/>
    <mergeCell ref="B1:P2"/>
    <mergeCell ref="B4:D4"/>
    <mergeCell ref="B5:C6"/>
    <mergeCell ref="D5:F5"/>
    <mergeCell ref="G5:I5"/>
    <mergeCell ref="J5:L5"/>
    <mergeCell ref="M5:O5"/>
    <mergeCell ref="T5:U5"/>
    <mergeCell ref="B42:P43"/>
  </mergeCells>
  <phoneticPr fontId="2"/>
  <conditionalFormatting sqref="B7:C37 B48:C78 B89:C119 B130:C160 B171:C201 B212:C242 B253:C283 B294:C324 B335:C365 B376:C406 B417:C447 B458:C488">
    <cfRule type="expression" dxfId="17" priority="176" stopIfTrue="1">
      <formula>COUNTIF($T$6:$T$26,$B7)=1</formula>
    </cfRule>
    <cfRule type="expression" dxfId="16" priority="177" stopIfTrue="1">
      <formula>WEEKDAY($B7,1)=1</formula>
    </cfRule>
    <cfRule type="expression" dxfId="15" priority="178" stopIfTrue="1">
      <formula>WEEKDAY($B7,1)=7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rowBreaks count="11" manualBreakCount="11">
    <brk id="41" max="16" man="1"/>
    <brk id="82" max="16" man="1"/>
    <brk id="123" max="16" man="1"/>
    <brk id="164" max="16" man="1"/>
    <brk id="205" max="16" man="1"/>
    <brk id="246" max="16" man="1"/>
    <brk id="287" max="16" man="1"/>
    <brk id="328" max="16" man="1"/>
    <brk id="369" max="16" man="1"/>
    <brk id="410" max="16" man="1"/>
    <brk id="451" max="16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U535"/>
  <sheetViews>
    <sheetView view="pageBreakPreview" topLeftCell="A463" zoomScaleNormal="100" zoomScaleSheetLayoutView="100" workbookViewId="0">
      <selection activeCell="S15" sqref="S15"/>
    </sheetView>
  </sheetViews>
  <sheetFormatPr defaultColWidth="9.109375" defaultRowHeight="13.2" x14ac:dyDescent="0.2"/>
  <cols>
    <col min="1" max="1" width="1" style="1" customWidth="1"/>
    <col min="2" max="2" width="4.33203125" style="15" customWidth="1"/>
    <col min="3" max="3" width="4.33203125" style="16" customWidth="1"/>
    <col min="4" max="15" width="5.6640625" style="1" customWidth="1"/>
    <col min="16" max="16" width="10.6640625" style="1" customWidth="1"/>
    <col min="17" max="17" width="1.33203125" style="1" customWidth="1"/>
    <col min="18" max="19" width="9.109375" style="1"/>
    <col min="20" max="20" width="12.6640625" style="1" customWidth="1"/>
    <col min="21" max="21" width="4.33203125" style="1" customWidth="1"/>
    <col min="22" max="16384" width="9.109375" style="1"/>
  </cols>
  <sheetData>
    <row r="1" spans="2:21" ht="18.75" customHeight="1" x14ac:dyDescent="0.2">
      <c r="B1" s="382" t="s">
        <v>13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</row>
    <row r="2" spans="2:21" ht="18.75" customHeight="1" x14ac:dyDescent="0.2"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</row>
    <row r="3" spans="2:21" ht="18.75" customHeight="1" x14ac:dyDescent="0.2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21" ht="18.75" customHeight="1" x14ac:dyDescent="0.2">
      <c r="B4" s="288">
        <v>43922</v>
      </c>
      <c r="C4" s="288"/>
      <c r="D4" s="288"/>
      <c r="E4" s="44">
        <f>B4</f>
        <v>43922</v>
      </c>
      <c r="F4" s="10"/>
    </row>
    <row r="5" spans="2:21" ht="19.5" customHeight="1" x14ac:dyDescent="0.2">
      <c r="B5" s="289"/>
      <c r="C5" s="290"/>
      <c r="D5" s="219" t="s">
        <v>313</v>
      </c>
      <c r="E5" s="293"/>
      <c r="F5" s="220"/>
      <c r="G5" s="219" t="s">
        <v>2</v>
      </c>
      <c r="H5" s="293"/>
      <c r="I5" s="220"/>
      <c r="J5" s="219" t="s">
        <v>36</v>
      </c>
      <c r="K5" s="293"/>
      <c r="L5" s="220"/>
      <c r="M5" s="219" t="s">
        <v>237</v>
      </c>
      <c r="N5" s="293"/>
      <c r="O5" s="220"/>
      <c r="P5" s="40" t="s">
        <v>306</v>
      </c>
      <c r="T5" s="198" t="s">
        <v>312</v>
      </c>
      <c r="U5" s="199"/>
    </row>
    <row r="6" spans="2:21" ht="19.5" customHeight="1" x14ac:dyDescent="0.2">
      <c r="B6" s="291"/>
      <c r="C6" s="292"/>
      <c r="D6" s="35" t="s">
        <v>246</v>
      </c>
      <c r="E6" s="48" t="s">
        <v>307</v>
      </c>
      <c r="F6" s="47" t="s">
        <v>308</v>
      </c>
      <c r="G6" s="35" t="s">
        <v>246</v>
      </c>
      <c r="H6" s="48" t="s">
        <v>307</v>
      </c>
      <c r="I6" s="47" t="s">
        <v>308</v>
      </c>
      <c r="J6" s="35" t="s">
        <v>246</v>
      </c>
      <c r="K6" s="48" t="s">
        <v>307</v>
      </c>
      <c r="L6" s="47" t="s">
        <v>308</v>
      </c>
      <c r="M6" s="35" t="s">
        <v>246</v>
      </c>
      <c r="N6" s="48" t="s">
        <v>307</v>
      </c>
      <c r="O6" s="47" t="s">
        <v>308</v>
      </c>
      <c r="P6" s="3"/>
      <c r="S6" s="1">
        <v>1</v>
      </c>
      <c r="T6" s="79">
        <v>43950</v>
      </c>
      <c r="U6" s="52">
        <f>T6</f>
        <v>43950</v>
      </c>
    </row>
    <row r="7" spans="2:21" ht="19.5" customHeight="1" x14ac:dyDescent="0.2">
      <c r="B7" s="51">
        <f>B4</f>
        <v>43922</v>
      </c>
      <c r="C7" s="52">
        <f>B7</f>
        <v>43922</v>
      </c>
      <c r="D7" s="53">
        <v>0.58333333333333337</v>
      </c>
      <c r="E7" s="54">
        <v>0.83333333333333337</v>
      </c>
      <c r="F7" s="55">
        <f>(E7-D7)*24</f>
        <v>6</v>
      </c>
      <c r="G7" s="53"/>
      <c r="H7" s="54"/>
      <c r="I7" s="55">
        <f t="shared" ref="I7:I33" si="0">(H7-G7)*24</f>
        <v>0</v>
      </c>
      <c r="J7" s="53">
        <v>0.5</v>
      </c>
      <c r="K7" s="54">
        <v>0.75</v>
      </c>
      <c r="L7" s="55">
        <f t="shared" ref="L7:L12" si="1">(K7-J7)*24</f>
        <v>6</v>
      </c>
      <c r="M7" s="53">
        <v>0.41666666666666669</v>
      </c>
      <c r="N7" s="72">
        <v>0.83333333333333337</v>
      </c>
      <c r="O7" s="55">
        <f t="shared" ref="O7:O12" si="2">(N7-M7)*24</f>
        <v>10</v>
      </c>
      <c r="P7" s="83" t="s">
        <v>84</v>
      </c>
      <c r="S7" s="1">
        <v>2</v>
      </c>
      <c r="T7" s="79">
        <v>43954</v>
      </c>
      <c r="U7" s="52">
        <f>T7</f>
        <v>43954</v>
      </c>
    </row>
    <row r="8" spans="2:21" ht="19.5" customHeight="1" x14ac:dyDescent="0.2">
      <c r="B8" s="51">
        <f t="shared" ref="B8:B34" si="3">B7+1</f>
        <v>43923</v>
      </c>
      <c r="C8" s="52">
        <f>B8</f>
        <v>43923</v>
      </c>
      <c r="D8" s="53">
        <v>0.58333333333333337</v>
      </c>
      <c r="E8" s="54">
        <v>0.83333333333333337</v>
      </c>
      <c r="F8" s="55">
        <f>(E8-D8)*24</f>
        <v>6</v>
      </c>
      <c r="G8" s="35"/>
      <c r="H8" s="48"/>
      <c r="I8" s="55">
        <f t="shared" si="0"/>
        <v>0</v>
      </c>
      <c r="J8" s="53">
        <v>0.5</v>
      </c>
      <c r="K8" s="54">
        <v>0.75</v>
      </c>
      <c r="L8" s="55">
        <f t="shared" si="1"/>
        <v>6</v>
      </c>
      <c r="M8" s="53">
        <v>0.41666666666666669</v>
      </c>
      <c r="N8" s="72">
        <v>0.83333333333333337</v>
      </c>
      <c r="O8" s="55">
        <f t="shared" si="2"/>
        <v>10</v>
      </c>
      <c r="P8" s="83" t="s">
        <v>84</v>
      </c>
      <c r="S8" s="1">
        <v>3</v>
      </c>
      <c r="T8" s="79">
        <v>43955</v>
      </c>
      <c r="U8" s="52">
        <f>T8</f>
        <v>43955</v>
      </c>
    </row>
    <row r="9" spans="2:21" ht="19.5" customHeight="1" x14ac:dyDescent="0.2">
      <c r="B9" s="51">
        <f t="shared" si="3"/>
        <v>43924</v>
      </c>
      <c r="C9" s="52">
        <f t="shared" ref="C9:C37" si="4">B9</f>
        <v>43924</v>
      </c>
      <c r="D9" s="53">
        <v>0.58333333333333337</v>
      </c>
      <c r="E9" s="54">
        <v>0.83333333333333337</v>
      </c>
      <c r="F9" s="55">
        <f>(E9-D9)*24</f>
        <v>6</v>
      </c>
      <c r="G9" s="35"/>
      <c r="H9" s="48"/>
      <c r="I9" s="55">
        <f t="shared" si="0"/>
        <v>0</v>
      </c>
      <c r="J9" s="71">
        <v>0.5</v>
      </c>
      <c r="K9" s="72">
        <v>0.75</v>
      </c>
      <c r="L9" s="55">
        <f t="shared" si="1"/>
        <v>6</v>
      </c>
      <c r="M9" s="71">
        <v>0.41666666666666669</v>
      </c>
      <c r="N9" s="72">
        <v>0.83333333333333337</v>
      </c>
      <c r="O9" s="55">
        <f t="shared" si="2"/>
        <v>10</v>
      </c>
      <c r="P9" s="83" t="s">
        <v>84</v>
      </c>
      <c r="S9" s="1">
        <v>4</v>
      </c>
      <c r="T9" s="79">
        <v>43956</v>
      </c>
      <c r="U9" s="52">
        <f>T9</f>
        <v>43956</v>
      </c>
    </row>
    <row r="10" spans="2:21" ht="19.5" customHeight="1" x14ac:dyDescent="0.2">
      <c r="B10" s="51">
        <f t="shared" si="3"/>
        <v>43925</v>
      </c>
      <c r="C10" s="52">
        <f t="shared" si="4"/>
        <v>43925</v>
      </c>
      <c r="D10" s="71">
        <v>0.41666666666666669</v>
      </c>
      <c r="E10" s="54">
        <v>0.83333333333333337</v>
      </c>
      <c r="F10" s="55">
        <f>(E10-D10)*24</f>
        <v>10</v>
      </c>
      <c r="G10" s="35"/>
      <c r="H10" s="48"/>
      <c r="I10" s="55">
        <f t="shared" si="0"/>
        <v>0</v>
      </c>
      <c r="J10" s="71">
        <v>0.5</v>
      </c>
      <c r="K10" s="72">
        <v>0.75</v>
      </c>
      <c r="L10" s="55">
        <f t="shared" si="1"/>
        <v>6</v>
      </c>
      <c r="M10" s="71">
        <v>0.41666666666666669</v>
      </c>
      <c r="N10" s="72">
        <v>0.83333333333333337</v>
      </c>
      <c r="O10" s="55">
        <f t="shared" si="2"/>
        <v>10</v>
      </c>
      <c r="P10" s="83" t="s">
        <v>84</v>
      </c>
      <c r="S10" s="1">
        <v>5</v>
      </c>
      <c r="T10" s="79">
        <v>43957</v>
      </c>
      <c r="U10" s="52">
        <f t="shared" ref="U10:U22" si="5">T10</f>
        <v>43957</v>
      </c>
    </row>
    <row r="11" spans="2:21" ht="19.5" customHeight="1" x14ac:dyDescent="0.2">
      <c r="B11" s="51">
        <f t="shared" si="3"/>
        <v>43926</v>
      </c>
      <c r="C11" s="52">
        <f t="shared" si="4"/>
        <v>43926</v>
      </c>
      <c r="D11" s="35"/>
      <c r="E11" s="48" t="s">
        <v>311</v>
      </c>
      <c r="F11" s="47"/>
      <c r="G11" s="35"/>
      <c r="H11" s="48"/>
      <c r="I11" s="55">
        <f t="shared" si="0"/>
        <v>0</v>
      </c>
      <c r="J11" s="71">
        <v>0.5</v>
      </c>
      <c r="K11" s="72">
        <v>0.75</v>
      </c>
      <c r="L11" s="55">
        <f t="shared" si="1"/>
        <v>6</v>
      </c>
      <c r="M11" s="71">
        <v>0.41666666666666669</v>
      </c>
      <c r="N11" s="54">
        <v>0.75</v>
      </c>
      <c r="O11" s="55">
        <f t="shared" si="2"/>
        <v>8</v>
      </c>
      <c r="P11" s="83" t="s">
        <v>84</v>
      </c>
      <c r="S11" s="1">
        <v>6</v>
      </c>
      <c r="T11" s="79">
        <v>44035</v>
      </c>
      <c r="U11" s="52">
        <f t="shared" si="5"/>
        <v>44035</v>
      </c>
    </row>
    <row r="12" spans="2:21" ht="19.5" customHeight="1" x14ac:dyDescent="0.2">
      <c r="B12" s="51">
        <f t="shared" si="3"/>
        <v>43927</v>
      </c>
      <c r="C12" s="52">
        <f t="shared" si="4"/>
        <v>43927</v>
      </c>
      <c r="D12" s="53">
        <v>0.58333333333333337</v>
      </c>
      <c r="E12" s="54">
        <v>0.83333333333333337</v>
      </c>
      <c r="F12" s="55">
        <f>(E12-D12)*24</f>
        <v>6</v>
      </c>
      <c r="G12" s="35"/>
      <c r="H12" s="48"/>
      <c r="I12" s="55">
        <f>(H12-G12)*24</f>
        <v>0</v>
      </c>
      <c r="J12" s="71">
        <v>0.5</v>
      </c>
      <c r="K12" s="72">
        <v>0.75</v>
      </c>
      <c r="L12" s="55">
        <f t="shared" si="1"/>
        <v>6</v>
      </c>
      <c r="M12" s="71">
        <v>0.41666666666666669</v>
      </c>
      <c r="N12" s="72">
        <v>0.83333333333333337</v>
      </c>
      <c r="O12" s="55">
        <f t="shared" si="2"/>
        <v>10</v>
      </c>
      <c r="P12" s="83" t="s">
        <v>84</v>
      </c>
      <c r="S12" s="1">
        <v>7</v>
      </c>
      <c r="T12" s="79">
        <v>44036</v>
      </c>
      <c r="U12" s="52">
        <f t="shared" si="5"/>
        <v>44036</v>
      </c>
    </row>
    <row r="13" spans="2:21" ht="19.5" customHeight="1" x14ac:dyDescent="0.2">
      <c r="B13" s="51">
        <f t="shared" si="3"/>
        <v>43928</v>
      </c>
      <c r="C13" s="52">
        <f t="shared" si="4"/>
        <v>43928</v>
      </c>
      <c r="D13" s="85"/>
      <c r="E13" s="48" t="s">
        <v>79</v>
      </c>
      <c r="F13" s="87"/>
      <c r="G13" s="35"/>
      <c r="H13" s="48"/>
      <c r="I13" s="55">
        <f t="shared" si="0"/>
        <v>0</v>
      </c>
      <c r="J13" s="85"/>
      <c r="K13" s="48" t="s">
        <v>79</v>
      </c>
      <c r="L13" s="87"/>
      <c r="M13" s="85"/>
      <c r="N13" s="48" t="s">
        <v>79</v>
      </c>
      <c r="O13" s="87"/>
      <c r="P13" s="83"/>
      <c r="S13" s="1">
        <v>8</v>
      </c>
      <c r="T13" s="79">
        <v>44053</v>
      </c>
      <c r="U13" s="52">
        <f t="shared" si="5"/>
        <v>44053</v>
      </c>
    </row>
    <row r="14" spans="2:21" ht="19.5" customHeight="1" x14ac:dyDescent="0.2">
      <c r="B14" s="51">
        <f t="shared" si="3"/>
        <v>43929</v>
      </c>
      <c r="C14" s="52">
        <f t="shared" si="4"/>
        <v>43929</v>
      </c>
      <c r="D14" s="53">
        <v>0.58333333333333337</v>
      </c>
      <c r="E14" s="54">
        <v>0.83333333333333337</v>
      </c>
      <c r="F14" s="55">
        <f t="shared" ref="F14:F19" si="6">(E14-D14)*24</f>
        <v>6</v>
      </c>
      <c r="G14" s="35"/>
      <c r="H14" s="48"/>
      <c r="I14" s="55">
        <f t="shared" si="0"/>
        <v>0</v>
      </c>
      <c r="J14" s="71">
        <v>0.58333333333333337</v>
      </c>
      <c r="K14" s="72">
        <v>0.75</v>
      </c>
      <c r="L14" s="55">
        <f t="shared" ref="L14:L19" si="7">(K14-J14)*24</f>
        <v>3.9999999999999991</v>
      </c>
      <c r="M14" s="71">
        <v>0.41666666666666669</v>
      </c>
      <c r="N14" s="72">
        <v>0.83333333333333337</v>
      </c>
      <c r="O14" s="55">
        <f t="shared" ref="O14:O19" si="8">(N14-M14)*24</f>
        <v>10</v>
      </c>
      <c r="P14" s="91"/>
      <c r="S14" s="1">
        <v>9</v>
      </c>
      <c r="T14" s="79">
        <v>44095</v>
      </c>
      <c r="U14" s="52">
        <f t="shared" si="5"/>
        <v>44095</v>
      </c>
    </row>
    <row r="15" spans="2:21" ht="19.5" customHeight="1" x14ac:dyDescent="0.2">
      <c r="B15" s="51">
        <f t="shared" si="3"/>
        <v>43930</v>
      </c>
      <c r="C15" s="52">
        <f t="shared" si="4"/>
        <v>43930</v>
      </c>
      <c r="D15" s="71">
        <v>0.58333333333333337</v>
      </c>
      <c r="E15" s="72">
        <v>0.83333333333333337</v>
      </c>
      <c r="F15" s="55">
        <f t="shared" si="6"/>
        <v>6</v>
      </c>
      <c r="G15" s="35"/>
      <c r="H15" s="48"/>
      <c r="I15" s="55">
        <f t="shared" si="0"/>
        <v>0</v>
      </c>
      <c r="J15" s="71">
        <v>0.58333333333333337</v>
      </c>
      <c r="K15" s="72">
        <v>0.75</v>
      </c>
      <c r="L15" s="55">
        <f t="shared" si="7"/>
        <v>3.9999999999999991</v>
      </c>
      <c r="M15" s="71">
        <v>0.41666666666666669</v>
      </c>
      <c r="N15" s="72">
        <v>0.83333333333333337</v>
      </c>
      <c r="O15" s="55">
        <f t="shared" si="8"/>
        <v>10</v>
      </c>
      <c r="P15" s="83"/>
      <c r="S15" s="1">
        <v>10</v>
      </c>
      <c r="T15" s="79">
        <v>44096</v>
      </c>
      <c r="U15" s="52">
        <f t="shared" si="5"/>
        <v>44096</v>
      </c>
    </row>
    <row r="16" spans="2:21" ht="19.5" customHeight="1" x14ac:dyDescent="0.2">
      <c r="B16" s="51">
        <f t="shared" si="3"/>
        <v>43931</v>
      </c>
      <c r="C16" s="52">
        <f t="shared" si="4"/>
        <v>43931</v>
      </c>
      <c r="D16" s="71">
        <v>0.58333333333333337</v>
      </c>
      <c r="E16" s="72">
        <v>0.83333333333333337</v>
      </c>
      <c r="F16" s="55">
        <f t="shared" si="6"/>
        <v>6</v>
      </c>
      <c r="G16" s="35"/>
      <c r="H16" s="48"/>
      <c r="I16" s="55">
        <f t="shared" si="0"/>
        <v>0</v>
      </c>
      <c r="J16" s="71">
        <v>0.58333333333333337</v>
      </c>
      <c r="K16" s="72">
        <v>0.75</v>
      </c>
      <c r="L16" s="55">
        <f t="shared" si="7"/>
        <v>3.9999999999999991</v>
      </c>
      <c r="M16" s="71">
        <v>0.41666666666666669</v>
      </c>
      <c r="N16" s="72">
        <v>0.83333333333333337</v>
      </c>
      <c r="O16" s="55">
        <f t="shared" si="8"/>
        <v>10</v>
      </c>
      <c r="P16" s="83"/>
      <c r="S16" s="1">
        <v>11</v>
      </c>
      <c r="T16" s="79">
        <v>44138</v>
      </c>
      <c r="U16" s="52">
        <f t="shared" si="5"/>
        <v>44138</v>
      </c>
    </row>
    <row r="17" spans="2:21" ht="19.5" customHeight="1" x14ac:dyDescent="0.2">
      <c r="B17" s="51">
        <f t="shared" si="3"/>
        <v>43932</v>
      </c>
      <c r="C17" s="52">
        <f t="shared" si="4"/>
        <v>43932</v>
      </c>
      <c r="D17" s="71">
        <v>0.41666666666666669</v>
      </c>
      <c r="E17" s="72">
        <v>0.83333333333333337</v>
      </c>
      <c r="F17" s="55">
        <f t="shared" si="6"/>
        <v>10</v>
      </c>
      <c r="G17" s="35"/>
      <c r="H17" s="48"/>
      <c r="I17" s="55">
        <f t="shared" si="0"/>
        <v>0</v>
      </c>
      <c r="J17" s="71">
        <v>0.41666666666666669</v>
      </c>
      <c r="K17" s="72">
        <v>0.75</v>
      </c>
      <c r="L17" s="55">
        <f t="shared" si="7"/>
        <v>8</v>
      </c>
      <c r="M17" s="71">
        <v>0.41666666666666669</v>
      </c>
      <c r="N17" s="72">
        <v>0.83333333333333337</v>
      </c>
      <c r="O17" s="55">
        <f t="shared" si="8"/>
        <v>10</v>
      </c>
      <c r="P17" s="92"/>
      <c r="S17" s="1">
        <v>12</v>
      </c>
      <c r="T17" s="79">
        <v>44158</v>
      </c>
      <c r="U17" s="52">
        <f t="shared" si="5"/>
        <v>44158</v>
      </c>
    </row>
    <row r="18" spans="2:21" ht="19.5" customHeight="1" x14ac:dyDescent="0.2">
      <c r="B18" s="51">
        <f t="shared" si="3"/>
        <v>43933</v>
      </c>
      <c r="C18" s="52">
        <f t="shared" si="4"/>
        <v>43933</v>
      </c>
      <c r="D18" s="53">
        <v>0.41666666666666669</v>
      </c>
      <c r="E18" s="54">
        <v>0.75</v>
      </c>
      <c r="F18" s="55">
        <f t="shared" si="6"/>
        <v>8</v>
      </c>
      <c r="G18" s="35"/>
      <c r="H18" s="48"/>
      <c r="I18" s="55">
        <f t="shared" si="0"/>
        <v>0</v>
      </c>
      <c r="J18" s="53">
        <v>0.41666666666666669</v>
      </c>
      <c r="K18" s="54">
        <v>0.75</v>
      </c>
      <c r="L18" s="55">
        <f t="shared" si="7"/>
        <v>8</v>
      </c>
      <c r="M18" s="53">
        <v>0.41666666666666669</v>
      </c>
      <c r="N18" s="54">
        <v>0.75</v>
      </c>
      <c r="O18" s="55">
        <f t="shared" si="8"/>
        <v>8</v>
      </c>
      <c r="P18" s="92"/>
      <c r="S18" s="1">
        <v>13</v>
      </c>
      <c r="T18" s="79">
        <v>44197</v>
      </c>
      <c r="U18" s="52">
        <f t="shared" si="5"/>
        <v>44197</v>
      </c>
    </row>
    <row r="19" spans="2:21" ht="19.5" customHeight="1" x14ac:dyDescent="0.2">
      <c r="B19" s="51">
        <f t="shared" si="3"/>
        <v>43934</v>
      </c>
      <c r="C19" s="52">
        <f t="shared" si="4"/>
        <v>43934</v>
      </c>
      <c r="D19" s="71">
        <v>0.58333333333333337</v>
      </c>
      <c r="E19" s="72">
        <v>0.83333333333333337</v>
      </c>
      <c r="F19" s="55">
        <f t="shared" si="6"/>
        <v>6</v>
      </c>
      <c r="G19" s="35"/>
      <c r="H19" s="48"/>
      <c r="I19" s="55">
        <f t="shared" si="0"/>
        <v>0</v>
      </c>
      <c r="J19" s="71">
        <v>0.58333333333333337</v>
      </c>
      <c r="K19" s="72">
        <v>0.75</v>
      </c>
      <c r="L19" s="55">
        <f t="shared" si="7"/>
        <v>3.9999999999999991</v>
      </c>
      <c r="M19" s="71">
        <v>0.41666666666666669</v>
      </c>
      <c r="N19" s="72">
        <v>0.83333333333333337</v>
      </c>
      <c r="O19" s="55">
        <f t="shared" si="8"/>
        <v>10</v>
      </c>
      <c r="P19" s="92"/>
      <c r="S19" s="1">
        <v>14</v>
      </c>
      <c r="T19" s="79">
        <v>44207</v>
      </c>
      <c r="U19" s="52">
        <f t="shared" si="5"/>
        <v>44207</v>
      </c>
    </row>
    <row r="20" spans="2:21" ht="19.5" customHeight="1" x14ac:dyDescent="0.2">
      <c r="B20" s="51">
        <f t="shared" si="3"/>
        <v>43935</v>
      </c>
      <c r="C20" s="52">
        <f t="shared" si="4"/>
        <v>43935</v>
      </c>
      <c r="D20" s="85"/>
      <c r="E20" s="48" t="s">
        <v>79</v>
      </c>
      <c r="F20" s="87"/>
      <c r="G20" s="35"/>
      <c r="H20" s="48"/>
      <c r="I20" s="55">
        <f t="shared" si="0"/>
        <v>0</v>
      </c>
      <c r="J20" s="85"/>
      <c r="K20" s="48" t="s">
        <v>79</v>
      </c>
      <c r="L20" s="87"/>
      <c r="M20" s="85"/>
      <c r="N20" s="48" t="s">
        <v>79</v>
      </c>
      <c r="O20" s="87"/>
      <c r="P20" s="92"/>
      <c r="S20" s="1">
        <v>15</v>
      </c>
      <c r="T20" s="79">
        <v>44238</v>
      </c>
      <c r="U20" s="52">
        <f t="shared" si="5"/>
        <v>44238</v>
      </c>
    </row>
    <row r="21" spans="2:21" ht="19.5" customHeight="1" x14ac:dyDescent="0.2">
      <c r="B21" s="51">
        <f t="shared" si="3"/>
        <v>43936</v>
      </c>
      <c r="C21" s="52">
        <f t="shared" si="4"/>
        <v>43936</v>
      </c>
      <c r="D21" s="71">
        <v>0.58333333333333337</v>
      </c>
      <c r="E21" s="72">
        <v>0.83333333333333337</v>
      </c>
      <c r="F21" s="55">
        <f t="shared" ref="F21:F26" si="9">(E21-D21)*24</f>
        <v>6</v>
      </c>
      <c r="G21" s="35"/>
      <c r="H21" s="48"/>
      <c r="I21" s="55">
        <f t="shared" si="0"/>
        <v>0</v>
      </c>
      <c r="J21" s="71">
        <v>0.58333333333333337</v>
      </c>
      <c r="K21" s="72">
        <v>0.75</v>
      </c>
      <c r="L21" s="55">
        <f t="shared" ref="L21:L26" si="10">(K21-J21)*24</f>
        <v>3.9999999999999991</v>
      </c>
      <c r="M21" s="71">
        <v>0.41666666666666669</v>
      </c>
      <c r="N21" s="72">
        <v>0.83333333333333337</v>
      </c>
      <c r="O21" s="55">
        <f t="shared" ref="O21:O26" si="11">(N21-M21)*24</f>
        <v>10</v>
      </c>
      <c r="P21" s="92"/>
      <c r="S21" s="1">
        <v>16</v>
      </c>
      <c r="T21" s="79">
        <v>44250</v>
      </c>
      <c r="U21" s="52">
        <f t="shared" si="5"/>
        <v>44250</v>
      </c>
    </row>
    <row r="22" spans="2:21" ht="19.5" customHeight="1" x14ac:dyDescent="0.2">
      <c r="B22" s="51">
        <f t="shared" si="3"/>
        <v>43937</v>
      </c>
      <c r="C22" s="52">
        <f t="shared" si="4"/>
        <v>43937</v>
      </c>
      <c r="D22" s="71">
        <v>0.58333333333333337</v>
      </c>
      <c r="E22" s="72">
        <v>0.83333333333333337</v>
      </c>
      <c r="F22" s="55">
        <f t="shared" si="9"/>
        <v>6</v>
      </c>
      <c r="G22" s="35"/>
      <c r="H22" s="48"/>
      <c r="I22" s="55">
        <f t="shared" si="0"/>
        <v>0</v>
      </c>
      <c r="J22" s="71">
        <v>0.58333333333333337</v>
      </c>
      <c r="K22" s="72">
        <v>0.75</v>
      </c>
      <c r="L22" s="55">
        <f t="shared" si="10"/>
        <v>3.9999999999999991</v>
      </c>
      <c r="M22" s="71">
        <v>0.41666666666666669</v>
      </c>
      <c r="N22" s="72">
        <v>0.83333333333333337</v>
      </c>
      <c r="O22" s="55">
        <f t="shared" si="11"/>
        <v>10</v>
      </c>
      <c r="P22" s="92"/>
      <c r="S22" s="1">
        <v>17</v>
      </c>
      <c r="T22" s="79">
        <v>44275</v>
      </c>
      <c r="U22" s="52">
        <f t="shared" si="5"/>
        <v>44275</v>
      </c>
    </row>
    <row r="23" spans="2:21" ht="19.5" customHeight="1" x14ac:dyDescent="0.2">
      <c r="B23" s="51">
        <f t="shared" si="3"/>
        <v>43938</v>
      </c>
      <c r="C23" s="52">
        <f t="shared" si="4"/>
        <v>43938</v>
      </c>
      <c r="D23" s="71">
        <v>0.58333333333333337</v>
      </c>
      <c r="E23" s="72">
        <v>0.83333333333333337</v>
      </c>
      <c r="F23" s="55">
        <f t="shared" si="9"/>
        <v>6</v>
      </c>
      <c r="G23" s="35"/>
      <c r="H23" s="48"/>
      <c r="I23" s="55">
        <f t="shared" si="0"/>
        <v>0</v>
      </c>
      <c r="J23" s="71">
        <v>0.58333333333333337</v>
      </c>
      <c r="K23" s="72">
        <v>0.75</v>
      </c>
      <c r="L23" s="55">
        <f t="shared" si="10"/>
        <v>3.9999999999999991</v>
      </c>
      <c r="M23" s="71">
        <v>0.41666666666666669</v>
      </c>
      <c r="N23" s="72">
        <v>0.83333333333333337</v>
      </c>
      <c r="O23" s="55">
        <f t="shared" si="11"/>
        <v>10</v>
      </c>
      <c r="P23" s="92"/>
      <c r="T23" s="79"/>
      <c r="U23" s="52"/>
    </row>
    <row r="24" spans="2:21" ht="19.5" customHeight="1" x14ac:dyDescent="0.2">
      <c r="B24" s="51">
        <f t="shared" si="3"/>
        <v>43939</v>
      </c>
      <c r="C24" s="52">
        <f t="shared" si="4"/>
        <v>43939</v>
      </c>
      <c r="D24" s="71">
        <v>0.41666666666666669</v>
      </c>
      <c r="E24" s="72">
        <v>0.83333333333333337</v>
      </c>
      <c r="F24" s="55">
        <f t="shared" si="9"/>
        <v>10</v>
      </c>
      <c r="G24" s="35"/>
      <c r="H24" s="48"/>
      <c r="I24" s="55">
        <f t="shared" si="0"/>
        <v>0</v>
      </c>
      <c r="J24" s="71">
        <v>0.41666666666666669</v>
      </c>
      <c r="K24" s="72">
        <v>0.75</v>
      </c>
      <c r="L24" s="55">
        <f t="shared" si="10"/>
        <v>8</v>
      </c>
      <c r="M24" s="71">
        <v>0.41666666666666669</v>
      </c>
      <c r="N24" s="72">
        <v>0.83333333333333337</v>
      </c>
      <c r="O24" s="55">
        <f t="shared" si="11"/>
        <v>10</v>
      </c>
      <c r="P24" s="92"/>
      <c r="T24" s="79"/>
      <c r="U24" s="52"/>
    </row>
    <row r="25" spans="2:21" ht="19.5" customHeight="1" x14ac:dyDescent="0.2">
      <c r="B25" s="51">
        <f t="shared" si="3"/>
        <v>43940</v>
      </c>
      <c r="C25" s="52">
        <f t="shared" si="4"/>
        <v>43940</v>
      </c>
      <c r="D25" s="53">
        <v>0.41666666666666669</v>
      </c>
      <c r="E25" s="54">
        <v>0.75</v>
      </c>
      <c r="F25" s="55">
        <f t="shared" si="9"/>
        <v>8</v>
      </c>
      <c r="G25" s="35"/>
      <c r="H25" s="48"/>
      <c r="I25" s="55">
        <f t="shared" si="0"/>
        <v>0</v>
      </c>
      <c r="J25" s="53">
        <v>0.41666666666666669</v>
      </c>
      <c r="K25" s="54">
        <v>0.75</v>
      </c>
      <c r="L25" s="55">
        <f t="shared" si="10"/>
        <v>8</v>
      </c>
      <c r="M25" s="53">
        <v>0.41666666666666669</v>
      </c>
      <c r="N25" s="54">
        <v>0.75</v>
      </c>
      <c r="O25" s="55">
        <f t="shared" si="11"/>
        <v>8</v>
      </c>
      <c r="P25" s="92"/>
      <c r="T25" s="79"/>
      <c r="U25" s="52"/>
    </row>
    <row r="26" spans="2:21" ht="19.5" customHeight="1" x14ac:dyDescent="0.2">
      <c r="B26" s="51">
        <f t="shared" si="3"/>
        <v>43941</v>
      </c>
      <c r="C26" s="52">
        <f t="shared" si="4"/>
        <v>43941</v>
      </c>
      <c r="D26" s="71">
        <v>0.58333333333333337</v>
      </c>
      <c r="E26" s="72">
        <v>0.83333333333333337</v>
      </c>
      <c r="F26" s="55">
        <f t="shared" si="9"/>
        <v>6</v>
      </c>
      <c r="G26" s="35"/>
      <c r="H26" s="48"/>
      <c r="I26" s="55">
        <f t="shared" si="0"/>
        <v>0</v>
      </c>
      <c r="J26" s="71">
        <v>0.58333333333333337</v>
      </c>
      <c r="K26" s="72">
        <v>0.75</v>
      </c>
      <c r="L26" s="55">
        <f t="shared" si="10"/>
        <v>3.9999999999999991</v>
      </c>
      <c r="M26" s="71">
        <v>0.41666666666666669</v>
      </c>
      <c r="N26" s="72">
        <v>0.83333333333333337</v>
      </c>
      <c r="O26" s="55">
        <f t="shared" si="11"/>
        <v>10</v>
      </c>
      <c r="P26" s="92"/>
      <c r="T26" s="78"/>
      <c r="U26" s="52"/>
    </row>
    <row r="27" spans="2:21" ht="19.5" customHeight="1" x14ac:dyDescent="0.2">
      <c r="B27" s="51">
        <f t="shared" si="3"/>
        <v>43942</v>
      </c>
      <c r="C27" s="52">
        <f t="shared" si="4"/>
        <v>43942</v>
      </c>
      <c r="D27" s="85"/>
      <c r="E27" s="48" t="s">
        <v>79</v>
      </c>
      <c r="F27" s="87"/>
      <c r="G27" s="35"/>
      <c r="H27" s="48"/>
      <c r="I27" s="55">
        <f t="shared" si="0"/>
        <v>0</v>
      </c>
      <c r="J27" s="85"/>
      <c r="K27" s="48" t="s">
        <v>79</v>
      </c>
      <c r="L27" s="87"/>
      <c r="M27" s="85"/>
      <c r="N27" s="48" t="s">
        <v>79</v>
      </c>
      <c r="O27" s="87"/>
      <c r="P27" s="92"/>
    </row>
    <row r="28" spans="2:21" ht="19.5" customHeight="1" x14ac:dyDescent="0.2">
      <c r="B28" s="51">
        <f t="shared" si="3"/>
        <v>43943</v>
      </c>
      <c r="C28" s="52">
        <f t="shared" si="4"/>
        <v>43943</v>
      </c>
      <c r="D28" s="71">
        <v>0.58333333333333337</v>
      </c>
      <c r="E28" s="72">
        <v>0.83333333333333337</v>
      </c>
      <c r="F28" s="55">
        <f t="shared" ref="F28:F33" si="12">(E28-D28)*24</f>
        <v>6</v>
      </c>
      <c r="G28" s="35"/>
      <c r="H28" s="48"/>
      <c r="I28" s="55">
        <f t="shared" si="0"/>
        <v>0</v>
      </c>
      <c r="J28" s="71">
        <v>0.58333333333333337</v>
      </c>
      <c r="K28" s="72">
        <v>0.75</v>
      </c>
      <c r="L28" s="55">
        <f t="shared" ref="L28:L33" si="13">(K28-J28)*24</f>
        <v>3.9999999999999991</v>
      </c>
      <c r="M28" s="71">
        <v>0.41666666666666669</v>
      </c>
      <c r="N28" s="72">
        <v>0.83333333333333337</v>
      </c>
      <c r="O28" s="55">
        <f t="shared" ref="O28:O33" si="14">(N28-M28)*24</f>
        <v>10</v>
      </c>
      <c r="P28" s="92"/>
    </row>
    <row r="29" spans="2:21" ht="19.5" customHeight="1" x14ac:dyDescent="0.2">
      <c r="B29" s="51">
        <f t="shared" si="3"/>
        <v>43944</v>
      </c>
      <c r="C29" s="52">
        <f t="shared" si="4"/>
        <v>43944</v>
      </c>
      <c r="D29" s="71">
        <v>0.58333333333333337</v>
      </c>
      <c r="E29" s="72">
        <v>0.83333333333333337</v>
      </c>
      <c r="F29" s="55">
        <f t="shared" si="12"/>
        <v>6</v>
      </c>
      <c r="G29" s="35"/>
      <c r="H29" s="48"/>
      <c r="I29" s="55">
        <f t="shared" si="0"/>
        <v>0</v>
      </c>
      <c r="J29" s="71">
        <v>0.58333333333333337</v>
      </c>
      <c r="K29" s="72">
        <v>0.75</v>
      </c>
      <c r="L29" s="55">
        <f t="shared" si="13"/>
        <v>3.9999999999999991</v>
      </c>
      <c r="M29" s="71">
        <v>0.41666666666666669</v>
      </c>
      <c r="N29" s="72">
        <v>0.83333333333333337</v>
      </c>
      <c r="O29" s="55">
        <f t="shared" si="14"/>
        <v>10</v>
      </c>
      <c r="P29" s="92"/>
    </row>
    <row r="30" spans="2:21" ht="19.5" customHeight="1" x14ac:dyDescent="0.2">
      <c r="B30" s="51">
        <f t="shared" si="3"/>
        <v>43945</v>
      </c>
      <c r="C30" s="52">
        <f t="shared" si="4"/>
        <v>43945</v>
      </c>
      <c r="D30" s="71">
        <v>0.58333333333333337</v>
      </c>
      <c r="E30" s="72">
        <v>0.83333333333333337</v>
      </c>
      <c r="F30" s="55">
        <f t="shared" si="12"/>
        <v>6</v>
      </c>
      <c r="G30" s="35"/>
      <c r="H30" s="48"/>
      <c r="I30" s="55">
        <f t="shared" si="0"/>
        <v>0</v>
      </c>
      <c r="J30" s="71">
        <v>0.58333333333333337</v>
      </c>
      <c r="K30" s="72">
        <v>0.75</v>
      </c>
      <c r="L30" s="55">
        <f t="shared" si="13"/>
        <v>3.9999999999999991</v>
      </c>
      <c r="M30" s="71">
        <v>0.41666666666666669</v>
      </c>
      <c r="N30" s="72">
        <v>0.83333333333333337</v>
      </c>
      <c r="O30" s="55">
        <f t="shared" si="14"/>
        <v>10</v>
      </c>
      <c r="P30" s="92"/>
    </row>
    <row r="31" spans="2:21" ht="19.5" customHeight="1" x14ac:dyDescent="0.2">
      <c r="B31" s="51">
        <f t="shared" si="3"/>
        <v>43946</v>
      </c>
      <c r="C31" s="52">
        <f t="shared" si="4"/>
        <v>43946</v>
      </c>
      <c r="D31" s="71">
        <v>0.41666666666666669</v>
      </c>
      <c r="E31" s="72">
        <v>0.83333333333333337</v>
      </c>
      <c r="F31" s="55">
        <f t="shared" si="12"/>
        <v>10</v>
      </c>
      <c r="G31" s="35"/>
      <c r="H31" s="48"/>
      <c r="I31" s="55">
        <f t="shared" si="0"/>
        <v>0</v>
      </c>
      <c r="J31" s="71">
        <v>0.41666666666666669</v>
      </c>
      <c r="K31" s="72">
        <v>0.75</v>
      </c>
      <c r="L31" s="55">
        <f t="shared" si="13"/>
        <v>8</v>
      </c>
      <c r="M31" s="71">
        <v>0.41666666666666669</v>
      </c>
      <c r="N31" s="72">
        <v>0.83333333333333337</v>
      </c>
      <c r="O31" s="55">
        <f t="shared" si="14"/>
        <v>10</v>
      </c>
      <c r="P31" s="92"/>
    </row>
    <row r="32" spans="2:21" ht="19.5" customHeight="1" x14ac:dyDescent="0.2">
      <c r="B32" s="51">
        <f t="shared" si="3"/>
        <v>43947</v>
      </c>
      <c r="C32" s="52">
        <f t="shared" si="4"/>
        <v>43947</v>
      </c>
      <c r="D32" s="53">
        <v>0.41666666666666669</v>
      </c>
      <c r="E32" s="54">
        <v>0.75</v>
      </c>
      <c r="F32" s="55">
        <f t="shared" si="12"/>
        <v>8</v>
      </c>
      <c r="G32" s="35"/>
      <c r="H32" s="48"/>
      <c r="I32" s="55">
        <f t="shared" si="0"/>
        <v>0</v>
      </c>
      <c r="J32" s="53">
        <v>0.41666666666666669</v>
      </c>
      <c r="K32" s="54">
        <v>0.75</v>
      </c>
      <c r="L32" s="55">
        <f t="shared" si="13"/>
        <v>8</v>
      </c>
      <c r="M32" s="53">
        <v>0.41666666666666669</v>
      </c>
      <c r="N32" s="54">
        <v>0.75</v>
      </c>
      <c r="O32" s="55">
        <f t="shared" si="14"/>
        <v>8</v>
      </c>
      <c r="P32" s="92"/>
    </row>
    <row r="33" spans="2:16" ht="19.5" customHeight="1" x14ac:dyDescent="0.2">
      <c r="B33" s="51">
        <f t="shared" si="3"/>
        <v>43948</v>
      </c>
      <c r="C33" s="52">
        <f t="shared" si="4"/>
        <v>43948</v>
      </c>
      <c r="D33" s="53">
        <v>0.58333333333333337</v>
      </c>
      <c r="E33" s="54">
        <v>0.83333333333333337</v>
      </c>
      <c r="F33" s="55">
        <f t="shared" si="12"/>
        <v>6</v>
      </c>
      <c r="G33" s="35"/>
      <c r="H33" s="48"/>
      <c r="I33" s="55">
        <f t="shared" si="0"/>
        <v>0</v>
      </c>
      <c r="J33" s="71">
        <v>0.58333333333333337</v>
      </c>
      <c r="K33" s="72">
        <v>0.75</v>
      </c>
      <c r="L33" s="55">
        <f t="shared" si="13"/>
        <v>3.9999999999999991</v>
      </c>
      <c r="M33" s="71">
        <v>0.41666666666666669</v>
      </c>
      <c r="N33" s="72">
        <v>0.83333333333333337</v>
      </c>
      <c r="O33" s="55">
        <f t="shared" si="14"/>
        <v>10</v>
      </c>
      <c r="P33" s="92"/>
    </row>
    <row r="34" spans="2:16" ht="19.5" customHeight="1" x14ac:dyDescent="0.2">
      <c r="B34" s="51">
        <f t="shared" si="3"/>
        <v>43949</v>
      </c>
      <c r="C34" s="52">
        <f t="shared" si="4"/>
        <v>43949</v>
      </c>
      <c r="D34" s="85"/>
      <c r="E34" s="48" t="s">
        <v>79</v>
      </c>
      <c r="F34" s="87"/>
      <c r="G34" s="35"/>
      <c r="H34" s="48"/>
      <c r="I34" s="55">
        <f>(H34-G34)*24</f>
        <v>0</v>
      </c>
      <c r="J34" s="85"/>
      <c r="K34" s="48" t="s">
        <v>79</v>
      </c>
      <c r="L34" s="87"/>
      <c r="M34" s="85"/>
      <c r="N34" s="48" t="s">
        <v>79</v>
      </c>
      <c r="O34" s="87"/>
      <c r="P34" s="92"/>
    </row>
    <row r="35" spans="2:16" ht="19.5" customHeight="1" x14ac:dyDescent="0.2">
      <c r="B35" s="51">
        <f>IF(DAY(B34+1)&lt;&gt;29,"",B34+1)</f>
        <v>43950</v>
      </c>
      <c r="C35" s="52">
        <f t="shared" si="4"/>
        <v>43950</v>
      </c>
      <c r="D35" s="53">
        <v>0.41666666666666669</v>
      </c>
      <c r="E35" s="54">
        <v>0.75</v>
      </c>
      <c r="F35" s="55">
        <f>(E35-D35)*24</f>
        <v>8</v>
      </c>
      <c r="G35" s="35"/>
      <c r="H35" s="48"/>
      <c r="I35" s="55">
        <f>(H35-G35)*24</f>
        <v>0</v>
      </c>
      <c r="J35" s="53">
        <v>0.41666666666666669</v>
      </c>
      <c r="K35" s="54">
        <v>0.75</v>
      </c>
      <c r="L35" s="55">
        <f>(K35-J35)*24</f>
        <v>8</v>
      </c>
      <c r="M35" s="71">
        <v>0.41666666666666669</v>
      </c>
      <c r="N35" s="72">
        <v>0.75</v>
      </c>
      <c r="O35" s="55">
        <f>(N35-M35)*24</f>
        <v>8</v>
      </c>
      <c r="P35" s="83" t="s">
        <v>172</v>
      </c>
    </row>
    <row r="36" spans="2:16" ht="19.5" customHeight="1" x14ac:dyDescent="0.2">
      <c r="B36" s="51">
        <f>IF(DAY(B35+1)&lt;&gt;30,"",B35+1)</f>
        <v>43951</v>
      </c>
      <c r="C36" s="52">
        <f t="shared" si="4"/>
        <v>43951</v>
      </c>
      <c r="D36" s="53">
        <v>0.58333333333333337</v>
      </c>
      <c r="E36" s="54">
        <v>0.83333333333333337</v>
      </c>
      <c r="F36" s="55">
        <f>(E36-D36)*24</f>
        <v>6</v>
      </c>
      <c r="G36" s="35"/>
      <c r="H36" s="48"/>
      <c r="I36" s="55">
        <f>(H36-G36)*24</f>
        <v>0</v>
      </c>
      <c r="J36" s="71">
        <v>0.58333333333333337</v>
      </c>
      <c r="K36" s="72">
        <v>0.75</v>
      </c>
      <c r="L36" s="55">
        <f>(K36-J36)*24</f>
        <v>3.9999999999999991</v>
      </c>
      <c r="M36" s="71">
        <v>0.41666666666666669</v>
      </c>
      <c r="N36" s="72">
        <v>0.83333333333333337</v>
      </c>
      <c r="O36" s="55">
        <f>(N36-M36)*24</f>
        <v>10</v>
      </c>
      <c r="P36" s="83"/>
    </row>
    <row r="37" spans="2:16" ht="19.5" customHeight="1" thickBot="1" x14ac:dyDescent="0.25">
      <c r="B37" s="51" t="str">
        <f>IF(DAY(B36+1)&lt;&gt;31,"",B36+1)</f>
        <v/>
      </c>
      <c r="C37" s="52" t="str">
        <f t="shared" si="4"/>
        <v/>
      </c>
      <c r="D37" s="56"/>
      <c r="E37" s="77"/>
      <c r="F37" s="76"/>
      <c r="G37" s="75"/>
      <c r="H37" s="77"/>
      <c r="I37" s="76"/>
      <c r="J37" s="75"/>
      <c r="K37" s="77"/>
      <c r="L37" s="76"/>
      <c r="M37" s="75"/>
      <c r="N37" s="77"/>
      <c r="O37" s="76"/>
      <c r="P37" s="94"/>
    </row>
    <row r="38" spans="2:16" ht="19.5" customHeight="1" thickTop="1" x14ac:dyDescent="0.2">
      <c r="B38" s="57" t="s">
        <v>37</v>
      </c>
      <c r="C38" s="58"/>
      <c r="D38" s="57"/>
      <c r="E38" s="59">
        <f>COUNTIF(D7:D37,"&gt;0")</f>
        <v>25</v>
      </c>
      <c r="F38" s="60"/>
      <c r="G38" s="61"/>
      <c r="H38" s="59">
        <f>COUNTIF(G7:G37,"&gt;0")</f>
        <v>0</v>
      </c>
      <c r="I38" s="60"/>
      <c r="J38" s="61"/>
      <c r="K38" s="59">
        <f>COUNTIF(J7:J37,"&gt;0")</f>
        <v>26</v>
      </c>
      <c r="L38" s="60"/>
      <c r="M38" s="61"/>
      <c r="N38" s="59">
        <f>COUNTIF(M7:M37,"&gt;0")</f>
        <v>26</v>
      </c>
      <c r="O38" s="60"/>
      <c r="P38" s="40"/>
    </row>
    <row r="39" spans="2:16" ht="19.5" customHeight="1" x14ac:dyDescent="0.2">
      <c r="B39" s="62" t="s">
        <v>309</v>
      </c>
      <c r="C39" s="63"/>
      <c r="D39" s="64"/>
      <c r="E39" s="89">
        <f>SUM(F7:F37)</f>
        <v>174</v>
      </c>
      <c r="F39" s="63"/>
      <c r="G39" s="65"/>
      <c r="H39" s="74">
        <f>SUM(I7:I37)</f>
        <v>0</v>
      </c>
      <c r="I39" s="63"/>
      <c r="J39" s="65"/>
      <c r="K39" s="74">
        <f>SUM(L7:L37)</f>
        <v>144</v>
      </c>
      <c r="L39" s="63"/>
      <c r="M39" s="65"/>
      <c r="N39" s="74">
        <f>SUM(O7:O37)</f>
        <v>250</v>
      </c>
      <c r="O39" s="63"/>
      <c r="P39" s="40"/>
    </row>
    <row r="40" spans="2:16" ht="19.5" customHeight="1" x14ac:dyDescent="0.2">
      <c r="B40" s="64" t="s">
        <v>366</v>
      </c>
      <c r="C40" s="66"/>
      <c r="D40" s="64"/>
      <c r="E40" s="90">
        <f>COUNTIF($B$7:$B$37,"&gt;0")-E38</f>
        <v>5</v>
      </c>
      <c r="F40" s="47"/>
      <c r="G40" s="35"/>
      <c r="H40" s="90">
        <f>COUNTIF($B$7:$B$37,"&gt;0")-H38</f>
        <v>30</v>
      </c>
      <c r="I40" s="47"/>
      <c r="J40" s="35"/>
      <c r="K40" s="90">
        <f>COUNTIF($B$7:$B$37,"&gt;0")-K38</f>
        <v>4</v>
      </c>
      <c r="L40" s="47"/>
      <c r="M40" s="35"/>
      <c r="N40" s="90">
        <f>COUNTIF($B$7:$B$37,"&gt;0")-N38</f>
        <v>4</v>
      </c>
      <c r="O40" s="47"/>
      <c r="P40" s="40"/>
    </row>
    <row r="41" spans="2:16" ht="18.75" customHeight="1" x14ac:dyDescent="0.2"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8.75" customHeight="1" x14ac:dyDescent="0.2">
      <c r="B42" s="287" t="s">
        <v>13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2:16" ht="18.75" customHeight="1" x14ac:dyDescent="0.2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2:16" ht="18.75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8.75" customHeight="1" x14ac:dyDescent="0.2">
      <c r="B45" s="294">
        <f>EDATE($B$4, 1)</f>
        <v>43952</v>
      </c>
      <c r="C45" s="294"/>
      <c r="D45" s="294"/>
      <c r="E45" s="44">
        <f>B45</f>
        <v>43952</v>
      </c>
      <c r="F45" s="10"/>
    </row>
    <row r="46" spans="2:16" ht="19.5" customHeight="1" x14ac:dyDescent="0.2">
      <c r="B46" s="289"/>
      <c r="C46" s="290"/>
      <c r="D46" s="219" t="s">
        <v>313</v>
      </c>
      <c r="E46" s="293"/>
      <c r="F46" s="220"/>
      <c r="G46" s="219" t="s">
        <v>2</v>
      </c>
      <c r="H46" s="293"/>
      <c r="I46" s="220"/>
      <c r="J46" s="219" t="s">
        <v>36</v>
      </c>
      <c r="K46" s="293"/>
      <c r="L46" s="220"/>
      <c r="M46" s="219" t="s">
        <v>237</v>
      </c>
      <c r="N46" s="293"/>
      <c r="O46" s="220"/>
      <c r="P46" s="40" t="s">
        <v>306</v>
      </c>
    </row>
    <row r="47" spans="2:16" ht="19.5" customHeight="1" x14ac:dyDescent="0.2">
      <c r="B47" s="291"/>
      <c r="C47" s="292"/>
      <c r="D47" s="35" t="s">
        <v>246</v>
      </c>
      <c r="E47" s="48" t="s">
        <v>307</v>
      </c>
      <c r="F47" s="47" t="s">
        <v>308</v>
      </c>
      <c r="G47" s="35" t="s">
        <v>246</v>
      </c>
      <c r="H47" s="48" t="s">
        <v>307</v>
      </c>
      <c r="I47" s="47" t="s">
        <v>308</v>
      </c>
      <c r="J47" s="35" t="s">
        <v>246</v>
      </c>
      <c r="K47" s="48" t="s">
        <v>307</v>
      </c>
      <c r="L47" s="47" t="s">
        <v>308</v>
      </c>
      <c r="M47" s="35" t="s">
        <v>246</v>
      </c>
      <c r="N47" s="48" t="s">
        <v>307</v>
      </c>
      <c r="O47" s="47" t="s">
        <v>308</v>
      </c>
      <c r="P47" s="3"/>
    </row>
    <row r="48" spans="2:16" ht="19.5" customHeight="1" x14ac:dyDescent="0.2">
      <c r="B48" s="51">
        <f>B45</f>
        <v>43952</v>
      </c>
      <c r="C48" s="52">
        <f>B48</f>
        <v>43952</v>
      </c>
      <c r="D48" s="71">
        <v>0.58333333333333337</v>
      </c>
      <c r="E48" s="72">
        <v>0.83333333333333337</v>
      </c>
      <c r="F48" s="55">
        <f t="shared" ref="F48:F58" si="15">(E48-D48)*24</f>
        <v>6</v>
      </c>
      <c r="G48" s="35"/>
      <c r="H48" s="48"/>
      <c r="I48" s="55">
        <f t="shared" ref="I48:I53" si="16">(H48-G48)*24</f>
        <v>0</v>
      </c>
      <c r="J48" s="71">
        <v>0.58333333333333337</v>
      </c>
      <c r="K48" s="72">
        <v>0.75</v>
      </c>
      <c r="L48" s="55">
        <f t="shared" ref="L48:L58" si="17">(K48-J48)*24</f>
        <v>3.9999999999999991</v>
      </c>
      <c r="M48" s="71">
        <v>0.41666666666666669</v>
      </c>
      <c r="N48" s="72">
        <v>0.83333333333333337</v>
      </c>
      <c r="O48" s="55">
        <f t="shared" ref="O48:O58" si="18">(N48-M48)*24</f>
        <v>10</v>
      </c>
      <c r="P48" s="83"/>
    </row>
    <row r="49" spans="2:16" ht="19.5" customHeight="1" x14ac:dyDescent="0.2">
      <c r="B49" s="51">
        <f t="shared" ref="B49:B75" si="19">B48+1</f>
        <v>43953</v>
      </c>
      <c r="C49" s="52">
        <f>B49</f>
        <v>43953</v>
      </c>
      <c r="D49" s="53">
        <v>0.41666666666666669</v>
      </c>
      <c r="E49" s="54">
        <v>0.83333333333333337</v>
      </c>
      <c r="F49" s="55">
        <f t="shared" si="15"/>
        <v>10</v>
      </c>
      <c r="G49" s="35"/>
      <c r="H49" s="48"/>
      <c r="I49" s="55">
        <f t="shared" si="16"/>
        <v>0</v>
      </c>
      <c r="J49" s="53">
        <v>0.41666666666666669</v>
      </c>
      <c r="K49" s="54">
        <v>0.75</v>
      </c>
      <c r="L49" s="55">
        <f t="shared" si="17"/>
        <v>8</v>
      </c>
      <c r="M49" s="53">
        <v>0.41666666666666669</v>
      </c>
      <c r="N49" s="54">
        <v>0.83333333333333337</v>
      </c>
      <c r="O49" s="55">
        <f t="shared" si="18"/>
        <v>10</v>
      </c>
      <c r="P49" s="83"/>
    </row>
    <row r="50" spans="2:16" ht="19.5" customHeight="1" x14ac:dyDescent="0.2">
      <c r="B50" s="51">
        <f t="shared" si="19"/>
        <v>43954</v>
      </c>
      <c r="C50" s="52">
        <f t="shared" ref="C50:C78" si="20">B50</f>
        <v>43954</v>
      </c>
      <c r="D50" s="53">
        <v>0.41666666666666669</v>
      </c>
      <c r="E50" s="54">
        <v>0.75</v>
      </c>
      <c r="F50" s="55">
        <f t="shared" si="15"/>
        <v>8</v>
      </c>
      <c r="G50" s="35"/>
      <c r="H50" s="48"/>
      <c r="I50" s="55">
        <f t="shared" si="16"/>
        <v>0</v>
      </c>
      <c r="J50" s="53">
        <v>0.41666666666666669</v>
      </c>
      <c r="K50" s="54">
        <v>0.75</v>
      </c>
      <c r="L50" s="55">
        <f t="shared" si="17"/>
        <v>8</v>
      </c>
      <c r="M50" s="53">
        <v>0.41666666666666669</v>
      </c>
      <c r="N50" s="54">
        <v>0.75</v>
      </c>
      <c r="O50" s="55">
        <f t="shared" si="18"/>
        <v>8</v>
      </c>
      <c r="P50" s="83" t="s">
        <v>173</v>
      </c>
    </row>
    <row r="51" spans="2:16" ht="19.5" customHeight="1" x14ac:dyDescent="0.2">
      <c r="B51" s="51">
        <f t="shared" si="19"/>
        <v>43955</v>
      </c>
      <c r="C51" s="52">
        <f t="shared" si="20"/>
        <v>43955</v>
      </c>
      <c r="D51" s="53">
        <v>0.41666666666666669</v>
      </c>
      <c r="E51" s="54">
        <v>0.75</v>
      </c>
      <c r="F51" s="55">
        <f t="shared" si="15"/>
        <v>8</v>
      </c>
      <c r="G51" s="35"/>
      <c r="H51" s="48"/>
      <c r="I51" s="55">
        <f t="shared" si="16"/>
        <v>0</v>
      </c>
      <c r="J51" s="53">
        <v>0.41666666666666669</v>
      </c>
      <c r="K51" s="54">
        <v>0.75</v>
      </c>
      <c r="L51" s="55">
        <f t="shared" si="17"/>
        <v>8</v>
      </c>
      <c r="M51" s="53">
        <v>0.41666666666666669</v>
      </c>
      <c r="N51" s="54">
        <v>0.75</v>
      </c>
      <c r="O51" s="55">
        <f t="shared" si="18"/>
        <v>8</v>
      </c>
      <c r="P51" s="83" t="s">
        <v>174</v>
      </c>
    </row>
    <row r="52" spans="2:16" ht="19.5" customHeight="1" x14ac:dyDescent="0.2">
      <c r="B52" s="51">
        <f t="shared" si="19"/>
        <v>43956</v>
      </c>
      <c r="C52" s="52">
        <f t="shared" si="20"/>
        <v>43956</v>
      </c>
      <c r="D52" s="53">
        <v>0.41666666666666669</v>
      </c>
      <c r="E52" s="54">
        <v>0.75</v>
      </c>
      <c r="F52" s="55">
        <f t="shared" si="15"/>
        <v>8</v>
      </c>
      <c r="G52" s="35"/>
      <c r="H52" s="48"/>
      <c r="I52" s="55">
        <f t="shared" si="16"/>
        <v>0</v>
      </c>
      <c r="J52" s="53">
        <v>0.41666666666666669</v>
      </c>
      <c r="K52" s="54">
        <v>0.75</v>
      </c>
      <c r="L52" s="55">
        <f t="shared" si="17"/>
        <v>8</v>
      </c>
      <c r="M52" s="53">
        <v>0.41666666666666669</v>
      </c>
      <c r="N52" s="54">
        <v>0.75</v>
      </c>
      <c r="O52" s="55">
        <f t="shared" si="18"/>
        <v>8</v>
      </c>
      <c r="P52" s="83" t="s">
        <v>175</v>
      </c>
    </row>
    <row r="53" spans="2:16" ht="19.5" customHeight="1" x14ac:dyDescent="0.2">
      <c r="B53" s="51">
        <f t="shared" si="19"/>
        <v>43957</v>
      </c>
      <c r="C53" s="52">
        <f t="shared" si="20"/>
        <v>43957</v>
      </c>
      <c r="D53" s="53">
        <v>0.41666666666666669</v>
      </c>
      <c r="E53" s="54">
        <v>0.75</v>
      </c>
      <c r="F53" s="55">
        <f t="shared" si="15"/>
        <v>8</v>
      </c>
      <c r="G53" s="35"/>
      <c r="H53" s="48"/>
      <c r="I53" s="55">
        <f t="shared" si="16"/>
        <v>0</v>
      </c>
      <c r="J53" s="53">
        <v>0.41666666666666669</v>
      </c>
      <c r="K53" s="54">
        <v>0.75</v>
      </c>
      <c r="L53" s="55">
        <f t="shared" si="17"/>
        <v>8</v>
      </c>
      <c r="M53" s="53">
        <v>0.41666666666666669</v>
      </c>
      <c r="N53" s="54">
        <v>0.75</v>
      </c>
      <c r="O53" s="55">
        <f t="shared" si="18"/>
        <v>8</v>
      </c>
      <c r="P53" s="83" t="s">
        <v>176</v>
      </c>
    </row>
    <row r="54" spans="2:16" ht="19.5" customHeight="1" x14ac:dyDescent="0.2">
      <c r="B54" s="51">
        <f t="shared" si="19"/>
        <v>43958</v>
      </c>
      <c r="C54" s="52">
        <f t="shared" si="20"/>
        <v>43958</v>
      </c>
      <c r="D54" s="35"/>
      <c r="E54" s="48" t="s">
        <v>79</v>
      </c>
      <c r="F54" s="47"/>
      <c r="G54" s="35"/>
      <c r="H54" s="48"/>
      <c r="I54" s="55">
        <f>(H54-G54)*24</f>
        <v>0</v>
      </c>
      <c r="J54" s="35"/>
      <c r="K54" s="48" t="s">
        <v>79</v>
      </c>
      <c r="L54" s="47"/>
      <c r="M54" s="35"/>
      <c r="N54" s="48" t="s">
        <v>79</v>
      </c>
      <c r="O54" s="47"/>
      <c r="P54" s="83"/>
    </row>
    <row r="55" spans="2:16" ht="19.5" customHeight="1" x14ac:dyDescent="0.2">
      <c r="B55" s="51">
        <f t="shared" si="19"/>
        <v>43959</v>
      </c>
      <c r="C55" s="52">
        <f t="shared" si="20"/>
        <v>43959</v>
      </c>
      <c r="D55" s="71">
        <v>0.58333333333333337</v>
      </c>
      <c r="E55" s="72">
        <v>0.83333333333333337</v>
      </c>
      <c r="F55" s="55">
        <f t="shared" si="15"/>
        <v>6</v>
      </c>
      <c r="G55" s="35"/>
      <c r="H55" s="48"/>
      <c r="I55" s="47"/>
      <c r="J55" s="71">
        <v>0.58333333333333337</v>
      </c>
      <c r="K55" s="72">
        <v>0.75</v>
      </c>
      <c r="L55" s="55">
        <f t="shared" si="17"/>
        <v>3.9999999999999991</v>
      </c>
      <c r="M55" s="71">
        <v>0.41666666666666669</v>
      </c>
      <c r="N55" s="72">
        <v>0.83333333333333337</v>
      </c>
      <c r="O55" s="55">
        <f t="shared" si="18"/>
        <v>10</v>
      </c>
      <c r="P55" s="91"/>
    </row>
    <row r="56" spans="2:16" ht="19.5" customHeight="1" x14ac:dyDescent="0.2">
      <c r="B56" s="51">
        <f t="shared" si="19"/>
        <v>43960</v>
      </c>
      <c r="C56" s="52">
        <f t="shared" si="20"/>
        <v>43960</v>
      </c>
      <c r="D56" s="71">
        <v>0.41666666666666669</v>
      </c>
      <c r="E56" s="72">
        <v>0.83333333333333337</v>
      </c>
      <c r="F56" s="55">
        <f t="shared" si="15"/>
        <v>10</v>
      </c>
      <c r="G56" s="35"/>
      <c r="H56" s="48"/>
      <c r="I56" s="55">
        <f>(H56-G56)*24</f>
        <v>0</v>
      </c>
      <c r="J56" s="71">
        <v>0.41666666666666669</v>
      </c>
      <c r="K56" s="72">
        <v>0.75</v>
      </c>
      <c r="L56" s="55">
        <f t="shared" si="17"/>
        <v>8</v>
      </c>
      <c r="M56" s="71">
        <v>0.41666666666666669</v>
      </c>
      <c r="N56" s="72">
        <v>0.83333333333333337</v>
      </c>
      <c r="O56" s="55">
        <f t="shared" si="18"/>
        <v>10</v>
      </c>
      <c r="P56" s="83"/>
    </row>
    <row r="57" spans="2:16" ht="19.5" customHeight="1" x14ac:dyDescent="0.2">
      <c r="B57" s="51">
        <f t="shared" si="19"/>
        <v>43961</v>
      </c>
      <c r="C57" s="52">
        <f t="shared" si="20"/>
        <v>43961</v>
      </c>
      <c r="D57" s="53">
        <v>0.41666666666666669</v>
      </c>
      <c r="E57" s="54">
        <v>0.75</v>
      </c>
      <c r="F57" s="55">
        <f t="shared" si="15"/>
        <v>8</v>
      </c>
      <c r="G57" s="35"/>
      <c r="H57" s="48"/>
      <c r="I57" s="55">
        <f>(H57-G57)*24</f>
        <v>0</v>
      </c>
      <c r="J57" s="53">
        <v>0.41666666666666669</v>
      </c>
      <c r="K57" s="54">
        <v>0.75</v>
      </c>
      <c r="L57" s="55">
        <f t="shared" si="17"/>
        <v>8</v>
      </c>
      <c r="M57" s="53">
        <v>0.41666666666666669</v>
      </c>
      <c r="N57" s="54">
        <v>0.75</v>
      </c>
      <c r="O57" s="55">
        <f t="shared" si="18"/>
        <v>8</v>
      </c>
      <c r="P57" s="83"/>
    </row>
    <row r="58" spans="2:16" ht="19.5" customHeight="1" x14ac:dyDescent="0.2">
      <c r="B58" s="51">
        <f t="shared" si="19"/>
        <v>43962</v>
      </c>
      <c r="C58" s="52">
        <f t="shared" si="20"/>
        <v>43962</v>
      </c>
      <c r="D58" s="71">
        <v>0.58333333333333337</v>
      </c>
      <c r="E58" s="72">
        <v>0.83333333333333337</v>
      </c>
      <c r="F58" s="55">
        <f t="shared" si="15"/>
        <v>6</v>
      </c>
      <c r="G58" s="35"/>
      <c r="H58" s="48"/>
      <c r="I58" s="47"/>
      <c r="J58" s="71">
        <v>0.58333333333333337</v>
      </c>
      <c r="K58" s="72">
        <v>0.75</v>
      </c>
      <c r="L58" s="55">
        <f t="shared" si="17"/>
        <v>3.9999999999999991</v>
      </c>
      <c r="M58" s="71">
        <v>0.41666666666666669</v>
      </c>
      <c r="N58" s="72">
        <v>0.83333333333333337</v>
      </c>
      <c r="O58" s="55">
        <f t="shared" si="18"/>
        <v>10</v>
      </c>
      <c r="P58" s="92"/>
    </row>
    <row r="59" spans="2:16" ht="19.5" customHeight="1" x14ac:dyDescent="0.2">
      <c r="B59" s="51">
        <f t="shared" si="19"/>
        <v>43963</v>
      </c>
      <c r="C59" s="52">
        <f t="shared" si="20"/>
        <v>43963</v>
      </c>
      <c r="D59" s="35"/>
      <c r="E59" s="48" t="s">
        <v>79</v>
      </c>
      <c r="F59" s="47"/>
      <c r="G59" s="35"/>
      <c r="H59" s="48"/>
      <c r="I59" s="55">
        <f>(H59-G59)*24</f>
        <v>0</v>
      </c>
      <c r="J59" s="35"/>
      <c r="K59" s="48" t="s">
        <v>79</v>
      </c>
      <c r="L59" s="47"/>
      <c r="M59" s="35"/>
      <c r="N59" s="48" t="s">
        <v>79</v>
      </c>
      <c r="O59" s="47"/>
      <c r="P59" s="92"/>
    </row>
    <row r="60" spans="2:16" ht="19.5" customHeight="1" x14ac:dyDescent="0.2">
      <c r="B60" s="51">
        <f t="shared" si="19"/>
        <v>43964</v>
      </c>
      <c r="C60" s="52">
        <f t="shared" si="20"/>
        <v>43964</v>
      </c>
      <c r="D60" s="71">
        <v>0.58333333333333337</v>
      </c>
      <c r="E60" s="72">
        <v>0.83333333333333337</v>
      </c>
      <c r="F60" s="55">
        <f t="shared" ref="F60:F65" si="21">(E60-D60)*24</f>
        <v>6</v>
      </c>
      <c r="G60" s="35"/>
      <c r="H60" s="48"/>
      <c r="I60" s="55">
        <f>(H60-G60)*24</f>
        <v>0</v>
      </c>
      <c r="J60" s="71">
        <v>0.58333333333333337</v>
      </c>
      <c r="K60" s="72">
        <v>0.75</v>
      </c>
      <c r="L60" s="55">
        <f t="shared" ref="L60:L65" si="22">(K60-J60)*24</f>
        <v>3.9999999999999991</v>
      </c>
      <c r="M60" s="71">
        <v>0.41666666666666669</v>
      </c>
      <c r="N60" s="72">
        <v>0.83333333333333337</v>
      </c>
      <c r="O60" s="55">
        <f t="shared" ref="O60:O65" si="23">(N60-M60)*24</f>
        <v>10</v>
      </c>
      <c r="P60" s="92"/>
    </row>
    <row r="61" spans="2:16" ht="19.5" customHeight="1" x14ac:dyDescent="0.2">
      <c r="B61" s="51">
        <f t="shared" si="19"/>
        <v>43965</v>
      </c>
      <c r="C61" s="52">
        <f t="shared" si="20"/>
        <v>43965</v>
      </c>
      <c r="D61" s="71">
        <v>0.58333333333333337</v>
      </c>
      <c r="E61" s="72">
        <v>0.83333333333333337</v>
      </c>
      <c r="F61" s="55">
        <f t="shared" si="21"/>
        <v>6</v>
      </c>
      <c r="G61" s="35"/>
      <c r="H61" s="48"/>
      <c r="I61" s="55">
        <f>(H61-G61)*24</f>
        <v>0</v>
      </c>
      <c r="J61" s="71">
        <v>0.58333333333333337</v>
      </c>
      <c r="K61" s="72">
        <v>0.75</v>
      </c>
      <c r="L61" s="55">
        <f t="shared" si="22"/>
        <v>3.9999999999999991</v>
      </c>
      <c r="M61" s="71">
        <v>0.41666666666666669</v>
      </c>
      <c r="N61" s="72">
        <v>0.83333333333333337</v>
      </c>
      <c r="O61" s="55">
        <f t="shared" si="23"/>
        <v>10</v>
      </c>
      <c r="P61" s="92"/>
    </row>
    <row r="62" spans="2:16" ht="19.5" customHeight="1" x14ac:dyDescent="0.2">
      <c r="B62" s="51">
        <f t="shared" si="19"/>
        <v>43966</v>
      </c>
      <c r="C62" s="52">
        <f t="shared" si="20"/>
        <v>43966</v>
      </c>
      <c r="D62" s="71">
        <v>0.58333333333333337</v>
      </c>
      <c r="E62" s="72">
        <v>0.83333333333333337</v>
      </c>
      <c r="F62" s="55">
        <f t="shared" si="21"/>
        <v>6</v>
      </c>
      <c r="G62" s="35"/>
      <c r="H62" s="48"/>
      <c r="I62" s="47"/>
      <c r="J62" s="71">
        <v>0.58333333333333337</v>
      </c>
      <c r="K62" s="72">
        <v>0.75</v>
      </c>
      <c r="L62" s="55">
        <f t="shared" si="22"/>
        <v>3.9999999999999991</v>
      </c>
      <c r="M62" s="71">
        <v>0.41666666666666669</v>
      </c>
      <c r="N62" s="72">
        <v>0.83333333333333337</v>
      </c>
      <c r="O62" s="55">
        <f t="shared" si="23"/>
        <v>10</v>
      </c>
      <c r="P62" s="92"/>
    </row>
    <row r="63" spans="2:16" ht="19.5" customHeight="1" x14ac:dyDescent="0.2">
      <c r="B63" s="51">
        <f t="shared" si="19"/>
        <v>43967</v>
      </c>
      <c r="C63" s="52">
        <f t="shared" si="20"/>
        <v>43967</v>
      </c>
      <c r="D63" s="71">
        <v>0.41666666666666669</v>
      </c>
      <c r="E63" s="72">
        <v>0.83333333333333337</v>
      </c>
      <c r="F63" s="55">
        <f t="shared" si="21"/>
        <v>10</v>
      </c>
      <c r="G63" s="35"/>
      <c r="H63" s="48"/>
      <c r="I63" s="55">
        <f t="shared" ref="I63:I68" si="24">(H63-G63)*24</f>
        <v>0</v>
      </c>
      <c r="J63" s="71">
        <v>0.41666666666666669</v>
      </c>
      <c r="K63" s="72">
        <v>0.75</v>
      </c>
      <c r="L63" s="55">
        <f t="shared" si="22"/>
        <v>8</v>
      </c>
      <c r="M63" s="71">
        <v>0.41666666666666669</v>
      </c>
      <c r="N63" s="72">
        <v>0.83333333333333337</v>
      </c>
      <c r="O63" s="55">
        <f t="shared" si="23"/>
        <v>10</v>
      </c>
      <c r="P63" s="92"/>
    </row>
    <row r="64" spans="2:16" ht="19.5" customHeight="1" x14ac:dyDescent="0.2">
      <c r="B64" s="51">
        <f t="shared" si="19"/>
        <v>43968</v>
      </c>
      <c r="C64" s="52">
        <f t="shared" si="20"/>
        <v>43968</v>
      </c>
      <c r="D64" s="53">
        <v>0.41666666666666669</v>
      </c>
      <c r="E64" s="54">
        <v>0.75</v>
      </c>
      <c r="F64" s="55">
        <f t="shared" si="21"/>
        <v>8</v>
      </c>
      <c r="G64" s="35"/>
      <c r="H64" s="48"/>
      <c r="I64" s="55">
        <f t="shared" si="24"/>
        <v>0</v>
      </c>
      <c r="J64" s="53">
        <v>0.41666666666666669</v>
      </c>
      <c r="K64" s="54">
        <v>0.75</v>
      </c>
      <c r="L64" s="55">
        <f t="shared" si="22"/>
        <v>8</v>
      </c>
      <c r="M64" s="53">
        <v>0.41666666666666669</v>
      </c>
      <c r="N64" s="54">
        <v>0.75</v>
      </c>
      <c r="O64" s="55">
        <f t="shared" si="23"/>
        <v>8</v>
      </c>
      <c r="P64" s="92"/>
    </row>
    <row r="65" spans="2:16" ht="19.5" customHeight="1" x14ac:dyDescent="0.2">
      <c r="B65" s="51">
        <f t="shared" si="19"/>
        <v>43969</v>
      </c>
      <c r="C65" s="52">
        <f t="shared" si="20"/>
        <v>43969</v>
      </c>
      <c r="D65" s="71">
        <v>0.58333333333333337</v>
      </c>
      <c r="E65" s="72">
        <v>0.83333333333333337</v>
      </c>
      <c r="F65" s="55">
        <f t="shared" si="21"/>
        <v>6</v>
      </c>
      <c r="G65" s="35"/>
      <c r="H65" s="48"/>
      <c r="I65" s="55">
        <f t="shared" si="24"/>
        <v>0</v>
      </c>
      <c r="J65" s="71">
        <v>0.58333333333333337</v>
      </c>
      <c r="K65" s="72">
        <v>0.75</v>
      </c>
      <c r="L65" s="55">
        <f t="shared" si="22"/>
        <v>3.9999999999999991</v>
      </c>
      <c r="M65" s="71">
        <v>0.41666666666666669</v>
      </c>
      <c r="N65" s="72">
        <v>0.83333333333333337</v>
      </c>
      <c r="O65" s="55">
        <f t="shared" si="23"/>
        <v>10</v>
      </c>
      <c r="P65" s="92"/>
    </row>
    <row r="66" spans="2:16" ht="19.5" customHeight="1" x14ac:dyDescent="0.2">
      <c r="B66" s="51">
        <f t="shared" si="19"/>
        <v>43970</v>
      </c>
      <c r="C66" s="52">
        <f t="shared" si="20"/>
        <v>43970</v>
      </c>
      <c r="D66" s="35"/>
      <c r="E66" s="48" t="s">
        <v>79</v>
      </c>
      <c r="F66" s="47"/>
      <c r="G66" s="35"/>
      <c r="H66" s="48"/>
      <c r="I66" s="55">
        <f t="shared" si="24"/>
        <v>0</v>
      </c>
      <c r="J66" s="35"/>
      <c r="K66" s="48" t="s">
        <v>79</v>
      </c>
      <c r="L66" s="47"/>
      <c r="M66" s="35"/>
      <c r="N66" s="48" t="s">
        <v>79</v>
      </c>
      <c r="O66" s="47"/>
      <c r="P66" s="92"/>
    </row>
    <row r="67" spans="2:16" ht="19.5" customHeight="1" x14ac:dyDescent="0.2">
      <c r="B67" s="51">
        <f t="shared" si="19"/>
        <v>43971</v>
      </c>
      <c r="C67" s="52">
        <f t="shared" si="20"/>
        <v>43971</v>
      </c>
      <c r="D67" s="71">
        <v>0.58333333333333337</v>
      </c>
      <c r="E67" s="72">
        <v>0.83333333333333337</v>
      </c>
      <c r="F67" s="55">
        <f t="shared" ref="F67:F72" si="25">(E67-D67)*24</f>
        <v>6</v>
      </c>
      <c r="G67" s="35"/>
      <c r="H67" s="48"/>
      <c r="I67" s="55">
        <f t="shared" si="24"/>
        <v>0</v>
      </c>
      <c r="J67" s="71">
        <v>0.58333333333333337</v>
      </c>
      <c r="K67" s="72">
        <v>0.75</v>
      </c>
      <c r="L67" s="55">
        <f t="shared" ref="L67:L72" si="26">(K67-J67)*24</f>
        <v>3.9999999999999991</v>
      </c>
      <c r="M67" s="71">
        <v>0.41666666666666669</v>
      </c>
      <c r="N67" s="72">
        <v>0.83333333333333337</v>
      </c>
      <c r="O67" s="55">
        <f t="shared" ref="O67:O72" si="27">(N67-M67)*24</f>
        <v>10</v>
      </c>
      <c r="P67" s="92"/>
    </row>
    <row r="68" spans="2:16" ht="19.5" customHeight="1" x14ac:dyDescent="0.2">
      <c r="B68" s="51">
        <f t="shared" si="19"/>
        <v>43972</v>
      </c>
      <c r="C68" s="52">
        <f t="shared" si="20"/>
        <v>43972</v>
      </c>
      <c r="D68" s="71">
        <v>0.58333333333333337</v>
      </c>
      <c r="E68" s="72">
        <v>0.83333333333333337</v>
      </c>
      <c r="F68" s="55">
        <f t="shared" si="25"/>
        <v>6</v>
      </c>
      <c r="G68" s="35"/>
      <c r="H68" s="48"/>
      <c r="I68" s="55">
        <f t="shared" si="24"/>
        <v>0</v>
      </c>
      <c r="J68" s="71">
        <v>0.58333333333333337</v>
      </c>
      <c r="K68" s="72">
        <v>0.75</v>
      </c>
      <c r="L68" s="55">
        <f t="shared" si="26"/>
        <v>3.9999999999999991</v>
      </c>
      <c r="M68" s="71">
        <v>0.41666666666666669</v>
      </c>
      <c r="N68" s="72">
        <v>0.83333333333333337</v>
      </c>
      <c r="O68" s="55">
        <f t="shared" si="27"/>
        <v>10</v>
      </c>
      <c r="P68" s="92"/>
    </row>
    <row r="69" spans="2:16" ht="19.5" customHeight="1" x14ac:dyDescent="0.2">
      <c r="B69" s="51">
        <f t="shared" si="19"/>
        <v>43973</v>
      </c>
      <c r="C69" s="52">
        <f t="shared" si="20"/>
        <v>43973</v>
      </c>
      <c r="D69" s="71">
        <v>0.58333333333333337</v>
      </c>
      <c r="E69" s="72">
        <v>0.83333333333333337</v>
      </c>
      <c r="F69" s="55">
        <f t="shared" si="25"/>
        <v>6</v>
      </c>
      <c r="G69" s="35"/>
      <c r="H69" s="48"/>
      <c r="I69" s="47"/>
      <c r="J69" s="71">
        <v>0.58333333333333337</v>
      </c>
      <c r="K69" s="72">
        <v>0.75</v>
      </c>
      <c r="L69" s="55">
        <f t="shared" si="26"/>
        <v>3.9999999999999991</v>
      </c>
      <c r="M69" s="71">
        <v>0.41666666666666669</v>
      </c>
      <c r="N69" s="72">
        <v>0.83333333333333337</v>
      </c>
      <c r="O69" s="55">
        <f t="shared" si="27"/>
        <v>10</v>
      </c>
      <c r="P69" s="92"/>
    </row>
    <row r="70" spans="2:16" ht="19.5" customHeight="1" x14ac:dyDescent="0.2">
      <c r="B70" s="51">
        <f t="shared" si="19"/>
        <v>43974</v>
      </c>
      <c r="C70" s="52">
        <f t="shared" si="20"/>
        <v>43974</v>
      </c>
      <c r="D70" s="71">
        <v>0.41666666666666669</v>
      </c>
      <c r="E70" s="72">
        <v>0.83333333333333337</v>
      </c>
      <c r="F70" s="55">
        <f t="shared" si="25"/>
        <v>10</v>
      </c>
      <c r="G70" s="35"/>
      <c r="H70" s="48"/>
      <c r="I70" s="55">
        <f t="shared" ref="I70:I75" si="28">(H70-G70)*24</f>
        <v>0</v>
      </c>
      <c r="J70" s="71">
        <v>0.41666666666666669</v>
      </c>
      <c r="K70" s="72">
        <v>0.75</v>
      </c>
      <c r="L70" s="55">
        <f t="shared" si="26"/>
        <v>8</v>
      </c>
      <c r="M70" s="71">
        <v>0.41666666666666669</v>
      </c>
      <c r="N70" s="72">
        <v>0.83333333333333337</v>
      </c>
      <c r="O70" s="55">
        <f t="shared" si="27"/>
        <v>10</v>
      </c>
      <c r="P70" s="92"/>
    </row>
    <row r="71" spans="2:16" ht="19.5" customHeight="1" x14ac:dyDescent="0.2">
      <c r="B71" s="51">
        <f t="shared" si="19"/>
        <v>43975</v>
      </c>
      <c r="C71" s="52">
        <f t="shared" si="20"/>
        <v>43975</v>
      </c>
      <c r="D71" s="35"/>
      <c r="E71" s="48" t="s">
        <v>363</v>
      </c>
      <c r="F71" s="47"/>
      <c r="G71" s="35"/>
      <c r="H71" s="48"/>
      <c r="I71" s="55">
        <f t="shared" si="28"/>
        <v>0</v>
      </c>
      <c r="J71" s="53">
        <v>0.41666666666666669</v>
      </c>
      <c r="K71" s="54">
        <v>0.75</v>
      </c>
      <c r="L71" s="55">
        <f t="shared" si="26"/>
        <v>8</v>
      </c>
      <c r="M71" s="53">
        <v>0.41666666666666669</v>
      </c>
      <c r="N71" s="54">
        <v>0.75</v>
      </c>
      <c r="O71" s="55">
        <f t="shared" si="27"/>
        <v>8</v>
      </c>
      <c r="P71" s="92"/>
    </row>
    <row r="72" spans="2:16" ht="19.5" customHeight="1" x14ac:dyDescent="0.2">
      <c r="B72" s="51">
        <f t="shared" si="19"/>
        <v>43976</v>
      </c>
      <c r="C72" s="52">
        <f t="shared" si="20"/>
        <v>43976</v>
      </c>
      <c r="D72" s="71">
        <v>0.58333333333333337</v>
      </c>
      <c r="E72" s="72">
        <v>0.83333333333333337</v>
      </c>
      <c r="F72" s="55">
        <f t="shared" si="25"/>
        <v>6</v>
      </c>
      <c r="G72" s="35"/>
      <c r="H72" s="48"/>
      <c r="I72" s="55">
        <f t="shared" si="28"/>
        <v>0</v>
      </c>
      <c r="J72" s="71">
        <v>0.58333333333333337</v>
      </c>
      <c r="K72" s="72">
        <v>0.75</v>
      </c>
      <c r="L72" s="55">
        <f t="shared" si="26"/>
        <v>3.9999999999999991</v>
      </c>
      <c r="M72" s="71">
        <v>0.41666666666666669</v>
      </c>
      <c r="N72" s="72">
        <v>0.83333333333333337</v>
      </c>
      <c r="O72" s="55">
        <f t="shared" si="27"/>
        <v>10</v>
      </c>
      <c r="P72" s="92"/>
    </row>
    <row r="73" spans="2:16" ht="19.5" customHeight="1" x14ac:dyDescent="0.2">
      <c r="B73" s="51">
        <f t="shared" si="19"/>
        <v>43977</v>
      </c>
      <c r="C73" s="52">
        <f t="shared" si="20"/>
        <v>43977</v>
      </c>
      <c r="D73" s="35"/>
      <c r="E73" s="48" t="s">
        <v>79</v>
      </c>
      <c r="F73" s="47"/>
      <c r="G73" s="35"/>
      <c r="H73" s="48"/>
      <c r="I73" s="55">
        <f t="shared" si="28"/>
        <v>0</v>
      </c>
      <c r="J73" s="35"/>
      <c r="K73" s="48" t="s">
        <v>79</v>
      </c>
      <c r="L73" s="47"/>
      <c r="M73" s="35"/>
      <c r="N73" s="48" t="s">
        <v>79</v>
      </c>
      <c r="O73" s="47"/>
      <c r="P73" s="83"/>
    </row>
    <row r="74" spans="2:16" ht="19.5" customHeight="1" x14ac:dyDescent="0.2">
      <c r="B74" s="51">
        <f t="shared" si="19"/>
        <v>43978</v>
      </c>
      <c r="C74" s="52">
        <f t="shared" si="20"/>
        <v>43978</v>
      </c>
      <c r="D74" s="71">
        <v>0.58333333333333337</v>
      </c>
      <c r="E74" s="72">
        <v>0.83333333333333337</v>
      </c>
      <c r="F74" s="55">
        <f>(E74-D74)*24</f>
        <v>6</v>
      </c>
      <c r="G74" s="35"/>
      <c r="H74" s="48"/>
      <c r="I74" s="55">
        <f t="shared" si="28"/>
        <v>0</v>
      </c>
      <c r="J74" s="71">
        <v>0.58333333333333337</v>
      </c>
      <c r="K74" s="72">
        <v>0.75</v>
      </c>
      <c r="L74" s="55">
        <f>(K74-J74)*24</f>
        <v>3.9999999999999991</v>
      </c>
      <c r="M74" s="71">
        <v>0.41666666666666669</v>
      </c>
      <c r="N74" s="72">
        <v>0.83333333333333337</v>
      </c>
      <c r="O74" s="55">
        <f>(N74-M74)*24</f>
        <v>10</v>
      </c>
      <c r="P74" s="83"/>
    </row>
    <row r="75" spans="2:16" ht="19.5" customHeight="1" x14ac:dyDescent="0.2">
      <c r="B75" s="51">
        <f t="shared" si="19"/>
        <v>43979</v>
      </c>
      <c r="C75" s="52">
        <f t="shared" si="20"/>
        <v>43979</v>
      </c>
      <c r="D75" s="71">
        <v>0.58333333333333337</v>
      </c>
      <c r="E75" s="72">
        <v>0.83333333333333337</v>
      </c>
      <c r="F75" s="55">
        <f>(E75-D75)*24</f>
        <v>6</v>
      </c>
      <c r="G75" s="35"/>
      <c r="H75" s="48"/>
      <c r="I75" s="55">
        <f t="shared" si="28"/>
        <v>0</v>
      </c>
      <c r="J75" s="71">
        <v>0.58333333333333337</v>
      </c>
      <c r="K75" s="72">
        <v>0.75</v>
      </c>
      <c r="L75" s="55">
        <f>(K75-J75)*24</f>
        <v>3.9999999999999991</v>
      </c>
      <c r="M75" s="71">
        <v>0.41666666666666669</v>
      </c>
      <c r="N75" s="72">
        <v>0.83333333333333337</v>
      </c>
      <c r="O75" s="55">
        <f>(N75-M75)*24</f>
        <v>10</v>
      </c>
      <c r="P75" s="92"/>
    </row>
    <row r="76" spans="2:16" ht="19.5" customHeight="1" x14ac:dyDescent="0.2">
      <c r="B76" s="51">
        <f>IF(DAY(B75+1)&lt;&gt;29,"",B75+1)</f>
        <v>43980</v>
      </c>
      <c r="C76" s="52">
        <f t="shared" si="20"/>
        <v>43980</v>
      </c>
      <c r="D76" s="53">
        <v>0.58333333333333337</v>
      </c>
      <c r="E76" s="54">
        <v>0.83333333333333337</v>
      </c>
      <c r="F76" s="55">
        <f>(E76-D76)*24</f>
        <v>6</v>
      </c>
      <c r="G76" s="35"/>
      <c r="H76" s="48"/>
      <c r="I76" s="55">
        <f>(H76-G76)*24</f>
        <v>0</v>
      </c>
      <c r="J76" s="53">
        <v>0.58333333333333337</v>
      </c>
      <c r="K76" s="54">
        <v>0.75</v>
      </c>
      <c r="L76" s="55">
        <f>(K76-J76)*24</f>
        <v>3.9999999999999991</v>
      </c>
      <c r="M76" s="53">
        <v>0.41666666666666669</v>
      </c>
      <c r="N76" s="54">
        <v>0.83333333333333337</v>
      </c>
      <c r="O76" s="55">
        <f>(N76-M76)*24</f>
        <v>10</v>
      </c>
      <c r="P76" s="92"/>
    </row>
    <row r="77" spans="2:16" ht="19.5" customHeight="1" x14ac:dyDescent="0.2">
      <c r="B77" s="51">
        <f>IF(DAY(B76+1)&lt;&gt;30,"",B76+1)</f>
        <v>43981</v>
      </c>
      <c r="C77" s="52">
        <f t="shared" si="20"/>
        <v>43981</v>
      </c>
      <c r="D77" s="53">
        <v>0.41666666666666669</v>
      </c>
      <c r="E77" s="54">
        <v>0.83333333333333337</v>
      </c>
      <c r="F77" s="55">
        <f>(E77-D77)*24</f>
        <v>10</v>
      </c>
      <c r="G77" s="35"/>
      <c r="H77" s="48"/>
      <c r="I77" s="55">
        <f>(H77-G77)*24</f>
        <v>0</v>
      </c>
      <c r="J77" s="53">
        <v>0.41666666666666669</v>
      </c>
      <c r="K77" s="54">
        <v>0.75</v>
      </c>
      <c r="L77" s="55">
        <f>(K77-J77)*24</f>
        <v>8</v>
      </c>
      <c r="M77" s="53">
        <v>0.41666666666666669</v>
      </c>
      <c r="N77" s="54">
        <v>0.83333333333333337</v>
      </c>
      <c r="O77" s="55">
        <f>(N77-M77)*24</f>
        <v>10</v>
      </c>
      <c r="P77" s="92"/>
    </row>
    <row r="78" spans="2:16" ht="19.5" customHeight="1" thickBot="1" x14ac:dyDescent="0.25">
      <c r="B78" s="51">
        <f>IF(DAY(B77+1)&lt;&gt;31,"",B77+1)</f>
        <v>43982</v>
      </c>
      <c r="C78" s="52">
        <f t="shared" si="20"/>
        <v>43982</v>
      </c>
      <c r="D78" s="53">
        <v>0.41666666666666669</v>
      </c>
      <c r="E78" s="54">
        <v>0.75</v>
      </c>
      <c r="F78" s="55">
        <f>(E78-D78)*24</f>
        <v>8</v>
      </c>
      <c r="G78" s="35"/>
      <c r="H78" s="48"/>
      <c r="I78" s="55">
        <f>(H78-G78)*24</f>
        <v>0</v>
      </c>
      <c r="J78" s="53">
        <v>0.41666666666666669</v>
      </c>
      <c r="K78" s="54">
        <v>0.75</v>
      </c>
      <c r="L78" s="55">
        <f>(K78-J78)*24</f>
        <v>8</v>
      </c>
      <c r="M78" s="53">
        <v>0.41666666666666669</v>
      </c>
      <c r="N78" s="54">
        <v>0.75</v>
      </c>
      <c r="O78" s="55">
        <f>(N78-M78)*24</f>
        <v>8</v>
      </c>
      <c r="P78" s="94"/>
    </row>
    <row r="79" spans="2:16" ht="19.5" customHeight="1" thickTop="1" x14ac:dyDescent="0.2">
      <c r="B79" s="57" t="s">
        <v>37</v>
      </c>
      <c r="C79" s="58"/>
      <c r="D79" s="57"/>
      <c r="E79" s="59">
        <f>COUNTIF(D48:D78,"&gt;0")</f>
        <v>26</v>
      </c>
      <c r="F79" s="60"/>
      <c r="G79" s="61"/>
      <c r="H79" s="59">
        <f>COUNTIF(G48:G78,"&gt;0")</f>
        <v>0</v>
      </c>
      <c r="I79" s="60"/>
      <c r="J79" s="61"/>
      <c r="K79" s="59">
        <f>COUNTIF(J48:J78,"&gt;0")</f>
        <v>27</v>
      </c>
      <c r="L79" s="60"/>
      <c r="M79" s="61"/>
      <c r="N79" s="59">
        <f>COUNTIF(M48:M78,"&gt;0")</f>
        <v>27</v>
      </c>
      <c r="O79" s="60"/>
      <c r="P79" s="40"/>
    </row>
    <row r="80" spans="2:16" ht="19.5" customHeight="1" x14ac:dyDescent="0.2">
      <c r="B80" s="62" t="s">
        <v>309</v>
      </c>
      <c r="C80" s="63"/>
      <c r="D80" s="64"/>
      <c r="E80" s="74">
        <f>SUM(F48:F78)</f>
        <v>190</v>
      </c>
      <c r="F80" s="63"/>
      <c r="G80" s="65"/>
      <c r="H80" s="74">
        <f>SUM(I48:I78)</f>
        <v>0</v>
      </c>
      <c r="I80" s="63"/>
      <c r="J80" s="65"/>
      <c r="K80" s="74">
        <f>SUM(L48:L78)</f>
        <v>160</v>
      </c>
      <c r="L80" s="63"/>
      <c r="M80" s="65"/>
      <c r="N80" s="74">
        <f>SUM(O48:O78)</f>
        <v>254</v>
      </c>
      <c r="O80" s="63"/>
      <c r="P80" s="40"/>
    </row>
    <row r="81" spans="2:16" ht="19.5" customHeight="1" x14ac:dyDescent="0.2">
      <c r="B81" s="64" t="s">
        <v>366</v>
      </c>
      <c r="C81" s="66"/>
      <c r="D81" s="64"/>
      <c r="E81" s="90">
        <f>COUNTIF($B$48:$B$78,"&gt;0")-E79</f>
        <v>5</v>
      </c>
      <c r="F81" s="47"/>
      <c r="G81" s="35"/>
      <c r="H81" s="90">
        <f>COUNTIF($B$48:$B$78,"&gt;0")-H79</f>
        <v>31</v>
      </c>
      <c r="I81" s="47"/>
      <c r="J81" s="35"/>
      <c r="K81" s="90">
        <f>COUNTIF($B$48:$B$78,"&gt;0")-K79</f>
        <v>4</v>
      </c>
      <c r="L81" s="47"/>
      <c r="M81" s="35"/>
      <c r="N81" s="90">
        <f>COUNTIF($B$48:$B$78,"&gt;0")-N79</f>
        <v>4</v>
      </c>
      <c r="O81" s="47"/>
      <c r="P81" s="40"/>
    </row>
    <row r="82" spans="2:16" ht="19.5" customHeight="1" x14ac:dyDescent="0.2">
      <c r="B82" s="67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8.75" customHeight="1" x14ac:dyDescent="0.2">
      <c r="B83" s="287" t="s">
        <v>13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2:16" ht="18.75" customHeight="1" x14ac:dyDescent="0.2"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2:16" ht="18.75" customHeight="1" x14ac:dyDescent="0.2"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ht="18.75" customHeight="1" x14ac:dyDescent="0.2">
      <c r="B86" s="294">
        <f>EDATE(B45, 1)</f>
        <v>43983</v>
      </c>
      <c r="C86" s="294"/>
      <c r="D86" s="294"/>
      <c r="E86" s="44">
        <f>B86</f>
        <v>43983</v>
      </c>
      <c r="F86" s="10"/>
    </row>
    <row r="87" spans="2:16" ht="19.5" customHeight="1" x14ac:dyDescent="0.2">
      <c r="B87" s="289"/>
      <c r="C87" s="290"/>
      <c r="D87" s="219" t="s">
        <v>313</v>
      </c>
      <c r="E87" s="293"/>
      <c r="F87" s="220"/>
      <c r="G87" s="219" t="s">
        <v>2</v>
      </c>
      <c r="H87" s="293"/>
      <c r="I87" s="220"/>
      <c r="J87" s="219" t="s">
        <v>36</v>
      </c>
      <c r="K87" s="293"/>
      <c r="L87" s="220"/>
      <c r="M87" s="219" t="s">
        <v>237</v>
      </c>
      <c r="N87" s="293"/>
      <c r="O87" s="220"/>
      <c r="P87" s="40" t="s">
        <v>306</v>
      </c>
    </row>
    <row r="88" spans="2:16" ht="19.5" customHeight="1" x14ac:dyDescent="0.2">
      <c r="B88" s="291"/>
      <c r="C88" s="292"/>
      <c r="D88" s="35" t="s">
        <v>246</v>
      </c>
      <c r="E88" s="48" t="s">
        <v>307</v>
      </c>
      <c r="F88" s="47" t="s">
        <v>308</v>
      </c>
      <c r="G88" s="35" t="s">
        <v>246</v>
      </c>
      <c r="H88" s="48" t="s">
        <v>307</v>
      </c>
      <c r="I88" s="47" t="s">
        <v>308</v>
      </c>
      <c r="J88" s="35" t="s">
        <v>246</v>
      </c>
      <c r="K88" s="48" t="s">
        <v>307</v>
      </c>
      <c r="L88" s="47" t="s">
        <v>308</v>
      </c>
      <c r="M88" s="35" t="s">
        <v>246</v>
      </c>
      <c r="N88" s="48" t="s">
        <v>307</v>
      </c>
      <c r="O88" s="47" t="s">
        <v>308</v>
      </c>
      <c r="P88" s="3"/>
    </row>
    <row r="89" spans="2:16" ht="19.5" customHeight="1" x14ac:dyDescent="0.2">
      <c r="B89" s="51">
        <f>B86</f>
        <v>43983</v>
      </c>
      <c r="C89" s="52">
        <f>B89</f>
        <v>43983</v>
      </c>
      <c r="D89" s="71">
        <v>0.58333333333333337</v>
      </c>
      <c r="E89" s="72">
        <v>0.83333333333333337</v>
      </c>
      <c r="F89" s="55">
        <f>(E89-D89)*24</f>
        <v>6</v>
      </c>
      <c r="G89" s="35"/>
      <c r="H89" s="48"/>
      <c r="I89" s="55">
        <f>(H89-G89)*24</f>
        <v>0</v>
      </c>
      <c r="J89" s="71">
        <v>0.58333333333333337</v>
      </c>
      <c r="K89" s="72">
        <v>0.75</v>
      </c>
      <c r="L89" s="55">
        <f>(K89-J89)*24</f>
        <v>3.9999999999999991</v>
      </c>
      <c r="M89" s="71">
        <v>0.41666666666666669</v>
      </c>
      <c r="N89" s="72">
        <v>0.83333333333333337</v>
      </c>
      <c r="O89" s="55">
        <f>(N89-M89)*24</f>
        <v>10</v>
      </c>
      <c r="P89" s="83"/>
    </row>
    <row r="90" spans="2:16" ht="19.5" customHeight="1" x14ac:dyDescent="0.2">
      <c r="B90" s="51">
        <f t="shared" ref="B90:B116" si="29">B89+1</f>
        <v>43984</v>
      </c>
      <c r="C90" s="52">
        <f>B90</f>
        <v>43984</v>
      </c>
      <c r="D90" s="35"/>
      <c r="E90" s="48" t="s">
        <v>79</v>
      </c>
      <c r="F90" s="47"/>
      <c r="G90" s="35"/>
      <c r="H90" s="48"/>
      <c r="I90" s="55">
        <f t="shared" ref="I90:I95" si="30">(H90-G90)*24</f>
        <v>0</v>
      </c>
      <c r="J90" s="35"/>
      <c r="K90" s="48" t="s">
        <v>79</v>
      </c>
      <c r="L90" s="47"/>
      <c r="M90" s="35"/>
      <c r="N90" s="48" t="s">
        <v>79</v>
      </c>
      <c r="O90" s="47"/>
      <c r="P90" s="83"/>
    </row>
    <row r="91" spans="2:16" ht="19.5" customHeight="1" x14ac:dyDescent="0.2">
      <c r="B91" s="51">
        <f t="shared" si="29"/>
        <v>43985</v>
      </c>
      <c r="C91" s="52">
        <f t="shared" ref="C91:C119" si="31">B91</f>
        <v>43985</v>
      </c>
      <c r="D91" s="71">
        <v>0.58333333333333337</v>
      </c>
      <c r="E91" s="72">
        <v>0.83333333333333337</v>
      </c>
      <c r="F91" s="55">
        <f t="shared" ref="F91:F96" si="32">(E91-D91)*24</f>
        <v>6</v>
      </c>
      <c r="G91" s="35"/>
      <c r="H91" s="48"/>
      <c r="I91" s="55">
        <f t="shared" si="30"/>
        <v>0</v>
      </c>
      <c r="J91" s="71">
        <v>0.58333333333333337</v>
      </c>
      <c r="K91" s="72">
        <v>0.75</v>
      </c>
      <c r="L91" s="55">
        <f t="shared" ref="L91:L96" si="33">(K91-J91)*24</f>
        <v>3.9999999999999991</v>
      </c>
      <c r="M91" s="71">
        <v>0.41666666666666669</v>
      </c>
      <c r="N91" s="72">
        <v>0.83333333333333337</v>
      </c>
      <c r="O91" s="55">
        <f t="shared" ref="O91:O96" si="34">(N91-M91)*24</f>
        <v>10</v>
      </c>
      <c r="P91" s="83"/>
    </row>
    <row r="92" spans="2:16" ht="19.5" customHeight="1" x14ac:dyDescent="0.2">
      <c r="B92" s="51">
        <f t="shared" si="29"/>
        <v>43986</v>
      </c>
      <c r="C92" s="52">
        <f t="shared" si="31"/>
        <v>43986</v>
      </c>
      <c r="D92" s="71">
        <v>0.58333333333333337</v>
      </c>
      <c r="E92" s="72">
        <v>0.83333333333333337</v>
      </c>
      <c r="F92" s="55">
        <f t="shared" si="32"/>
        <v>6</v>
      </c>
      <c r="G92" s="35"/>
      <c r="H92" s="48"/>
      <c r="I92" s="55">
        <f t="shared" si="30"/>
        <v>0</v>
      </c>
      <c r="J92" s="71">
        <v>0.58333333333333337</v>
      </c>
      <c r="K92" s="72">
        <v>0.75</v>
      </c>
      <c r="L92" s="55">
        <f t="shared" si="33"/>
        <v>3.9999999999999991</v>
      </c>
      <c r="M92" s="71">
        <v>0.41666666666666669</v>
      </c>
      <c r="N92" s="72">
        <v>0.83333333333333337</v>
      </c>
      <c r="O92" s="55">
        <f t="shared" si="34"/>
        <v>10</v>
      </c>
      <c r="P92" s="83"/>
    </row>
    <row r="93" spans="2:16" ht="19.5" customHeight="1" x14ac:dyDescent="0.2">
      <c r="B93" s="51">
        <f t="shared" si="29"/>
        <v>43987</v>
      </c>
      <c r="C93" s="52">
        <f t="shared" si="31"/>
        <v>43987</v>
      </c>
      <c r="D93" s="71">
        <v>0.58333333333333337</v>
      </c>
      <c r="E93" s="72">
        <v>0.83333333333333337</v>
      </c>
      <c r="F93" s="55">
        <f t="shared" si="32"/>
        <v>6</v>
      </c>
      <c r="G93" s="35"/>
      <c r="H93" s="48"/>
      <c r="I93" s="55">
        <f t="shared" si="30"/>
        <v>0</v>
      </c>
      <c r="J93" s="71">
        <v>0.58333333333333337</v>
      </c>
      <c r="K93" s="72">
        <v>0.75</v>
      </c>
      <c r="L93" s="55">
        <f t="shared" si="33"/>
        <v>3.9999999999999991</v>
      </c>
      <c r="M93" s="71">
        <v>0.41666666666666669</v>
      </c>
      <c r="N93" s="72">
        <v>0.83333333333333337</v>
      </c>
      <c r="O93" s="55">
        <f t="shared" si="34"/>
        <v>10</v>
      </c>
      <c r="P93" s="83"/>
    </row>
    <row r="94" spans="2:16" ht="19.5" customHeight="1" x14ac:dyDescent="0.2">
      <c r="B94" s="51">
        <f t="shared" si="29"/>
        <v>43988</v>
      </c>
      <c r="C94" s="52">
        <f t="shared" si="31"/>
        <v>43988</v>
      </c>
      <c r="D94" s="71"/>
      <c r="E94" s="136" t="s">
        <v>370</v>
      </c>
      <c r="F94" s="55"/>
      <c r="G94" s="35"/>
      <c r="H94" s="48"/>
      <c r="I94" s="55">
        <f t="shared" si="30"/>
        <v>0</v>
      </c>
      <c r="J94" s="71">
        <v>0.41666666666666669</v>
      </c>
      <c r="K94" s="72">
        <v>0.75</v>
      </c>
      <c r="L94" s="55">
        <f t="shared" si="33"/>
        <v>8</v>
      </c>
      <c r="M94" s="71">
        <v>0.41666666666666669</v>
      </c>
      <c r="N94" s="72">
        <v>0.83333333333333337</v>
      </c>
      <c r="O94" s="55">
        <f t="shared" si="34"/>
        <v>10</v>
      </c>
      <c r="P94" s="83"/>
    </row>
    <row r="95" spans="2:16" ht="19.5" customHeight="1" x14ac:dyDescent="0.2">
      <c r="B95" s="51">
        <f t="shared" si="29"/>
        <v>43989</v>
      </c>
      <c r="C95" s="52">
        <f t="shared" si="31"/>
        <v>43989</v>
      </c>
      <c r="D95" s="53"/>
      <c r="E95" s="136" t="s">
        <v>370</v>
      </c>
      <c r="F95" s="55"/>
      <c r="G95" s="35"/>
      <c r="H95" s="48"/>
      <c r="I95" s="55">
        <f t="shared" si="30"/>
        <v>0</v>
      </c>
      <c r="J95" s="53">
        <v>0.41666666666666669</v>
      </c>
      <c r="K95" s="54">
        <v>0.75</v>
      </c>
      <c r="L95" s="55">
        <f t="shared" si="33"/>
        <v>8</v>
      </c>
      <c r="M95" s="53">
        <v>0.41666666666666669</v>
      </c>
      <c r="N95" s="54">
        <v>0.75</v>
      </c>
      <c r="O95" s="55">
        <f t="shared" si="34"/>
        <v>8</v>
      </c>
      <c r="P95" s="83"/>
    </row>
    <row r="96" spans="2:16" ht="19.5" customHeight="1" x14ac:dyDescent="0.2">
      <c r="B96" s="51">
        <f t="shared" si="29"/>
        <v>43990</v>
      </c>
      <c r="C96" s="52">
        <f t="shared" si="31"/>
        <v>43990</v>
      </c>
      <c r="D96" s="71">
        <v>0.58333333333333337</v>
      </c>
      <c r="E96" s="72">
        <v>0.83333333333333337</v>
      </c>
      <c r="F96" s="55">
        <f t="shared" si="32"/>
        <v>6</v>
      </c>
      <c r="G96" s="35"/>
      <c r="H96" s="48"/>
      <c r="I96" s="55">
        <f>(H96-G96)*24</f>
        <v>0</v>
      </c>
      <c r="J96" s="71">
        <v>0.58333333333333337</v>
      </c>
      <c r="K96" s="72">
        <v>0.75</v>
      </c>
      <c r="L96" s="55">
        <f t="shared" si="33"/>
        <v>3.9999999999999991</v>
      </c>
      <c r="M96" s="71">
        <v>0.41666666666666669</v>
      </c>
      <c r="N96" s="72">
        <v>0.83333333333333337</v>
      </c>
      <c r="O96" s="55">
        <f t="shared" si="34"/>
        <v>10</v>
      </c>
      <c r="P96" s="91"/>
    </row>
    <row r="97" spans="2:16" ht="19.5" customHeight="1" x14ac:dyDescent="0.2">
      <c r="B97" s="51">
        <f t="shared" si="29"/>
        <v>43991</v>
      </c>
      <c r="C97" s="52">
        <f t="shared" si="31"/>
        <v>43991</v>
      </c>
      <c r="D97" s="35"/>
      <c r="E97" s="48" t="s">
        <v>79</v>
      </c>
      <c r="F97" s="47"/>
      <c r="G97" s="35"/>
      <c r="H97" s="48"/>
      <c r="I97" s="55">
        <f t="shared" ref="I97:I102" si="35">(H97-G97)*24</f>
        <v>0</v>
      </c>
      <c r="J97" s="35"/>
      <c r="K97" s="48" t="s">
        <v>79</v>
      </c>
      <c r="L97" s="47"/>
      <c r="M97" s="35"/>
      <c r="N97" s="48" t="s">
        <v>79</v>
      </c>
      <c r="O97" s="47"/>
      <c r="P97" s="83"/>
    </row>
    <row r="98" spans="2:16" ht="19.5" customHeight="1" x14ac:dyDescent="0.2">
      <c r="B98" s="51">
        <f t="shared" si="29"/>
        <v>43992</v>
      </c>
      <c r="C98" s="52">
        <f t="shared" si="31"/>
        <v>43992</v>
      </c>
      <c r="D98" s="71">
        <v>0.58333333333333337</v>
      </c>
      <c r="E98" s="72">
        <v>0.83333333333333337</v>
      </c>
      <c r="F98" s="55">
        <f t="shared" ref="F98:F103" si="36">(E98-D98)*24</f>
        <v>6</v>
      </c>
      <c r="G98" s="35"/>
      <c r="H98" s="48"/>
      <c r="I98" s="55">
        <f t="shared" si="35"/>
        <v>0</v>
      </c>
      <c r="J98" s="71">
        <v>0.58333333333333337</v>
      </c>
      <c r="K98" s="72">
        <v>0.75</v>
      </c>
      <c r="L98" s="55">
        <f t="shared" ref="L98:L103" si="37">(K98-J98)*24</f>
        <v>3.9999999999999991</v>
      </c>
      <c r="M98" s="71">
        <v>0.41666666666666669</v>
      </c>
      <c r="N98" s="72">
        <v>0.83333333333333337</v>
      </c>
      <c r="O98" s="55">
        <f t="shared" ref="O98:O103" si="38">(N98-M98)*24</f>
        <v>10</v>
      </c>
      <c r="P98" s="83"/>
    </row>
    <row r="99" spans="2:16" ht="19.5" customHeight="1" x14ac:dyDescent="0.2">
      <c r="B99" s="51">
        <f t="shared" si="29"/>
        <v>43993</v>
      </c>
      <c r="C99" s="52">
        <f t="shared" si="31"/>
        <v>43993</v>
      </c>
      <c r="D99" s="71">
        <v>0.58333333333333337</v>
      </c>
      <c r="E99" s="72">
        <v>0.83333333333333337</v>
      </c>
      <c r="F99" s="55">
        <f t="shared" si="36"/>
        <v>6</v>
      </c>
      <c r="G99" s="35"/>
      <c r="H99" s="48"/>
      <c r="I99" s="55">
        <f t="shared" si="35"/>
        <v>0</v>
      </c>
      <c r="J99" s="71">
        <v>0.58333333333333337</v>
      </c>
      <c r="K99" s="72">
        <v>0.75</v>
      </c>
      <c r="L99" s="55">
        <f t="shared" si="37"/>
        <v>3.9999999999999991</v>
      </c>
      <c r="M99" s="71">
        <v>0.41666666666666669</v>
      </c>
      <c r="N99" s="72">
        <v>0.83333333333333337</v>
      </c>
      <c r="O99" s="55">
        <f t="shared" si="38"/>
        <v>10</v>
      </c>
      <c r="P99" s="92"/>
    </row>
    <row r="100" spans="2:16" ht="19.5" customHeight="1" x14ac:dyDescent="0.2">
      <c r="B100" s="51">
        <f t="shared" si="29"/>
        <v>43994</v>
      </c>
      <c r="C100" s="52">
        <f t="shared" si="31"/>
        <v>43994</v>
      </c>
      <c r="D100" s="71">
        <v>0.58333333333333337</v>
      </c>
      <c r="E100" s="72">
        <v>0.83333333333333337</v>
      </c>
      <c r="F100" s="55">
        <f t="shared" si="36"/>
        <v>6</v>
      </c>
      <c r="G100" s="35"/>
      <c r="H100" s="48"/>
      <c r="I100" s="55">
        <f t="shared" si="35"/>
        <v>0</v>
      </c>
      <c r="J100" s="71">
        <v>0.58333333333333337</v>
      </c>
      <c r="K100" s="72">
        <v>0.75</v>
      </c>
      <c r="L100" s="55">
        <f t="shared" si="37"/>
        <v>3.9999999999999991</v>
      </c>
      <c r="M100" s="71">
        <v>0.41666666666666669</v>
      </c>
      <c r="N100" s="72">
        <v>0.83333333333333337</v>
      </c>
      <c r="O100" s="55">
        <f t="shared" si="38"/>
        <v>10</v>
      </c>
      <c r="P100" s="92"/>
    </row>
    <row r="101" spans="2:16" ht="19.5" customHeight="1" x14ac:dyDescent="0.2">
      <c r="B101" s="51">
        <f t="shared" si="29"/>
        <v>43995</v>
      </c>
      <c r="C101" s="52">
        <f t="shared" si="31"/>
        <v>43995</v>
      </c>
      <c r="D101" s="71">
        <v>0.41666666666666669</v>
      </c>
      <c r="E101" s="54">
        <v>0.83333333333333337</v>
      </c>
      <c r="F101" s="55">
        <f t="shared" si="36"/>
        <v>10</v>
      </c>
      <c r="G101" s="35"/>
      <c r="H101" s="48"/>
      <c r="I101" s="55">
        <f t="shared" si="35"/>
        <v>0</v>
      </c>
      <c r="J101" s="71">
        <v>0.41666666666666669</v>
      </c>
      <c r="K101" s="72">
        <v>0.75</v>
      </c>
      <c r="L101" s="55">
        <f t="shared" si="37"/>
        <v>8</v>
      </c>
      <c r="M101" s="71">
        <v>0.41666666666666669</v>
      </c>
      <c r="N101" s="54">
        <v>0.83333333333333337</v>
      </c>
      <c r="O101" s="55">
        <f t="shared" si="38"/>
        <v>10</v>
      </c>
      <c r="P101" s="92"/>
    </row>
    <row r="102" spans="2:16" ht="19.5" customHeight="1" x14ac:dyDescent="0.2">
      <c r="B102" s="51">
        <f t="shared" si="29"/>
        <v>43996</v>
      </c>
      <c r="C102" s="52">
        <f t="shared" si="31"/>
        <v>43996</v>
      </c>
      <c r="D102" s="53">
        <v>0.41666666666666669</v>
      </c>
      <c r="E102" s="54">
        <v>0.75</v>
      </c>
      <c r="F102" s="55">
        <f t="shared" si="36"/>
        <v>8</v>
      </c>
      <c r="G102" s="35"/>
      <c r="H102" s="48"/>
      <c r="I102" s="55">
        <f t="shared" si="35"/>
        <v>0</v>
      </c>
      <c r="J102" s="53">
        <v>0.41666666666666669</v>
      </c>
      <c r="K102" s="54">
        <v>0.75</v>
      </c>
      <c r="L102" s="55">
        <f t="shared" si="37"/>
        <v>8</v>
      </c>
      <c r="M102" s="53">
        <v>0.41666666666666669</v>
      </c>
      <c r="N102" s="54">
        <v>0.75</v>
      </c>
      <c r="O102" s="55">
        <f t="shared" si="38"/>
        <v>8</v>
      </c>
      <c r="P102" s="137" t="s">
        <v>373</v>
      </c>
    </row>
    <row r="103" spans="2:16" ht="19.5" customHeight="1" x14ac:dyDescent="0.2">
      <c r="B103" s="51">
        <f t="shared" si="29"/>
        <v>43997</v>
      </c>
      <c r="C103" s="52">
        <f t="shared" si="31"/>
        <v>43997</v>
      </c>
      <c r="D103" s="71">
        <v>0.58333333333333337</v>
      </c>
      <c r="E103" s="72">
        <v>0.75</v>
      </c>
      <c r="F103" s="55">
        <f t="shared" si="36"/>
        <v>3.9999999999999991</v>
      </c>
      <c r="G103" s="35"/>
      <c r="H103" s="48"/>
      <c r="I103" s="55">
        <f>(H103-G103)*24</f>
        <v>0</v>
      </c>
      <c r="J103" s="71">
        <v>0.58333333333333337</v>
      </c>
      <c r="K103" s="72">
        <v>0.75</v>
      </c>
      <c r="L103" s="55">
        <f t="shared" si="37"/>
        <v>3.9999999999999991</v>
      </c>
      <c r="M103" s="71">
        <v>0.41666666666666669</v>
      </c>
      <c r="N103" s="72">
        <v>0.75</v>
      </c>
      <c r="O103" s="55">
        <f t="shared" si="38"/>
        <v>8</v>
      </c>
      <c r="P103" s="83" t="s">
        <v>142</v>
      </c>
    </row>
    <row r="104" spans="2:16" ht="19.5" customHeight="1" x14ac:dyDescent="0.2">
      <c r="B104" s="51">
        <f t="shared" si="29"/>
        <v>43998</v>
      </c>
      <c r="C104" s="52">
        <f t="shared" si="31"/>
        <v>43998</v>
      </c>
      <c r="D104" s="35"/>
      <c r="E104" s="48" t="s">
        <v>79</v>
      </c>
      <c r="F104" s="47"/>
      <c r="G104" s="35"/>
      <c r="H104" s="48"/>
      <c r="I104" s="55">
        <f t="shared" ref="I104:I109" si="39">(H104-G104)*24</f>
        <v>0</v>
      </c>
      <c r="J104" s="35"/>
      <c r="K104" s="48" t="s">
        <v>79</v>
      </c>
      <c r="L104" s="47"/>
      <c r="M104" s="35"/>
      <c r="N104" s="48" t="s">
        <v>79</v>
      </c>
      <c r="O104" s="47"/>
      <c r="P104" s="83" t="s">
        <v>142</v>
      </c>
    </row>
    <row r="105" spans="2:16" ht="19.5" customHeight="1" x14ac:dyDescent="0.2">
      <c r="B105" s="51">
        <f t="shared" si="29"/>
        <v>43999</v>
      </c>
      <c r="C105" s="52">
        <f t="shared" si="31"/>
        <v>43999</v>
      </c>
      <c r="D105" s="71">
        <v>0.58333333333333337</v>
      </c>
      <c r="E105" s="72">
        <v>0.83333333333333337</v>
      </c>
      <c r="F105" s="55">
        <f t="shared" ref="F105:F110" si="40">(E105-D105)*24</f>
        <v>6</v>
      </c>
      <c r="G105" s="35"/>
      <c r="H105" s="48"/>
      <c r="I105" s="55">
        <f t="shared" si="39"/>
        <v>0</v>
      </c>
      <c r="J105" s="71">
        <v>0.58333333333333337</v>
      </c>
      <c r="K105" s="72">
        <v>0.75</v>
      </c>
      <c r="L105" s="55">
        <f t="shared" ref="L105:L110" si="41">(K105-J105)*24</f>
        <v>3.9999999999999991</v>
      </c>
      <c r="M105" s="71">
        <v>0.41666666666666669</v>
      </c>
      <c r="N105" s="72">
        <v>0.83333333333333337</v>
      </c>
      <c r="O105" s="55">
        <f t="shared" ref="O105:O110" si="42">(N105-M105)*24</f>
        <v>10</v>
      </c>
      <c r="P105" s="83"/>
    </row>
    <row r="106" spans="2:16" ht="19.5" customHeight="1" x14ac:dyDescent="0.2">
      <c r="B106" s="51">
        <f t="shared" si="29"/>
        <v>44000</v>
      </c>
      <c r="C106" s="52">
        <f t="shared" si="31"/>
        <v>44000</v>
      </c>
      <c r="D106" s="71">
        <v>0.58333333333333337</v>
      </c>
      <c r="E106" s="72">
        <v>0.83333333333333337</v>
      </c>
      <c r="F106" s="55">
        <f t="shared" si="40"/>
        <v>6</v>
      </c>
      <c r="G106" s="35"/>
      <c r="H106" s="48"/>
      <c r="I106" s="55">
        <f t="shared" si="39"/>
        <v>0</v>
      </c>
      <c r="J106" s="71">
        <v>0.58333333333333337</v>
      </c>
      <c r="K106" s="72">
        <v>0.75</v>
      </c>
      <c r="L106" s="55">
        <f t="shared" si="41"/>
        <v>3.9999999999999991</v>
      </c>
      <c r="M106" s="71">
        <v>0.41666666666666669</v>
      </c>
      <c r="N106" s="72">
        <v>0.83333333333333337</v>
      </c>
      <c r="O106" s="55">
        <f t="shared" si="42"/>
        <v>10</v>
      </c>
      <c r="P106" s="92"/>
    </row>
    <row r="107" spans="2:16" ht="19.5" customHeight="1" x14ac:dyDescent="0.2">
      <c r="B107" s="51">
        <f t="shared" si="29"/>
        <v>44001</v>
      </c>
      <c r="C107" s="52">
        <f t="shared" si="31"/>
        <v>44001</v>
      </c>
      <c r="D107" s="71">
        <v>0.58333333333333337</v>
      </c>
      <c r="E107" s="72">
        <v>0.83333333333333337</v>
      </c>
      <c r="F107" s="55">
        <f t="shared" si="40"/>
        <v>6</v>
      </c>
      <c r="G107" s="35"/>
      <c r="H107" s="48"/>
      <c r="I107" s="55">
        <f t="shared" si="39"/>
        <v>0</v>
      </c>
      <c r="J107" s="71">
        <v>0.58333333333333337</v>
      </c>
      <c r="K107" s="72">
        <v>0.75</v>
      </c>
      <c r="L107" s="55">
        <f t="shared" si="41"/>
        <v>3.9999999999999991</v>
      </c>
      <c r="M107" s="71">
        <v>0.41666666666666669</v>
      </c>
      <c r="N107" s="72">
        <v>0.83333333333333337</v>
      </c>
      <c r="O107" s="55">
        <f t="shared" si="42"/>
        <v>10</v>
      </c>
      <c r="P107" s="92"/>
    </row>
    <row r="108" spans="2:16" ht="19.5" customHeight="1" x14ac:dyDescent="0.2">
      <c r="B108" s="51">
        <f t="shared" si="29"/>
        <v>44002</v>
      </c>
      <c r="C108" s="52">
        <f t="shared" si="31"/>
        <v>44002</v>
      </c>
      <c r="D108" s="71">
        <v>0.41666666666666669</v>
      </c>
      <c r="E108" s="72">
        <v>0.83333333333333337</v>
      </c>
      <c r="F108" s="55">
        <f t="shared" si="40"/>
        <v>10</v>
      </c>
      <c r="G108" s="35"/>
      <c r="H108" s="48"/>
      <c r="I108" s="55">
        <f t="shared" si="39"/>
        <v>0</v>
      </c>
      <c r="J108" s="71">
        <v>0.41666666666666669</v>
      </c>
      <c r="K108" s="72">
        <v>0.75</v>
      </c>
      <c r="L108" s="55">
        <f t="shared" si="41"/>
        <v>8</v>
      </c>
      <c r="M108" s="71">
        <v>0.41666666666666669</v>
      </c>
      <c r="N108" s="72">
        <v>0.83333333333333337</v>
      </c>
      <c r="O108" s="55">
        <f t="shared" si="42"/>
        <v>10</v>
      </c>
      <c r="P108" s="92"/>
    </row>
    <row r="109" spans="2:16" ht="19.5" customHeight="1" x14ac:dyDescent="0.2">
      <c r="B109" s="51">
        <f t="shared" si="29"/>
        <v>44003</v>
      </c>
      <c r="C109" s="52">
        <f t="shared" si="31"/>
        <v>44003</v>
      </c>
      <c r="D109" s="53">
        <v>0.41666666666666669</v>
      </c>
      <c r="E109" s="54">
        <v>0.75</v>
      </c>
      <c r="F109" s="55">
        <f t="shared" si="40"/>
        <v>8</v>
      </c>
      <c r="G109" s="35"/>
      <c r="H109" s="48"/>
      <c r="I109" s="55">
        <f t="shared" si="39"/>
        <v>0</v>
      </c>
      <c r="J109" s="53">
        <v>0.41666666666666669</v>
      </c>
      <c r="K109" s="54">
        <v>0.75</v>
      </c>
      <c r="L109" s="55">
        <f t="shared" si="41"/>
        <v>8</v>
      </c>
      <c r="M109" s="53">
        <v>0.41666666666666669</v>
      </c>
      <c r="N109" s="54">
        <v>0.75</v>
      </c>
      <c r="O109" s="55">
        <f t="shared" si="42"/>
        <v>8</v>
      </c>
      <c r="P109" s="92"/>
    </row>
    <row r="110" spans="2:16" ht="19.5" customHeight="1" x14ac:dyDescent="0.2">
      <c r="B110" s="51">
        <f t="shared" si="29"/>
        <v>44004</v>
      </c>
      <c r="C110" s="52">
        <f t="shared" si="31"/>
        <v>44004</v>
      </c>
      <c r="D110" s="71">
        <v>0.58333333333333337</v>
      </c>
      <c r="E110" s="72">
        <v>0.83333333333333337</v>
      </c>
      <c r="F110" s="55">
        <f t="shared" si="40"/>
        <v>6</v>
      </c>
      <c r="G110" s="35"/>
      <c r="H110" s="48"/>
      <c r="I110" s="55">
        <f t="shared" ref="I110:I118" si="43">(H110-G110)*24</f>
        <v>0</v>
      </c>
      <c r="J110" s="71">
        <v>0.58333333333333337</v>
      </c>
      <c r="K110" s="72">
        <v>0.75</v>
      </c>
      <c r="L110" s="55">
        <f t="shared" si="41"/>
        <v>3.9999999999999991</v>
      </c>
      <c r="M110" s="71">
        <v>0.41666666666666669</v>
      </c>
      <c r="N110" s="72">
        <v>0.83333333333333337</v>
      </c>
      <c r="O110" s="55">
        <f t="shared" si="42"/>
        <v>10</v>
      </c>
      <c r="P110" s="92"/>
    </row>
    <row r="111" spans="2:16" ht="19.5" customHeight="1" x14ac:dyDescent="0.2">
      <c r="B111" s="51">
        <f t="shared" si="29"/>
        <v>44005</v>
      </c>
      <c r="C111" s="52">
        <f t="shared" si="31"/>
        <v>44005</v>
      </c>
      <c r="D111" s="35"/>
      <c r="E111" s="48" t="s">
        <v>79</v>
      </c>
      <c r="F111" s="47"/>
      <c r="G111" s="35"/>
      <c r="H111" s="48"/>
      <c r="I111" s="55">
        <f t="shared" si="43"/>
        <v>0</v>
      </c>
      <c r="J111" s="35"/>
      <c r="K111" s="48" t="s">
        <v>79</v>
      </c>
      <c r="L111" s="47"/>
      <c r="M111" s="35"/>
      <c r="N111" s="48" t="s">
        <v>79</v>
      </c>
      <c r="O111" s="47"/>
      <c r="P111" s="92"/>
    </row>
    <row r="112" spans="2:16" ht="19.5" customHeight="1" x14ac:dyDescent="0.2">
      <c r="B112" s="51">
        <f t="shared" si="29"/>
        <v>44006</v>
      </c>
      <c r="C112" s="52">
        <f t="shared" si="31"/>
        <v>44006</v>
      </c>
      <c r="D112" s="71">
        <v>0.58333333333333337</v>
      </c>
      <c r="E112" s="72">
        <v>0.83333333333333337</v>
      </c>
      <c r="F112" s="55">
        <f t="shared" ref="F112:F117" si="44">(E112-D112)*24</f>
        <v>6</v>
      </c>
      <c r="G112" s="35"/>
      <c r="H112" s="48"/>
      <c r="I112" s="55">
        <f t="shared" si="43"/>
        <v>0</v>
      </c>
      <c r="J112" s="71">
        <v>0.58333333333333337</v>
      </c>
      <c r="K112" s="72">
        <v>0.75</v>
      </c>
      <c r="L112" s="55">
        <f t="shared" ref="L112:L117" si="45">(K112-J112)*24</f>
        <v>3.9999999999999991</v>
      </c>
      <c r="M112" s="71">
        <v>0.41666666666666669</v>
      </c>
      <c r="N112" s="72">
        <v>0.83333333333333337</v>
      </c>
      <c r="O112" s="55">
        <f t="shared" ref="O112:O117" si="46">(N112-M112)*24</f>
        <v>10</v>
      </c>
      <c r="P112" s="83"/>
    </row>
    <row r="113" spans="2:16" ht="19.5" customHeight="1" x14ac:dyDescent="0.2">
      <c r="B113" s="51">
        <f t="shared" si="29"/>
        <v>44007</v>
      </c>
      <c r="C113" s="52">
        <f t="shared" si="31"/>
        <v>44007</v>
      </c>
      <c r="D113" s="71">
        <v>0.58333333333333337</v>
      </c>
      <c r="E113" s="72">
        <v>0.83333333333333337</v>
      </c>
      <c r="F113" s="55">
        <f t="shared" si="44"/>
        <v>6</v>
      </c>
      <c r="G113" s="35"/>
      <c r="H113" s="48"/>
      <c r="I113" s="55">
        <f t="shared" si="43"/>
        <v>0</v>
      </c>
      <c r="J113" s="71">
        <v>0.58333333333333337</v>
      </c>
      <c r="K113" s="72">
        <v>0.75</v>
      </c>
      <c r="L113" s="55">
        <f t="shared" si="45"/>
        <v>3.9999999999999991</v>
      </c>
      <c r="M113" s="71">
        <v>0.41666666666666669</v>
      </c>
      <c r="N113" s="72">
        <v>0.83333333333333337</v>
      </c>
      <c r="O113" s="55">
        <f t="shared" si="46"/>
        <v>10</v>
      </c>
      <c r="P113" s="92"/>
    </row>
    <row r="114" spans="2:16" ht="19.5" customHeight="1" x14ac:dyDescent="0.2">
      <c r="B114" s="51">
        <f t="shared" si="29"/>
        <v>44008</v>
      </c>
      <c r="C114" s="52">
        <f t="shared" si="31"/>
        <v>44008</v>
      </c>
      <c r="D114" s="71">
        <v>0.58333333333333337</v>
      </c>
      <c r="E114" s="72">
        <v>0.83333333333333337</v>
      </c>
      <c r="F114" s="55">
        <f t="shared" si="44"/>
        <v>6</v>
      </c>
      <c r="G114" s="35"/>
      <c r="H114" s="48"/>
      <c r="I114" s="55">
        <f t="shared" si="43"/>
        <v>0</v>
      </c>
      <c r="J114" s="71">
        <v>0.58333333333333337</v>
      </c>
      <c r="K114" s="72">
        <v>0.75</v>
      </c>
      <c r="L114" s="55">
        <f t="shared" si="45"/>
        <v>3.9999999999999991</v>
      </c>
      <c r="M114" s="71">
        <v>0.41666666666666669</v>
      </c>
      <c r="N114" s="72">
        <v>0.83333333333333337</v>
      </c>
      <c r="O114" s="55">
        <f t="shared" si="46"/>
        <v>10</v>
      </c>
      <c r="P114" s="92"/>
    </row>
    <row r="115" spans="2:16" ht="19.5" customHeight="1" x14ac:dyDescent="0.2">
      <c r="B115" s="51">
        <f t="shared" si="29"/>
        <v>44009</v>
      </c>
      <c r="C115" s="52">
        <f t="shared" si="31"/>
        <v>44009</v>
      </c>
      <c r="D115" s="71">
        <v>0.41666666666666669</v>
      </c>
      <c r="E115" s="72">
        <v>0.83333333333333337</v>
      </c>
      <c r="F115" s="55">
        <f t="shared" si="44"/>
        <v>10</v>
      </c>
      <c r="G115" s="35"/>
      <c r="H115" s="48"/>
      <c r="I115" s="55">
        <f t="shared" si="43"/>
        <v>0</v>
      </c>
      <c r="J115" s="71">
        <v>0.41666666666666669</v>
      </c>
      <c r="K115" s="72">
        <v>0.75</v>
      </c>
      <c r="L115" s="55">
        <f t="shared" si="45"/>
        <v>8</v>
      </c>
      <c r="M115" s="71">
        <v>0.41666666666666669</v>
      </c>
      <c r="N115" s="72">
        <v>0.83333333333333337</v>
      </c>
      <c r="O115" s="55">
        <f t="shared" si="46"/>
        <v>10</v>
      </c>
      <c r="P115" s="92"/>
    </row>
    <row r="116" spans="2:16" ht="19.5" customHeight="1" x14ac:dyDescent="0.2">
      <c r="B116" s="51">
        <f t="shared" si="29"/>
        <v>44010</v>
      </c>
      <c r="C116" s="52">
        <f t="shared" si="31"/>
        <v>44010</v>
      </c>
      <c r="D116" s="71"/>
      <c r="E116" s="72" t="s">
        <v>371</v>
      </c>
      <c r="F116" s="55"/>
      <c r="G116" s="35"/>
      <c r="H116" s="48"/>
      <c r="I116" s="55">
        <f t="shared" si="43"/>
        <v>0</v>
      </c>
      <c r="J116" s="71">
        <v>0.41666666666666669</v>
      </c>
      <c r="K116" s="72">
        <v>0.75</v>
      </c>
      <c r="L116" s="55">
        <f t="shared" si="45"/>
        <v>8</v>
      </c>
      <c r="M116" s="71">
        <v>0.41666666666666669</v>
      </c>
      <c r="N116" s="72">
        <v>0.75</v>
      </c>
      <c r="O116" s="55">
        <f t="shared" si="46"/>
        <v>8</v>
      </c>
      <c r="P116" s="106"/>
    </row>
    <row r="117" spans="2:16" ht="19.5" customHeight="1" x14ac:dyDescent="0.2">
      <c r="B117" s="51">
        <f>IF(DAY(B116+1)&lt;&gt;29,"",B116+1)</f>
        <v>44011</v>
      </c>
      <c r="C117" s="52">
        <f t="shared" si="31"/>
        <v>44011</v>
      </c>
      <c r="D117" s="53">
        <v>0.58333333333333337</v>
      </c>
      <c r="E117" s="54">
        <v>0.83333333333333337</v>
      </c>
      <c r="F117" s="55">
        <f t="shared" si="44"/>
        <v>6</v>
      </c>
      <c r="G117" s="35"/>
      <c r="H117" s="48"/>
      <c r="I117" s="55">
        <f t="shared" si="43"/>
        <v>0</v>
      </c>
      <c r="J117" s="53">
        <v>0.58333333333333337</v>
      </c>
      <c r="K117" s="54">
        <v>0.75</v>
      </c>
      <c r="L117" s="55">
        <f t="shared" si="45"/>
        <v>3.9999999999999991</v>
      </c>
      <c r="M117" s="53">
        <v>0.41666666666666669</v>
      </c>
      <c r="N117" s="54">
        <v>0.83333333333333337</v>
      </c>
      <c r="O117" s="55">
        <f t="shared" si="46"/>
        <v>10</v>
      </c>
      <c r="P117" s="117"/>
    </row>
    <row r="118" spans="2:16" ht="19.5" customHeight="1" x14ac:dyDescent="0.2">
      <c r="B118" s="51">
        <f>IF(DAY(B117+1)&lt;&gt;30,"",B117+1)</f>
        <v>44012</v>
      </c>
      <c r="C118" s="52">
        <f t="shared" si="31"/>
        <v>44012</v>
      </c>
      <c r="D118" s="35"/>
      <c r="E118" s="48" t="s">
        <v>79</v>
      </c>
      <c r="F118" s="47"/>
      <c r="G118" s="35"/>
      <c r="H118" s="48"/>
      <c r="I118" s="55">
        <f t="shared" si="43"/>
        <v>0</v>
      </c>
      <c r="J118" s="35"/>
      <c r="K118" s="48" t="s">
        <v>79</v>
      </c>
      <c r="L118" s="47"/>
      <c r="M118" s="35"/>
      <c r="N118" s="48" t="s">
        <v>79</v>
      </c>
      <c r="O118" s="47"/>
      <c r="P118" s="120"/>
    </row>
    <row r="119" spans="2:16" ht="19.5" customHeight="1" thickBot="1" x14ac:dyDescent="0.25">
      <c r="B119" s="51" t="str">
        <f>IF(DAY(B118+1)&lt;&gt;31,"",B118+1)</f>
        <v/>
      </c>
      <c r="C119" s="52" t="str">
        <f t="shared" si="31"/>
        <v/>
      </c>
      <c r="D119" s="71"/>
      <c r="E119" s="72"/>
      <c r="F119" s="55"/>
      <c r="G119" s="75"/>
      <c r="H119" s="77"/>
      <c r="I119" s="76"/>
      <c r="J119" s="71"/>
      <c r="K119" s="72"/>
      <c r="L119" s="55"/>
      <c r="M119" s="71"/>
      <c r="N119" s="72"/>
      <c r="O119" s="55"/>
      <c r="P119" s="94"/>
    </row>
    <row r="120" spans="2:16" ht="19.5" customHeight="1" thickTop="1" x14ac:dyDescent="0.2">
      <c r="B120" s="57" t="s">
        <v>37</v>
      </c>
      <c r="C120" s="58"/>
      <c r="D120" s="57"/>
      <c r="E120" s="59">
        <f>COUNTIF(D89:D119,"&gt;0")</f>
        <v>22</v>
      </c>
      <c r="F120" s="60"/>
      <c r="G120" s="61"/>
      <c r="H120" s="59">
        <f>COUNTIF(G89:G119,"&gt;0")</f>
        <v>0</v>
      </c>
      <c r="I120" s="60"/>
      <c r="J120" s="61"/>
      <c r="K120" s="59">
        <f>COUNTIF(J89:J119,"&gt;0")</f>
        <v>25</v>
      </c>
      <c r="L120" s="60"/>
      <c r="M120" s="61"/>
      <c r="N120" s="59">
        <f>COUNTIF(M89:M119,"&gt;0")</f>
        <v>25</v>
      </c>
      <c r="O120" s="60"/>
      <c r="P120" s="40"/>
    </row>
    <row r="121" spans="2:16" ht="19.5" customHeight="1" x14ac:dyDescent="0.2">
      <c r="B121" s="62" t="s">
        <v>309</v>
      </c>
      <c r="C121" s="63"/>
      <c r="D121" s="64"/>
      <c r="E121" s="74">
        <f>SUM(F89:F119)</f>
        <v>146</v>
      </c>
      <c r="F121" s="63"/>
      <c r="G121" s="65"/>
      <c r="H121" s="74">
        <f>SUM(I89:I119)</f>
        <v>0</v>
      </c>
      <c r="I121" s="63"/>
      <c r="J121" s="65"/>
      <c r="K121" s="74">
        <f>SUM(L89:L119)</f>
        <v>131.99999999999997</v>
      </c>
      <c r="L121" s="63"/>
      <c r="M121" s="65"/>
      <c r="N121" s="74">
        <f>SUM(O89:O119)</f>
        <v>240</v>
      </c>
      <c r="O121" s="63"/>
      <c r="P121" s="40"/>
    </row>
    <row r="122" spans="2:16" ht="19.5" customHeight="1" x14ac:dyDescent="0.2">
      <c r="B122" s="64" t="s">
        <v>366</v>
      </c>
      <c r="C122" s="66"/>
      <c r="D122" s="64"/>
      <c r="E122" s="90">
        <f>COUNTIF($B$89:$B$119,"&gt;0")-E120</f>
        <v>8</v>
      </c>
      <c r="F122" s="47"/>
      <c r="G122" s="35"/>
      <c r="H122" s="90">
        <f>COUNTIF($B$89:$B$119,"&gt;0")-H120</f>
        <v>30</v>
      </c>
      <c r="I122" s="47"/>
      <c r="J122" s="35"/>
      <c r="K122" s="90">
        <f>COUNTIF($B$89:$B$119,"&gt;0")-K120</f>
        <v>5</v>
      </c>
      <c r="L122" s="47"/>
      <c r="M122" s="35"/>
      <c r="N122" s="90">
        <f>COUNTIF($B$89:$B$119,"&gt;0")-N120</f>
        <v>5</v>
      </c>
      <c r="O122" s="47"/>
      <c r="P122" s="40"/>
    </row>
    <row r="123" spans="2:16" ht="19.5" customHeight="1" x14ac:dyDescent="0.2">
      <c r="B123" s="67"/>
      <c r="C123" s="68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8.75" customHeight="1" x14ac:dyDescent="0.2">
      <c r="B124" s="287" t="s">
        <v>13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2:16" ht="18.75" customHeight="1" x14ac:dyDescent="0.2"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2:16" ht="18.75" customHeight="1" x14ac:dyDescent="0.2"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2:16" ht="18.75" customHeight="1" x14ac:dyDescent="0.2">
      <c r="B127" s="294">
        <f>EDATE(B86, 1)</f>
        <v>44013</v>
      </c>
      <c r="C127" s="294"/>
      <c r="D127" s="294"/>
      <c r="E127" s="44">
        <f>B127</f>
        <v>44013</v>
      </c>
      <c r="F127" s="10"/>
    </row>
    <row r="128" spans="2:16" ht="19.5" customHeight="1" x14ac:dyDescent="0.2">
      <c r="B128" s="289"/>
      <c r="C128" s="290"/>
      <c r="D128" s="219" t="s">
        <v>313</v>
      </c>
      <c r="E128" s="293"/>
      <c r="F128" s="220"/>
      <c r="G128" s="219" t="s">
        <v>2</v>
      </c>
      <c r="H128" s="293"/>
      <c r="I128" s="220"/>
      <c r="J128" s="219" t="s">
        <v>36</v>
      </c>
      <c r="K128" s="293"/>
      <c r="L128" s="220"/>
      <c r="M128" s="219" t="s">
        <v>237</v>
      </c>
      <c r="N128" s="293"/>
      <c r="O128" s="220"/>
      <c r="P128" s="40" t="s">
        <v>306</v>
      </c>
    </row>
    <row r="129" spans="2:16" ht="19.5" customHeight="1" x14ac:dyDescent="0.2">
      <c r="B129" s="291"/>
      <c r="C129" s="292"/>
      <c r="D129" s="35" t="s">
        <v>246</v>
      </c>
      <c r="E129" s="48" t="s">
        <v>307</v>
      </c>
      <c r="F129" s="47" t="s">
        <v>308</v>
      </c>
      <c r="G129" s="35" t="s">
        <v>246</v>
      </c>
      <c r="H129" s="48" t="s">
        <v>307</v>
      </c>
      <c r="I129" s="47" t="s">
        <v>308</v>
      </c>
      <c r="J129" s="35" t="s">
        <v>246</v>
      </c>
      <c r="K129" s="48" t="s">
        <v>307</v>
      </c>
      <c r="L129" s="47" t="s">
        <v>308</v>
      </c>
      <c r="M129" s="35" t="s">
        <v>246</v>
      </c>
      <c r="N129" s="48" t="s">
        <v>307</v>
      </c>
      <c r="O129" s="47" t="s">
        <v>308</v>
      </c>
      <c r="P129" s="3"/>
    </row>
    <row r="130" spans="2:16" ht="19.5" customHeight="1" x14ac:dyDescent="0.2">
      <c r="B130" s="51">
        <f>B127</f>
        <v>44013</v>
      </c>
      <c r="C130" s="52">
        <f>B130</f>
        <v>44013</v>
      </c>
      <c r="D130" s="71">
        <v>0.58333333333333337</v>
      </c>
      <c r="E130" s="72">
        <v>0.83333333333333337</v>
      </c>
      <c r="F130" s="55">
        <f t="shared" ref="F130:F142" si="47">(E130-D130)*24</f>
        <v>6</v>
      </c>
      <c r="G130" s="35"/>
      <c r="H130" s="48"/>
      <c r="I130" s="55">
        <f>(H130-G130)*24</f>
        <v>0</v>
      </c>
      <c r="J130" s="71">
        <v>0.58333333333333337</v>
      </c>
      <c r="K130" s="72">
        <v>0.75</v>
      </c>
      <c r="L130" s="55">
        <f t="shared" ref="L130:L135" si="48">(K130-J130)*24</f>
        <v>3.9999999999999991</v>
      </c>
      <c r="M130" s="71">
        <v>0.41666666666666669</v>
      </c>
      <c r="N130" s="72">
        <v>0.83333333333333337</v>
      </c>
      <c r="O130" s="55">
        <f t="shared" ref="O130:O135" si="49">(N130-M130)*24</f>
        <v>10</v>
      </c>
      <c r="P130" s="83"/>
    </row>
    <row r="131" spans="2:16" ht="19.5" customHeight="1" x14ac:dyDescent="0.2">
      <c r="B131" s="51">
        <f t="shared" ref="B131:B157" si="50">B130+1</f>
        <v>44014</v>
      </c>
      <c r="C131" s="52">
        <f>B131</f>
        <v>44014</v>
      </c>
      <c r="D131" s="71">
        <v>0.58333333333333337</v>
      </c>
      <c r="E131" s="72">
        <v>0.83333333333333337</v>
      </c>
      <c r="F131" s="55">
        <f t="shared" si="47"/>
        <v>6</v>
      </c>
      <c r="G131" s="35"/>
      <c r="H131" s="48"/>
      <c r="I131" s="55">
        <f t="shared" ref="I131:I157" si="51">(H131-G131)*24</f>
        <v>0</v>
      </c>
      <c r="J131" s="71">
        <v>0.58333333333333337</v>
      </c>
      <c r="K131" s="72">
        <v>0.75</v>
      </c>
      <c r="L131" s="55">
        <f t="shared" si="48"/>
        <v>3.9999999999999991</v>
      </c>
      <c r="M131" s="71">
        <v>0.41666666666666669</v>
      </c>
      <c r="N131" s="72">
        <v>0.83333333333333337</v>
      </c>
      <c r="O131" s="55">
        <f t="shared" si="49"/>
        <v>10</v>
      </c>
      <c r="P131" s="83"/>
    </row>
    <row r="132" spans="2:16" ht="19.5" customHeight="1" x14ac:dyDescent="0.2">
      <c r="B132" s="51">
        <f t="shared" si="50"/>
        <v>44015</v>
      </c>
      <c r="C132" s="52">
        <f t="shared" ref="C132:C160" si="52">B132</f>
        <v>44015</v>
      </c>
      <c r="D132" s="71">
        <v>0.58333333333333337</v>
      </c>
      <c r="E132" s="72">
        <v>0.83333333333333337</v>
      </c>
      <c r="F132" s="55">
        <f t="shared" si="47"/>
        <v>6</v>
      </c>
      <c r="G132" s="35"/>
      <c r="H132" s="48"/>
      <c r="I132" s="55">
        <f t="shared" si="51"/>
        <v>0</v>
      </c>
      <c r="J132" s="71">
        <v>0.58333333333333337</v>
      </c>
      <c r="K132" s="72">
        <v>0.75</v>
      </c>
      <c r="L132" s="55">
        <f t="shared" si="48"/>
        <v>3.9999999999999991</v>
      </c>
      <c r="M132" s="71">
        <v>0.41666666666666669</v>
      </c>
      <c r="N132" s="72">
        <v>0.83333333333333337</v>
      </c>
      <c r="O132" s="55">
        <f t="shared" si="49"/>
        <v>10</v>
      </c>
      <c r="P132" s="83"/>
    </row>
    <row r="133" spans="2:16" ht="19.5" customHeight="1" x14ac:dyDescent="0.2">
      <c r="B133" s="51">
        <f t="shared" si="50"/>
        <v>44016</v>
      </c>
      <c r="C133" s="52">
        <f t="shared" si="52"/>
        <v>44016</v>
      </c>
      <c r="D133" s="71">
        <v>0.41666666666666669</v>
      </c>
      <c r="E133" s="72">
        <v>0.83333333333333337</v>
      </c>
      <c r="F133" s="55">
        <f t="shared" si="47"/>
        <v>10</v>
      </c>
      <c r="G133" s="35"/>
      <c r="H133" s="48"/>
      <c r="I133" s="55">
        <f t="shared" si="51"/>
        <v>0</v>
      </c>
      <c r="J133" s="71">
        <v>0.41666666666666669</v>
      </c>
      <c r="K133" s="72">
        <v>0.75</v>
      </c>
      <c r="L133" s="55">
        <f t="shared" si="48"/>
        <v>8</v>
      </c>
      <c r="M133" s="71">
        <v>0.41666666666666669</v>
      </c>
      <c r="N133" s="72">
        <v>0.83333333333333337</v>
      </c>
      <c r="O133" s="55">
        <f t="shared" si="49"/>
        <v>10</v>
      </c>
      <c r="P133" s="83"/>
    </row>
    <row r="134" spans="2:16" ht="19.5" customHeight="1" x14ac:dyDescent="0.2">
      <c r="B134" s="51">
        <f t="shared" si="50"/>
        <v>44017</v>
      </c>
      <c r="C134" s="52">
        <f t="shared" si="52"/>
        <v>44017</v>
      </c>
      <c r="D134" s="71">
        <v>0.41666666666666669</v>
      </c>
      <c r="E134" s="72">
        <v>0.75</v>
      </c>
      <c r="F134" s="55">
        <f t="shared" si="47"/>
        <v>8</v>
      </c>
      <c r="G134" s="35"/>
      <c r="H134" s="48"/>
      <c r="I134" s="55">
        <f t="shared" si="51"/>
        <v>0</v>
      </c>
      <c r="J134" s="71">
        <v>0.41666666666666669</v>
      </c>
      <c r="K134" s="72">
        <v>0.75</v>
      </c>
      <c r="L134" s="55">
        <f t="shared" si="48"/>
        <v>8</v>
      </c>
      <c r="M134" s="71">
        <v>0.41666666666666669</v>
      </c>
      <c r="N134" s="72">
        <v>0.75</v>
      </c>
      <c r="O134" s="55">
        <f t="shared" si="49"/>
        <v>8</v>
      </c>
      <c r="P134" s="91"/>
    </row>
    <row r="135" spans="2:16" ht="19.5" customHeight="1" x14ac:dyDescent="0.2">
      <c r="B135" s="51">
        <f t="shared" si="50"/>
        <v>44018</v>
      </c>
      <c r="C135" s="52">
        <f t="shared" si="52"/>
        <v>44018</v>
      </c>
      <c r="D135" s="71">
        <v>0.58333333333333337</v>
      </c>
      <c r="E135" s="72">
        <v>0.83333333333333337</v>
      </c>
      <c r="F135" s="55">
        <f t="shared" si="47"/>
        <v>6</v>
      </c>
      <c r="G135" s="35"/>
      <c r="H135" s="48"/>
      <c r="I135" s="55">
        <f>(H135-G135)*24</f>
        <v>0</v>
      </c>
      <c r="J135" s="71">
        <v>0.58333333333333337</v>
      </c>
      <c r="K135" s="72">
        <v>0.75</v>
      </c>
      <c r="L135" s="55">
        <f t="shared" si="48"/>
        <v>3.9999999999999991</v>
      </c>
      <c r="M135" s="71">
        <v>0.41666666666666669</v>
      </c>
      <c r="N135" s="72">
        <v>0.83333333333333337</v>
      </c>
      <c r="O135" s="55">
        <f t="shared" si="49"/>
        <v>10</v>
      </c>
      <c r="P135" s="83"/>
    </row>
    <row r="136" spans="2:16" ht="19.5" customHeight="1" x14ac:dyDescent="0.2">
      <c r="B136" s="51">
        <f t="shared" si="50"/>
        <v>44019</v>
      </c>
      <c r="C136" s="52">
        <f t="shared" si="52"/>
        <v>44019</v>
      </c>
      <c r="D136" s="35"/>
      <c r="E136" s="48" t="s">
        <v>79</v>
      </c>
      <c r="F136" s="47"/>
      <c r="G136" s="35"/>
      <c r="H136" s="48"/>
      <c r="I136" s="55">
        <f t="shared" si="51"/>
        <v>0</v>
      </c>
      <c r="J136" s="35"/>
      <c r="K136" s="48" t="s">
        <v>79</v>
      </c>
      <c r="L136" s="47"/>
      <c r="M136" s="35"/>
      <c r="N136" s="48" t="s">
        <v>79</v>
      </c>
      <c r="O136" s="47"/>
      <c r="P136" s="83"/>
    </row>
    <row r="137" spans="2:16" ht="19.5" customHeight="1" x14ac:dyDescent="0.2">
      <c r="B137" s="51">
        <f t="shared" si="50"/>
        <v>44020</v>
      </c>
      <c r="C137" s="52">
        <f t="shared" si="52"/>
        <v>44020</v>
      </c>
      <c r="D137" s="71">
        <v>0.58333333333333337</v>
      </c>
      <c r="E137" s="72">
        <v>0.83333333333333337</v>
      </c>
      <c r="F137" s="55">
        <f t="shared" si="47"/>
        <v>6</v>
      </c>
      <c r="G137" s="35"/>
      <c r="H137" s="48"/>
      <c r="I137" s="55">
        <f t="shared" si="51"/>
        <v>0</v>
      </c>
      <c r="J137" s="71">
        <v>0.58333333333333337</v>
      </c>
      <c r="K137" s="72">
        <v>0.75</v>
      </c>
      <c r="L137" s="55">
        <f t="shared" ref="L137:L142" si="53">(K137-J137)*24</f>
        <v>3.9999999999999991</v>
      </c>
      <c r="M137" s="71">
        <v>0.41666666666666669</v>
      </c>
      <c r="N137" s="72">
        <v>0.83333333333333337</v>
      </c>
      <c r="O137" s="55">
        <f t="shared" ref="O137:O142" si="54">(N137-M137)*24</f>
        <v>10</v>
      </c>
      <c r="P137" s="91"/>
    </row>
    <row r="138" spans="2:16" ht="19.5" customHeight="1" x14ac:dyDescent="0.2">
      <c r="B138" s="51">
        <f t="shared" si="50"/>
        <v>44021</v>
      </c>
      <c r="C138" s="52">
        <f t="shared" si="52"/>
        <v>44021</v>
      </c>
      <c r="D138" s="71">
        <v>0.58333333333333337</v>
      </c>
      <c r="E138" s="72">
        <v>0.83333333333333337</v>
      </c>
      <c r="F138" s="55">
        <f t="shared" si="47"/>
        <v>6</v>
      </c>
      <c r="G138" s="35"/>
      <c r="H138" s="48"/>
      <c r="I138" s="55">
        <f t="shared" si="51"/>
        <v>0</v>
      </c>
      <c r="J138" s="71">
        <v>0.58333333333333337</v>
      </c>
      <c r="K138" s="72">
        <v>0.75</v>
      </c>
      <c r="L138" s="55">
        <f t="shared" si="53"/>
        <v>3.9999999999999991</v>
      </c>
      <c r="M138" s="71">
        <v>0.41666666666666669</v>
      </c>
      <c r="N138" s="72">
        <v>0.83333333333333337</v>
      </c>
      <c r="O138" s="55">
        <f t="shared" si="54"/>
        <v>10</v>
      </c>
      <c r="P138" s="83"/>
    </row>
    <row r="139" spans="2:16" ht="19.5" customHeight="1" x14ac:dyDescent="0.2">
      <c r="B139" s="51">
        <f t="shared" si="50"/>
        <v>44022</v>
      </c>
      <c r="C139" s="52">
        <f t="shared" si="52"/>
        <v>44022</v>
      </c>
      <c r="D139" s="71">
        <v>0.58333333333333337</v>
      </c>
      <c r="E139" s="72">
        <v>0.83333333333333337</v>
      </c>
      <c r="F139" s="55">
        <f t="shared" si="47"/>
        <v>6</v>
      </c>
      <c r="G139" s="35"/>
      <c r="H139" s="48"/>
      <c r="I139" s="55">
        <f t="shared" si="51"/>
        <v>0</v>
      </c>
      <c r="J139" s="71">
        <v>0.58333333333333337</v>
      </c>
      <c r="K139" s="72">
        <v>0.75</v>
      </c>
      <c r="L139" s="55">
        <f t="shared" si="53"/>
        <v>3.9999999999999991</v>
      </c>
      <c r="M139" s="71">
        <v>0.41666666666666669</v>
      </c>
      <c r="N139" s="72">
        <v>0.83333333333333337</v>
      </c>
      <c r="O139" s="55">
        <f t="shared" si="54"/>
        <v>10</v>
      </c>
      <c r="P139" s="83"/>
    </row>
    <row r="140" spans="2:16" ht="19.5" customHeight="1" x14ac:dyDescent="0.2">
      <c r="B140" s="51">
        <f t="shared" si="50"/>
        <v>44023</v>
      </c>
      <c r="C140" s="52">
        <f t="shared" si="52"/>
        <v>44023</v>
      </c>
      <c r="D140" s="71">
        <v>0.41666666666666669</v>
      </c>
      <c r="E140" s="72">
        <v>0.83333333333333337</v>
      </c>
      <c r="F140" s="55">
        <f t="shared" si="47"/>
        <v>10</v>
      </c>
      <c r="G140" s="35"/>
      <c r="H140" s="48"/>
      <c r="I140" s="55">
        <f t="shared" si="51"/>
        <v>0</v>
      </c>
      <c r="J140" s="71">
        <v>0.41666666666666669</v>
      </c>
      <c r="K140" s="72">
        <v>0.75</v>
      </c>
      <c r="L140" s="55">
        <f t="shared" si="53"/>
        <v>8</v>
      </c>
      <c r="M140" s="71">
        <v>0.41666666666666669</v>
      </c>
      <c r="N140" s="72">
        <v>0.83333333333333337</v>
      </c>
      <c r="O140" s="55">
        <f t="shared" si="54"/>
        <v>10</v>
      </c>
      <c r="P140" s="92"/>
    </row>
    <row r="141" spans="2:16" ht="19.5" customHeight="1" x14ac:dyDescent="0.2">
      <c r="B141" s="51">
        <f t="shared" si="50"/>
        <v>44024</v>
      </c>
      <c r="C141" s="52">
        <f t="shared" si="52"/>
        <v>44024</v>
      </c>
      <c r="D141" s="71">
        <v>0.41666666666666669</v>
      </c>
      <c r="E141" s="72">
        <v>0.75</v>
      </c>
      <c r="F141" s="55">
        <f t="shared" si="47"/>
        <v>8</v>
      </c>
      <c r="G141" s="35"/>
      <c r="H141" s="48"/>
      <c r="I141" s="55">
        <f t="shared" si="51"/>
        <v>0</v>
      </c>
      <c r="J141" s="71">
        <v>0.41666666666666669</v>
      </c>
      <c r="K141" s="72">
        <v>0.75</v>
      </c>
      <c r="L141" s="55">
        <f t="shared" si="53"/>
        <v>8</v>
      </c>
      <c r="M141" s="71">
        <v>0.41666666666666669</v>
      </c>
      <c r="N141" s="72">
        <v>0.75</v>
      </c>
      <c r="O141" s="55">
        <f t="shared" si="54"/>
        <v>8</v>
      </c>
      <c r="P141" s="92"/>
    </row>
    <row r="142" spans="2:16" ht="19.5" customHeight="1" x14ac:dyDescent="0.2">
      <c r="B142" s="51">
        <f t="shared" si="50"/>
        <v>44025</v>
      </c>
      <c r="C142" s="52">
        <f t="shared" si="52"/>
        <v>44025</v>
      </c>
      <c r="D142" s="71">
        <v>0.58333333333333337</v>
      </c>
      <c r="E142" s="72">
        <v>0.83333333333333337</v>
      </c>
      <c r="F142" s="55">
        <f t="shared" si="47"/>
        <v>6</v>
      </c>
      <c r="G142" s="35"/>
      <c r="H142" s="48"/>
      <c r="I142" s="55">
        <f t="shared" si="51"/>
        <v>0</v>
      </c>
      <c r="J142" s="71">
        <v>0.58333333333333337</v>
      </c>
      <c r="K142" s="72">
        <v>0.75</v>
      </c>
      <c r="L142" s="55">
        <f t="shared" si="53"/>
        <v>3.9999999999999991</v>
      </c>
      <c r="M142" s="71">
        <v>0.41666666666666669</v>
      </c>
      <c r="N142" s="72">
        <v>0.83333333333333337</v>
      </c>
      <c r="O142" s="55">
        <f t="shared" si="54"/>
        <v>10</v>
      </c>
      <c r="P142" s="92"/>
    </row>
    <row r="143" spans="2:16" ht="19.5" customHeight="1" x14ac:dyDescent="0.2">
      <c r="B143" s="51">
        <f t="shared" si="50"/>
        <v>44026</v>
      </c>
      <c r="C143" s="52">
        <f t="shared" si="52"/>
        <v>44026</v>
      </c>
      <c r="D143" s="35"/>
      <c r="E143" s="48" t="s">
        <v>79</v>
      </c>
      <c r="F143" s="47"/>
      <c r="G143" s="35"/>
      <c r="H143" s="48"/>
      <c r="I143" s="55">
        <f t="shared" si="51"/>
        <v>0</v>
      </c>
      <c r="J143" s="35"/>
      <c r="K143" s="48" t="s">
        <v>79</v>
      </c>
      <c r="L143" s="47"/>
      <c r="M143" s="35"/>
      <c r="N143" s="48" t="s">
        <v>79</v>
      </c>
      <c r="O143" s="47"/>
      <c r="P143" s="92"/>
    </row>
    <row r="144" spans="2:16" ht="19.5" customHeight="1" x14ac:dyDescent="0.2">
      <c r="B144" s="51">
        <f t="shared" si="50"/>
        <v>44027</v>
      </c>
      <c r="C144" s="52">
        <f t="shared" si="52"/>
        <v>44027</v>
      </c>
      <c r="D144" s="71">
        <v>0.58333333333333337</v>
      </c>
      <c r="E144" s="72">
        <v>0.83333333333333337</v>
      </c>
      <c r="F144" s="55">
        <f>(E144-D144)*24</f>
        <v>6</v>
      </c>
      <c r="G144" s="35"/>
      <c r="H144" s="48"/>
      <c r="I144" s="55">
        <f t="shared" si="51"/>
        <v>0</v>
      </c>
      <c r="J144" s="71">
        <v>0.58333333333333337</v>
      </c>
      <c r="K144" s="72">
        <v>0.75</v>
      </c>
      <c r="L144" s="55">
        <f>(K144-J144)*24</f>
        <v>3.9999999999999991</v>
      </c>
      <c r="M144" s="71">
        <v>0.41666666666666669</v>
      </c>
      <c r="N144" s="72">
        <v>0.83333333333333337</v>
      </c>
      <c r="O144" s="55">
        <f>(N144-M144)*24</f>
        <v>10</v>
      </c>
      <c r="P144" s="83"/>
    </row>
    <row r="145" spans="2:16" ht="19.5" customHeight="1" x14ac:dyDescent="0.2">
      <c r="B145" s="51">
        <f t="shared" si="50"/>
        <v>44028</v>
      </c>
      <c r="C145" s="52">
        <f t="shared" si="52"/>
        <v>44028</v>
      </c>
      <c r="D145" s="71"/>
      <c r="E145" s="72" t="s">
        <v>365</v>
      </c>
      <c r="F145" s="55"/>
      <c r="G145" s="35"/>
      <c r="H145" s="48"/>
      <c r="I145" s="55">
        <f t="shared" si="51"/>
        <v>0</v>
      </c>
      <c r="J145" s="71">
        <v>0.58333333333333337</v>
      </c>
      <c r="K145" s="72">
        <v>0.75</v>
      </c>
      <c r="L145" s="55">
        <f t="shared" ref="L145:L160" si="55">(K145-J145)*24</f>
        <v>3.9999999999999991</v>
      </c>
      <c r="M145" s="71">
        <v>0.41666666666666669</v>
      </c>
      <c r="N145" s="72">
        <v>0.83333333333333337</v>
      </c>
      <c r="O145" s="55">
        <f t="shared" ref="O145:O160" si="56">(N145-M145)*24</f>
        <v>10</v>
      </c>
      <c r="P145" s="83" t="s">
        <v>365</v>
      </c>
    </row>
    <row r="146" spans="2:16" ht="19.5" customHeight="1" x14ac:dyDescent="0.2">
      <c r="B146" s="51">
        <f t="shared" si="50"/>
        <v>44029</v>
      </c>
      <c r="C146" s="52">
        <f t="shared" si="52"/>
        <v>44029</v>
      </c>
      <c r="D146" s="71"/>
      <c r="E146" s="72" t="s">
        <v>365</v>
      </c>
      <c r="F146" s="55"/>
      <c r="G146" s="35"/>
      <c r="H146" s="48"/>
      <c r="I146" s="55">
        <f t="shared" si="51"/>
        <v>0</v>
      </c>
      <c r="J146" s="71">
        <v>0.58333333333333337</v>
      </c>
      <c r="K146" s="72">
        <v>0.75</v>
      </c>
      <c r="L146" s="55">
        <f t="shared" si="55"/>
        <v>3.9999999999999991</v>
      </c>
      <c r="M146" s="71">
        <v>0.41666666666666669</v>
      </c>
      <c r="N146" s="72">
        <v>0.83333333333333337</v>
      </c>
      <c r="O146" s="55">
        <f t="shared" si="56"/>
        <v>10</v>
      </c>
      <c r="P146" s="83"/>
    </row>
    <row r="147" spans="2:16" ht="19.5" customHeight="1" x14ac:dyDescent="0.2">
      <c r="B147" s="51">
        <f t="shared" si="50"/>
        <v>44030</v>
      </c>
      <c r="C147" s="52">
        <f t="shared" si="52"/>
        <v>44030</v>
      </c>
      <c r="D147" s="71"/>
      <c r="E147" s="72" t="s">
        <v>365</v>
      </c>
      <c r="F147" s="55"/>
      <c r="G147" s="35"/>
      <c r="H147" s="48"/>
      <c r="I147" s="55">
        <f t="shared" si="51"/>
        <v>0</v>
      </c>
      <c r="J147" s="71">
        <v>0.41666666666666669</v>
      </c>
      <c r="K147" s="72">
        <v>0.75</v>
      </c>
      <c r="L147" s="55">
        <f t="shared" si="55"/>
        <v>8</v>
      </c>
      <c r="M147" s="71">
        <v>0.41666666666666669</v>
      </c>
      <c r="N147" s="72">
        <v>0.83333333333333337</v>
      </c>
      <c r="O147" s="55">
        <f t="shared" si="56"/>
        <v>10</v>
      </c>
      <c r="P147" s="83"/>
    </row>
    <row r="148" spans="2:16" ht="19.5" customHeight="1" x14ac:dyDescent="0.2">
      <c r="B148" s="51">
        <f t="shared" si="50"/>
        <v>44031</v>
      </c>
      <c r="C148" s="52">
        <f t="shared" si="52"/>
        <v>44031</v>
      </c>
      <c r="D148" s="71"/>
      <c r="E148" s="72" t="s">
        <v>365</v>
      </c>
      <c r="F148" s="55"/>
      <c r="G148" s="35"/>
      <c r="H148" s="48"/>
      <c r="I148" s="55">
        <f t="shared" si="51"/>
        <v>0</v>
      </c>
      <c r="J148" s="71">
        <v>0.41666666666666669</v>
      </c>
      <c r="K148" s="72">
        <v>0.75</v>
      </c>
      <c r="L148" s="55">
        <f t="shared" si="55"/>
        <v>8</v>
      </c>
      <c r="M148" s="71">
        <v>0.41666666666666669</v>
      </c>
      <c r="N148" s="72">
        <v>0.75</v>
      </c>
      <c r="O148" s="55">
        <f t="shared" si="56"/>
        <v>8</v>
      </c>
      <c r="P148" s="83"/>
    </row>
    <row r="149" spans="2:16" ht="19.5" customHeight="1" x14ac:dyDescent="0.2">
      <c r="B149" s="51">
        <f t="shared" si="50"/>
        <v>44032</v>
      </c>
      <c r="C149" s="52">
        <f t="shared" si="52"/>
        <v>44032</v>
      </c>
      <c r="D149" s="71"/>
      <c r="E149" s="72" t="s">
        <v>365</v>
      </c>
      <c r="F149" s="55"/>
      <c r="G149" s="35"/>
      <c r="H149" s="48"/>
      <c r="I149" s="55">
        <f>(H149-G149)*24</f>
        <v>0</v>
      </c>
      <c r="J149" s="71">
        <v>0.58333333333333337</v>
      </c>
      <c r="K149" s="72">
        <v>0.75</v>
      </c>
      <c r="L149" s="55">
        <f>(K149-J149)*24</f>
        <v>3.9999999999999991</v>
      </c>
      <c r="M149" s="71">
        <v>0.41666666666666669</v>
      </c>
      <c r="N149" s="72">
        <v>0.83333333333333337</v>
      </c>
      <c r="O149" s="55">
        <f>(N149-M149)*24</f>
        <v>10</v>
      </c>
      <c r="P149" s="117"/>
    </row>
    <row r="150" spans="2:16" ht="19.5" customHeight="1" x14ac:dyDescent="0.2">
      <c r="B150" s="51">
        <f t="shared" si="50"/>
        <v>44033</v>
      </c>
      <c r="C150" s="52">
        <f t="shared" si="52"/>
        <v>44033</v>
      </c>
      <c r="D150" s="35"/>
      <c r="E150" s="72" t="s">
        <v>365</v>
      </c>
      <c r="F150" s="47"/>
      <c r="G150" s="35"/>
      <c r="H150" s="48"/>
      <c r="I150" s="55">
        <f>(H150-G150)*24</f>
        <v>0</v>
      </c>
      <c r="J150" s="35"/>
      <c r="K150" s="48" t="s">
        <v>79</v>
      </c>
      <c r="L150" s="47"/>
      <c r="M150" s="35"/>
      <c r="N150" s="48" t="s">
        <v>79</v>
      </c>
      <c r="O150" s="47"/>
      <c r="P150" s="92"/>
    </row>
    <row r="151" spans="2:16" ht="19.5" customHeight="1" x14ac:dyDescent="0.2">
      <c r="B151" s="51">
        <f t="shared" si="50"/>
        <v>44034</v>
      </c>
      <c r="C151" s="52">
        <f t="shared" si="52"/>
        <v>44034</v>
      </c>
      <c r="D151" s="71"/>
      <c r="E151" s="72" t="s">
        <v>365</v>
      </c>
      <c r="F151" s="55"/>
      <c r="G151" s="35"/>
      <c r="H151" s="48"/>
      <c r="I151" s="55">
        <f t="shared" si="51"/>
        <v>0</v>
      </c>
      <c r="J151" s="71">
        <v>0.58333333333333337</v>
      </c>
      <c r="K151" s="72">
        <v>0.75</v>
      </c>
      <c r="L151" s="55">
        <f t="shared" si="55"/>
        <v>3.9999999999999991</v>
      </c>
      <c r="M151" s="71">
        <v>0.41666666666666669</v>
      </c>
      <c r="N151" s="72">
        <v>0.83333333333333337</v>
      </c>
      <c r="O151" s="55">
        <f t="shared" si="56"/>
        <v>10</v>
      </c>
      <c r="P151" s="92"/>
    </row>
    <row r="152" spans="2:16" ht="19.5" customHeight="1" x14ac:dyDescent="0.2">
      <c r="B152" s="51">
        <f t="shared" si="50"/>
        <v>44035</v>
      </c>
      <c r="C152" s="52">
        <f t="shared" si="52"/>
        <v>44035</v>
      </c>
      <c r="D152" s="71"/>
      <c r="E152" s="72" t="s">
        <v>365</v>
      </c>
      <c r="F152" s="55"/>
      <c r="G152" s="35"/>
      <c r="H152" s="48"/>
      <c r="I152" s="55">
        <f t="shared" si="51"/>
        <v>0</v>
      </c>
      <c r="J152" s="71">
        <v>0.41666666666666669</v>
      </c>
      <c r="K152" s="72">
        <v>0.75</v>
      </c>
      <c r="L152" s="55">
        <f t="shared" si="55"/>
        <v>8</v>
      </c>
      <c r="M152" s="71">
        <v>0.41666666666666669</v>
      </c>
      <c r="N152" s="72">
        <v>0.75</v>
      </c>
      <c r="O152" s="55">
        <f t="shared" si="56"/>
        <v>8</v>
      </c>
      <c r="P152" s="83" t="s">
        <v>177</v>
      </c>
    </row>
    <row r="153" spans="2:16" ht="19.5" customHeight="1" x14ac:dyDescent="0.2">
      <c r="B153" s="51">
        <f t="shared" si="50"/>
        <v>44036</v>
      </c>
      <c r="C153" s="52">
        <f t="shared" si="52"/>
        <v>44036</v>
      </c>
      <c r="D153" s="71">
        <v>0.41666666666666669</v>
      </c>
      <c r="E153" s="72">
        <v>0.70833333333333337</v>
      </c>
      <c r="F153" s="55">
        <f>(E153-D153)*24</f>
        <v>7</v>
      </c>
      <c r="G153" s="35"/>
      <c r="H153" s="48"/>
      <c r="I153" s="55">
        <f t="shared" si="51"/>
        <v>0</v>
      </c>
      <c r="J153" s="71">
        <v>0.41666666666666669</v>
      </c>
      <c r="K153" s="72">
        <v>0.70833333333333337</v>
      </c>
      <c r="L153" s="55">
        <f t="shared" si="55"/>
        <v>7</v>
      </c>
      <c r="M153" s="71">
        <v>0.41666666666666669</v>
      </c>
      <c r="N153" s="72">
        <v>0.70833333333333337</v>
      </c>
      <c r="O153" s="55">
        <f t="shared" si="56"/>
        <v>7</v>
      </c>
      <c r="P153" s="118" t="s">
        <v>369</v>
      </c>
    </row>
    <row r="154" spans="2:16" ht="19.5" customHeight="1" x14ac:dyDescent="0.2">
      <c r="B154" s="51">
        <f t="shared" si="50"/>
        <v>44037</v>
      </c>
      <c r="C154" s="52">
        <f t="shared" si="52"/>
        <v>44037</v>
      </c>
      <c r="D154" s="71">
        <v>0.41666666666666669</v>
      </c>
      <c r="E154" s="72">
        <v>0.70833333333333337</v>
      </c>
      <c r="F154" s="55">
        <f>(E154-D154)*24</f>
        <v>7</v>
      </c>
      <c r="G154" s="35"/>
      <c r="H154" s="48"/>
      <c r="I154" s="55">
        <f t="shared" si="51"/>
        <v>0</v>
      </c>
      <c r="J154" s="71">
        <v>0.41666666666666669</v>
      </c>
      <c r="K154" s="72">
        <v>0.70833333333333337</v>
      </c>
      <c r="L154" s="55">
        <f t="shared" si="55"/>
        <v>7</v>
      </c>
      <c r="M154" s="71">
        <v>0.41666666666666669</v>
      </c>
      <c r="N154" s="72">
        <v>0.70833333333333337</v>
      </c>
      <c r="O154" s="55">
        <f t="shared" si="56"/>
        <v>7</v>
      </c>
      <c r="P154" s="83" t="s">
        <v>315</v>
      </c>
    </row>
    <row r="155" spans="2:16" ht="19.5" customHeight="1" x14ac:dyDescent="0.2">
      <c r="B155" s="51">
        <f t="shared" si="50"/>
        <v>44038</v>
      </c>
      <c r="C155" s="52">
        <f t="shared" si="52"/>
        <v>44038</v>
      </c>
      <c r="D155" s="71">
        <v>0.41666666666666669</v>
      </c>
      <c r="E155" s="72">
        <v>0.70833333333333337</v>
      </c>
      <c r="F155" s="55">
        <f>(E155-D155)*24</f>
        <v>7</v>
      </c>
      <c r="G155" s="35"/>
      <c r="H155" s="48"/>
      <c r="I155" s="55">
        <f t="shared" si="51"/>
        <v>0</v>
      </c>
      <c r="J155" s="71">
        <v>0.41666666666666669</v>
      </c>
      <c r="K155" s="72">
        <v>0.70833333333333337</v>
      </c>
      <c r="L155" s="55">
        <f t="shared" si="55"/>
        <v>7</v>
      </c>
      <c r="M155" s="71">
        <v>0.41666666666666669</v>
      </c>
      <c r="N155" s="72">
        <v>0.70833333333333337</v>
      </c>
      <c r="O155" s="55">
        <f t="shared" si="56"/>
        <v>7</v>
      </c>
      <c r="P155" s="83" t="s">
        <v>315</v>
      </c>
    </row>
    <row r="156" spans="2:16" ht="19.5" customHeight="1" x14ac:dyDescent="0.2">
      <c r="B156" s="51">
        <f t="shared" si="50"/>
        <v>44039</v>
      </c>
      <c r="C156" s="52">
        <f t="shared" si="52"/>
        <v>44039</v>
      </c>
      <c r="D156" s="71">
        <v>0.41666666666666669</v>
      </c>
      <c r="E156" s="72">
        <v>0.83333333333333337</v>
      </c>
      <c r="F156" s="55">
        <f>(E156-D156)*24</f>
        <v>10</v>
      </c>
      <c r="G156" s="35"/>
      <c r="H156" s="48"/>
      <c r="I156" s="55">
        <f t="shared" si="51"/>
        <v>0</v>
      </c>
      <c r="J156" s="71">
        <v>0.41666666666666669</v>
      </c>
      <c r="K156" s="72">
        <v>0.83333333333333337</v>
      </c>
      <c r="L156" s="55">
        <f t="shared" si="55"/>
        <v>10</v>
      </c>
      <c r="M156" s="71">
        <v>0.41666666666666669</v>
      </c>
      <c r="N156" s="72">
        <v>0.83333333333333337</v>
      </c>
      <c r="O156" s="55">
        <f t="shared" si="56"/>
        <v>10</v>
      </c>
      <c r="P156" s="83"/>
    </row>
    <row r="157" spans="2:16" ht="19.5" customHeight="1" x14ac:dyDescent="0.2">
      <c r="B157" s="51">
        <f t="shared" si="50"/>
        <v>44040</v>
      </c>
      <c r="C157" s="52">
        <f t="shared" si="52"/>
        <v>44040</v>
      </c>
      <c r="D157" s="71">
        <v>0.41666666666666669</v>
      </c>
      <c r="E157" s="72">
        <v>0.83333333333333337</v>
      </c>
      <c r="F157" s="55">
        <f>(E157-D157)*24</f>
        <v>10</v>
      </c>
      <c r="G157" s="35"/>
      <c r="H157" s="48"/>
      <c r="I157" s="55">
        <f t="shared" si="51"/>
        <v>0</v>
      </c>
      <c r="J157" s="71">
        <v>0.41666666666666669</v>
      </c>
      <c r="K157" s="72">
        <v>0.83333333333333337</v>
      </c>
      <c r="L157" s="55">
        <f t="shared" si="55"/>
        <v>10</v>
      </c>
      <c r="M157" s="71">
        <v>0.41666666666666669</v>
      </c>
      <c r="N157" s="72">
        <v>0.83333333333333337</v>
      </c>
      <c r="O157" s="55">
        <f t="shared" si="56"/>
        <v>10</v>
      </c>
      <c r="P157" s="83"/>
    </row>
    <row r="158" spans="2:16" ht="19.5" customHeight="1" x14ac:dyDescent="0.2">
      <c r="B158" s="51">
        <f>IF(DAY(B157+1)&lt;&gt;29,"",B157+1)</f>
        <v>44041</v>
      </c>
      <c r="C158" s="52">
        <f t="shared" si="52"/>
        <v>44041</v>
      </c>
      <c r="D158" s="71"/>
      <c r="E158" s="72" t="s">
        <v>361</v>
      </c>
      <c r="F158" s="55"/>
      <c r="G158" s="35"/>
      <c r="H158" s="48"/>
      <c r="I158" s="55">
        <f>(H158-G158)*24</f>
        <v>0</v>
      </c>
      <c r="J158" s="71">
        <v>0.41666666666666669</v>
      </c>
      <c r="K158" s="72">
        <v>0.83333333333333337</v>
      </c>
      <c r="L158" s="55">
        <f>(K158-J158)*24</f>
        <v>10</v>
      </c>
      <c r="M158" s="71">
        <v>0.41666666666666669</v>
      </c>
      <c r="N158" s="72">
        <v>0.83333333333333337</v>
      </c>
      <c r="O158" s="55">
        <f>(N158-M158)*24</f>
        <v>10</v>
      </c>
      <c r="P158" s="83" t="s">
        <v>361</v>
      </c>
    </row>
    <row r="159" spans="2:16" ht="19.5" customHeight="1" x14ac:dyDescent="0.2">
      <c r="B159" s="51">
        <f>IF(DAY(B158+1)&lt;&gt;30,"",B158+1)</f>
        <v>44042</v>
      </c>
      <c r="C159" s="52">
        <f t="shared" si="52"/>
        <v>44042</v>
      </c>
      <c r="D159" s="35"/>
      <c r="E159" s="72" t="s">
        <v>361</v>
      </c>
      <c r="F159" s="47"/>
      <c r="G159" s="35"/>
      <c r="H159" s="48"/>
      <c r="I159" s="55">
        <f>(H159-G159)*24</f>
        <v>0</v>
      </c>
      <c r="J159" s="35"/>
      <c r="K159" s="48" t="s">
        <v>79</v>
      </c>
      <c r="L159" s="47"/>
      <c r="M159" s="35"/>
      <c r="N159" s="48" t="s">
        <v>79</v>
      </c>
      <c r="O159" s="47"/>
      <c r="P159" s="83" t="s">
        <v>361</v>
      </c>
    </row>
    <row r="160" spans="2:16" ht="19.5" customHeight="1" thickBot="1" x14ac:dyDescent="0.25">
      <c r="B160" s="51">
        <f>IF(DAY(B159+1)&lt;&gt;31,"",B159+1)</f>
        <v>44043</v>
      </c>
      <c r="C160" s="52">
        <f t="shared" si="52"/>
        <v>44043</v>
      </c>
      <c r="D160" s="71"/>
      <c r="E160" s="72" t="s">
        <v>361</v>
      </c>
      <c r="F160" s="55"/>
      <c r="G160" s="75"/>
      <c r="H160" s="77"/>
      <c r="I160" s="76"/>
      <c r="J160" s="71">
        <v>0.41666666666666669</v>
      </c>
      <c r="K160" s="72">
        <v>0.83333333333333337</v>
      </c>
      <c r="L160" s="55">
        <f t="shared" si="55"/>
        <v>10</v>
      </c>
      <c r="M160" s="71">
        <v>0.41666666666666669</v>
      </c>
      <c r="N160" s="72">
        <v>0.83333333333333337</v>
      </c>
      <c r="O160" s="55">
        <f t="shared" si="56"/>
        <v>10</v>
      </c>
      <c r="P160" s="93" t="s">
        <v>361</v>
      </c>
    </row>
    <row r="161" spans="2:16" ht="19.5" customHeight="1" thickTop="1" x14ac:dyDescent="0.2">
      <c r="B161" s="57" t="s">
        <v>37</v>
      </c>
      <c r="C161" s="58"/>
      <c r="D161" s="57"/>
      <c r="E161" s="59">
        <f>COUNTIF(D130:D160,"&gt;0")</f>
        <v>18</v>
      </c>
      <c r="F161" s="60"/>
      <c r="G161" s="61"/>
      <c r="H161" s="59">
        <f>COUNTIF(G130:G160,"&gt;0")</f>
        <v>0</v>
      </c>
      <c r="I161" s="60"/>
      <c r="J161" s="61"/>
      <c r="K161" s="59">
        <f>COUNTIF(J130:J160,"&gt;0")</f>
        <v>27</v>
      </c>
      <c r="L161" s="60"/>
      <c r="M161" s="61"/>
      <c r="N161" s="59">
        <f>COUNTIF(M130:M160,"&gt;0")</f>
        <v>27</v>
      </c>
      <c r="O161" s="60"/>
      <c r="P161" s="80"/>
    </row>
    <row r="162" spans="2:16" ht="19.5" customHeight="1" x14ac:dyDescent="0.2">
      <c r="B162" s="62" t="s">
        <v>309</v>
      </c>
      <c r="C162" s="63"/>
      <c r="D162" s="64"/>
      <c r="E162" s="74">
        <f>SUM(F130:F160)</f>
        <v>131</v>
      </c>
      <c r="F162" s="63"/>
      <c r="G162" s="65"/>
      <c r="H162" s="74">
        <f>SUM(I130:I160)</f>
        <v>0</v>
      </c>
      <c r="I162" s="63"/>
      <c r="J162" s="65"/>
      <c r="K162" s="74">
        <f>SUM(L130:L160)</f>
        <v>169</v>
      </c>
      <c r="L162" s="63"/>
      <c r="M162" s="65"/>
      <c r="N162" s="74">
        <f>SUM(O130:O160)</f>
        <v>253</v>
      </c>
      <c r="O162" s="63"/>
      <c r="P162" s="40"/>
    </row>
    <row r="163" spans="2:16" ht="19.5" customHeight="1" x14ac:dyDescent="0.2">
      <c r="B163" s="64" t="s">
        <v>366</v>
      </c>
      <c r="C163" s="66"/>
      <c r="D163" s="64"/>
      <c r="E163" s="90">
        <f>COUNTIF($B$130:$B$160,"&gt;0")-E161</f>
        <v>13</v>
      </c>
      <c r="F163" s="47"/>
      <c r="G163" s="35"/>
      <c r="H163" s="90">
        <f>COUNTIF($B$130:$B$160,"&gt;0")-H161</f>
        <v>31</v>
      </c>
      <c r="I163" s="47"/>
      <c r="J163" s="35"/>
      <c r="K163" s="90">
        <f>COUNTIF($B$130:$B$160,"&gt;0")-K161</f>
        <v>4</v>
      </c>
      <c r="L163" s="47"/>
      <c r="M163" s="35"/>
      <c r="N163" s="90">
        <f>COUNTIF($B$130:$B$160,"&gt;0")-N161</f>
        <v>4</v>
      </c>
      <c r="O163" s="47"/>
      <c r="P163" s="40"/>
    </row>
    <row r="164" spans="2:16" ht="19.5" customHeight="1" x14ac:dyDescent="0.2">
      <c r="B164" s="67"/>
      <c r="C164" s="68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8.75" customHeight="1" x14ac:dyDescent="0.2">
      <c r="B165" s="287" t="s">
        <v>13</v>
      </c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2:16" ht="18.75" customHeight="1" x14ac:dyDescent="0.2"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2:16" ht="18.75" customHeight="1" x14ac:dyDescent="0.2"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2:16" ht="18.75" customHeight="1" x14ac:dyDescent="0.2">
      <c r="B168" s="294">
        <f>EDATE(B127, 1)</f>
        <v>44044</v>
      </c>
      <c r="C168" s="294"/>
      <c r="D168" s="294"/>
      <c r="E168" s="44">
        <f>B168</f>
        <v>44044</v>
      </c>
      <c r="F168" s="10"/>
    </row>
    <row r="169" spans="2:16" ht="19.5" customHeight="1" x14ac:dyDescent="0.2">
      <c r="B169" s="289"/>
      <c r="C169" s="290"/>
      <c r="D169" s="219" t="s">
        <v>313</v>
      </c>
      <c r="E169" s="293"/>
      <c r="F169" s="220"/>
      <c r="G169" s="219" t="s">
        <v>2</v>
      </c>
      <c r="H169" s="293"/>
      <c r="I169" s="220"/>
      <c r="J169" s="219" t="s">
        <v>36</v>
      </c>
      <c r="K169" s="293"/>
      <c r="L169" s="220"/>
      <c r="M169" s="219" t="s">
        <v>237</v>
      </c>
      <c r="N169" s="293"/>
      <c r="O169" s="220"/>
      <c r="P169" s="40" t="s">
        <v>306</v>
      </c>
    </row>
    <row r="170" spans="2:16" ht="19.5" customHeight="1" x14ac:dyDescent="0.2">
      <c r="B170" s="291"/>
      <c r="C170" s="292"/>
      <c r="D170" s="35" t="s">
        <v>246</v>
      </c>
      <c r="E170" s="48" t="s">
        <v>307</v>
      </c>
      <c r="F170" s="47" t="s">
        <v>308</v>
      </c>
      <c r="G170" s="35" t="s">
        <v>246</v>
      </c>
      <c r="H170" s="48" t="s">
        <v>307</v>
      </c>
      <c r="I170" s="47" t="s">
        <v>308</v>
      </c>
      <c r="J170" s="35" t="s">
        <v>246</v>
      </c>
      <c r="K170" s="48" t="s">
        <v>307</v>
      </c>
      <c r="L170" s="47" t="s">
        <v>308</v>
      </c>
      <c r="M170" s="35" t="s">
        <v>246</v>
      </c>
      <c r="N170" s="48" t="s">
        <v>307</v>
      </c>
      <c r="O170" s="47" t="s">
        <v>308</v>
      </c>
      <c r="P170" s="96" t="s">
        <v>86</v>
      </c>
    </row>
    <row r="171" spans="2:16" ht="19.5" customHeight="1" x14ac:dyDescent="0.2">
      <c r="B171" s="51">
        <f>B168</f>
        <v>44044</v>
      </c>
      <c r="C171" s="52">
        <f>B171</f>
        <v>44044</v>
      </c>
      <c r="D171" s="71">
        <v>0.41666666666666669</v>
      </c>
      <c r="E171" s="72">
        <v>0.83333333333333337</v>
      </c>
      <c r="F171" s="55">
        <f t="shared" ref="F171:F193" si="57">(E171-D171)*24</f>
        <v>10</v>
      </c>
      <c r="G171" s="35"/>
      <c r="H171" s="48"/>
      <c r="I171" s="55">
        <f t="shared" ref="I171:I201" si="58">(H171-G171)*24</f>
        <v>0</v>
      </c>
      <c r="J171" s="71">
        <v>0.41666666666666669</v>
      </c>
      <c r="K171" s="72">
        <v>0.83333333333333337</v>
      </c>
      <c r="L171" s="55">
        <f t="shared" ref="L171:L193" si="59">(K171-J171)*24</f>
        <v>10</v>
      </c>
      <c r="M171" s="71">
        <v>0.41666666666666669</v>
      </c>
      <c r="N171" s="72">
        <v>0.83333333333333337</v>
      </c>
      <c r="O171" s="55">
        <f t="shared" ref="O171:O193" si="60">(N171-M171)*24</f>
        <v>10</v>
      </c>
      <c r="P171" s="83"/>
    </row>
    <row r="172" spans="2:16" ht="19.5" customHeight="1" x14ac:dyDescent="0.2">
      <c r="B172" s="51">
        <f t="shared" ref="B172:B198" si="61">B171+1</f>
        <v>44045</v>
      </c>
      <c r="C172" s="52">
        <f>B172</f>
        <v>44045</v>
      </c>
      <c r="D172" s="71">
        <v>0.41666666666666669</v>
      </c>
      <c r="E172" s="72">
        <v>0.83333333333333337</v>
      </c>
      <c r="F172" s="55">
        <f t="shared" si="57"/>
        <v>10</v>
      </c>
      <c r="G172" s="35"/>
      <c r="H172" s="48"/>
      <c r="I172" s="55">
        <f t="shared" si="58"/>
        <v>0</v>
      </c>
      <c r="J172" s="71">
        <v>0.41666666666666669</v>
      </c>
      <c r="K172" s="72">
        <v>0.83333333333333337</v>
      </c>
      <c r="L172" s="55">
        <f t="shared" si="59"/>
        <v>10</v>
      </c>
      <c r="M172" s="71">
        <v>0.41666666666666669</v>
      </c>
      <c r="N172" s="72">
        <v>0.83333333333333337</v>
      </c>
      <c r="O172" s="55">
        <f t="shared" si="60"/>
        <v>10</v>
      </c>
      <c r="P172" s="83"/>
    </row>
    <row r="173" spans="2:16" ht="19.5" customHeight="1" x14ac:dyDescent="0.2">
      <c r="B173" s="51">
        <f t="shared" si="61"/>
        <v>44046</v>
      </c>
      <c r="C173" s="52">
        <f t="shared" ref="C173:C201" si="62">B173</f>
        <v>44046</v>
      </c>
      <c r="D173" s="71">
        <v>0.41666666666666669</v>
      </c>
      <c r="E173" s="72">
        <v>0.83333333333333337</v>
      </c>
      <c r="F173" s="55">
        <f t="shared" si="57"/>
        <v>10</v>
      </c>
      <c r="G173" s="35"/>
      <c r="H173" s="48"/>
      <c r="I173" s="55">
        <f t="shared" si="58"/>
        <v>0</v>
      </c>
      <c r="J173" s="71">
        <v>0.41666666666666669</v>
      </c>
      <c r="K173" s="72">
        <v>0.83333333333333337</v>
      </c>
      <c r="L173" s="55">
        <f t="shared" si="59"/>
        <v>10</v>
      </c>
      <c r="M173" s="71">
        <v>0.41666666666666669</v>
      </c>
      <c r="N173" s="72">
        <v>0.83333333333333337</v>
      </c>
      <c r="O173" s="55">
        <f t="shared" si="60"/>
        <v>10</v>
      </c>
      <c r="P173" s="91"/>
    </row>
    <row r="174" spans="2:16" ht="19.5" customHeight="1" x14ac:dyDescent="0.2">
      <c r="B174" s="51">
        <f t="shared" si="61"/>
        <v>44047</v>
      </c>
      <c r="C174" s="52">
        <f t="shared" si="62"/>
        <v>44047</v>
      </c>
      <c r="D174" s="71">
        <v>0.41666666666666669</v>
      </c>
      <c r="E174" s="72">
        <v>0.83333333333333337</v>
      </c>
      <c r="F174" s="55">
        <f t="shared" si="57"/>
        <v>10</v>
      </c>
      <c r="G174" s="35"/>
      <c r="H174" s="48"/>
      <c r="I174" s="55">
        <f t="shared" si="58"/>
        <v>0</v>
      </c>
      <c r="J174" s="71">
        <v>0.41666666666666669</v>
      </c>
      <c r="K174" s="72">
        <v>0.83333333333333337</v>
      </c>
      <c r="L174" s="55">
        <f t="shared" si="59"/>
        <v>10</v>
      </c>
      <c r="M174" s="71">
        <v>0.41666666666666669</v>
      </c>
      <c r="N174" s="72">
        <v>0.83333333333333337</v>
      </c>
      <c r="O174" s="55">
        <f t="shared" si="60"/>
        <v>10</v>
      </c>
      <c r="P174" s="83"/>
    </row>
    <row r="175" spans="2:16" ht="19.5" customHeight="1" x14ac:dyDescent="0.2">
      <c r="B175" s="51">
        <f t="shared" si="61"/>
        <v>44048</v>
      </c>
      <c r="C175" s="52">
        <f t="shared" si="62"/>
        <v>44048</v>
      </c>
      <c r="D175" s="71">
        <v>0.41666666666666669</v>
      </c>
      <c r="E175" s="72">
        <v>0.83333333333333337</v>
      </c>
      <c r="F175" s="55">
        <f t="shared" si="57"/>
        <v>10</v>
      </c>
      <c r="G175" s="35"/>
      <c r="H175" s="48"/>
      <c r="I175" s="55">
        <f t="shared" si="58"/>
        <v>0</v>
      </c>
      <c r="J175" s="71">
        <v>0.41666666666666669</v>
      </c>
      <c r="K175" s="72">
        <v>0.83333333333333337</v>
      </c>
      <c r="L175" s="55">
        <f t="shared" si="59"/>
        <v>10</v>
      </c>
      <c r="M175" s="71">
        <v>0.41666666666666669</v>
      </c>
      <c r="N175" s="72">
        <v>0.83333333333333337</v>
      </c>
      <c r="O175" s="55">
        <f t="shared" si="60"/>
        <v>10</v>
      </c>
      <c r="P175" s="83"/>
    </row>
    <row r="176" spans="2:16" ht="19.5" customHeight="1" x14ac:dyDescent="0.2">
      <c r="B176" s="51">
        <f t="shared" si="61"/>
        <v>44049</v>
      </c>
      <c r="C176" s="52">
        <f t="shared" si="62"/>
        <v>44049</v>
      </c>
      <c r="D176" s="71">
        <v>0.41666666666666669</v>
      </c>
      <c r="E176" s="72">
        <v>0.83333333333333337</v>
      </c>
      <c r="F176" s="55">
        <f t="shared" si="57"/>
        <v>10</v>
      </c>
      <c r="G176" s="35"/>
      <c r="H176" s="48"/>
      <c r="I176" s="55">
        <f t="shared" si="58"/>
        <v>0</v>
      </c>
      <c r="J176" s="71">
        <v>0.41666666666666669</v>
      </c>
      <c r="K176" s="72">
        <v>0.83333333333333337</v>
      </c>
      <c r="L176" s="55">
        <f t="shared" si="59"/>
        <v>10</v>
      </c>
      <c r="M176" s="71">
        <v>0.41666666666666669</v>
      </c>
      <c r="N176" s="72">
        <v>0.83333333333333337</v>
      </c>
      <c r="O176" s="55">
        <f t="shared" si="60"/>
        <v>10</v>
      </c>
      <c r="P176" s="83"/>
    </row>
    <row r="177" spans="2:16" ht="19.5" customHeight="1" x14ac:dyDescent="0.2">
      <c r="B177" s="51">
        <f t="shared" si="61"/>
        <v>44050</v>
      </c>
      <c r="C177" s="52">
        <f t="shared" si="62"/>
        <v>44050</v>
      </c>
      <c r="D177" s="71">
        <v>0.41666666666666669</v>
      </c>
      <c r="E177" s="72">
        <v>0.83333333333333337</v>
      </c>
      <c r="F177" s="55">
        <f t="shared" si="57"/>
        <v>10</v>
      </c>
      <c r="G177" s="35"/>
      <c r="H177" s="48"/>
      <c r="I177" s="55">
        <f t="shared" si="58"/>
        <v>0</v>
      </c>
      <c r="J177" s="71">
        <v>0.41666666666666669</v>
      </c>
      <c r="K177" s="72">
        <v>0.83333333333333337</v>
      </c>
      <c r="L177" s="55">
        <f t="shared" si="59"/>
        <v>10</v>
      </c>
      <c r="M177" s="71">
        <v>0.41666666666666669</v>
      </c>
      <c r="N177" s="72">
        <v>0.83333333333333337</v>
      </c>
      <c r="O177" s="55">
        <f t="shared" si="60"/>
        <v>10</v>
      </c>
      <c r="P177" s="91"/>
    </row>
    <row r="178" spans="2:16" ht="19.5" customHeight="1" x14ac:dyDescent="0.2">
      <c r="B178" s="51">
        <f t="shared" si="61"/>
        <v>44051</v>
      </c>
      <c r="C178" s="52">
        <f t="shared" si="62"/>
        <v>44051</v>
      </c>
      <c r="D178" s="71"/>
      <c r="E178" s="72" t="s">
        <v>372</v>
      </c>
      <c r="F178" s="55"/>
      <c r="G178" s="35"/>
      <c r="H178" s="48"/>
      <c r="I178" s="55">
        <f t="shared" si="58"/>
        <v>0</v>
      </c>
      <c r="J178" s="71">
        <v>0.41666666666666669</v>
      </c>
      <c r="K178" s="72">
        <v>0.83333333333333337</v>
      </c>
      <c r="L178" s="55">
        <f t="shared" si="59"/>
        <v>10</v>
      </c>
      <c r="M178" s="71">
        <v>0.41666666666666669</v>
      </c>
      <c r="N178" s="72">
        <v>0.83333333333333337</v>
      </c>
      <c r="O178" s="55">
        <f t="shared" si="60"/>
        <v>10</v>
      </c>
      <c r="P178" s="91"/>
    </row>
    <row r="179" spans="2:16" ht="19.5" customHeight="1" x14ac:dyDescent="0.2">
      <c r="B179" s="51">
        <f t="shared" si="61"/>
        <v>44052</v>
      </c>
      <c r="C179" s="52">
        <f t="shared" si="62"/>
        <v>44052</v>
      </c>
      <c r="D179" s="71">
        <v>0.41666666666666669</v>
      </c>
      <c r="E179" s="72">
        <v>0.83333333333333337</v>
      </c>
      <c r="F179" s="55">
        <f t="shared" si="57"/>
        <v>10</v>
      </c>
      <c r="G179" s="35"/>
      <c r="H179" s="48"/>
      <c r="I179" s="55">
        <f t="shared" si="58"/>
        <v>0</v>
      </c>
      <c r="J179" s="71">
        <v>0.41666666666666669</v>
      </c>
      <c r="K179" s="72">
        <v>0.83333333333333337</v>
      </c>
      <c r="L179" s="55">
        <f t="shared" si="59"/>
        <v>10</v>
      </c>
      <c r="M179" s="71">
        <v>0.41666666666666669</v>
      </c>
      <c r="N179" s="72">
        <v>0.83333333333333337</v>
      </c>
      <c r="O179" s="55">
        <f t="shared" si="60"/>
        <v>10</v>
      </c>
      <c r="P179" s="83"/>
    </row>
    <row r="180" spans="2:16" ht="19.5" customHeight="1" x14ac:dyDescent="0.2">
      <c r="B180" s="51">
        <f t="shared" si="61"/>
        <v>44053</v>
      </c>
      <c r="C180" s="52">
        <f t="shared" si="62"/>
        <v>44053</v>
      </c>
      <c r="D180" s="71">
        <v>0.41666666666666669</v>
      </c>
      <c r="E180" s="72">
        <v>0.83333333333333337</v>
      </c>
      <c r="F180" s="55">
        <f t="shared" si="57"/>
        <v>10</v>
      </c>
      <c r="G180" s="35"/>
      <c r="H180" s="48"/>
      <c r="I180" s="55">
        <f t="shared" si="58"/>
        <v>0</v>
      </c>
      <c r="J180" s="71">
        <v>0.41666666666666669</v>
      </c>
      <c r="K180" s="72">
        <v>0.83333333333333337</v>
      </c>
      <c r="L180" s="55">
        <f t="shared" si="59"/>
        <v>10</v>
      </c>
      <c r="M180" s="71">
        <v>0.41666666666666669</v>
      </c>
      <c r="N180" s="72">
        <v>0.83333333333333337</v>
      </c>
      <c r="O180" s="55">
        <f t="shared" si="60"/>
        <v>10</v>
      </c>
      <c r="P180" s="83" t="s">
        <v>239</v>
      </c>
    </row>
    <row r="181" spans="2:16" ht="19.5" customHeight="1" x14ac:dyDescent="0.2">
      <c r="B181" s="51">
        <f t="shared" si="61"/>
        <v>44054</v>
      </c>
      <c r="C181" s="52">
        <f t="shared" si="62"/>
        <v>44054</v>
      </c>
      <c r="D181" s="71">
        <v>0.41666666666666669</v>
      </c>
      <c r="E181" s="72">
        <v>0.83333333333333337</v>
      </c>
      <c r="F181" s="55">
        <f>(E181-D181)*24</f>
        <v>10</v>
      </c>
      <c r="G181" s="35"/>
      <c r="H181" s="48"/>
      <c r="I181" s="55">
        <f t="shared" si="58"/>
        <v>0</v>
      </c>
      <c r="J181" s="71">
        <v>0.41666666666666669</v>
      </c>
      <c r="K181" s="72">
        <v>0.83333333333333337</v>
      </c>
      <c r="L181" s="55">
        <f t="shared" si="59"/>
        <v>10</v>
      </c>
      <c r="M181" s="71">
        <v>0.41666666666666669</v>
      </c>
      <c r="N181" s="72">
        <v>0.83333333333333337</v>
      </c>
      <c r="O181" s="55">
        <f t="shared" si="60"/>
        <v>10</v>
      </c>
      <c r="P181" s="83"/>
    </row>
    <row r="182" spans="2:16" ht="19.5" customHeight="1" x14ac:dyDescent="0.2">
      <c r="B182" s="51">
        <f t="shared" si="61"/>
        <v>44055</v>
      </c>
      <c r="C182" s="52">
        <f t="shared" si="62"/>
        <v>44055</v>
      </c>
      <c r="D182" s="71">
        <v>0.41666666666666669</v>
      </c>
      <c r="E182" s="72">
        <v>0.83333333333333337</v>
      </c>
      <c r="F182" s="55">
        <f>(E182-D182)*24</f>
        <v>10</v>
      </c>
      <c r="G182" s="35"/>
      <c r="H182" s="48"/>
      <c r="I182" s="55">
        <f t="shared" si="58"/>
        <v>0</v>
      </c>
      <c r="J182" s="71">
        <v>0.41666666666666669</v>
      </c>
      <c r="K182" s="72">
        <v>0.83333333333333337</v>
      </c>
      <c r="L182" s="55">
        <f>(K182-J182)*24</f>
        <v>10</v>
      </c>
      <c r="M182" s="71">
        <v>0.41666666666666669</v>
      </c>
      <c r="N182" s="72">
        <v>0.83333333333333337</v>
      </c>
      <c r="O182" s="55">
        <f>(N182-M182)*24</f>
        <v>10</v>
      </c>
      <c r="P182" s="83"/>
    </row>
    <row r="183" spans="2:16" ht="19.5" customHeight="1" x14ac:dyDescent="0.2">
      <c r="B183" s="51">
        <f t="shared" si="61"/>
        <v>44056</v>
      </c>
      <c r="C183" s="52">
        <f t="shared" si="62"/>
        <v>44056</v>
      </c>
      <c r="D183" s="71">
        <v>0.41666666666666669</v>
      </c>
      <c r="E183" s="72">
        <v>0.75</v>
      </c>
      <c r="F183" s="55">
        <f>(E183-D183)*24</f>
        <v>8</v>
      </c>
      <c r="G183" s="35"/>
      <c r="H183" s="48"/>
      <c r="I183" s="55">
        <f t="shared" si="58"/>
        <v>0</v>
      </c>
      <c r="J183" s="71">
        <v>0.41666666666666669</v>
      </c>
      <c r="K183" s="72">
        <v>0.75</v>
      </c>
      <c r="L183" s="55">
        <f>(K183-J183)*24</f>
        <v>8</v>
      </c>
      <c r="M183" s="71">
        <v>0.41666666666666669</v>
      </c>
      <c r="N183" s="72">
        <v>0.75</v>
      </c>
      <c r="O183" s="55">
        <f>(N183-M183)*24</f>
        <v>8</v>
      </c>
      <c r="P183" s="83" t="s">
        <v>346</v>
      </c>
    </row>
    <row r="184" spans="2:16" ht="19.5" customHeight="1" x14ac:dyDescent="0.2">
      <c r="B184" s="51">
        <f t="shared" si="61"/>
        <v>44057</v>
      </c>
      <c r="C184" s="52">
        <f t="shared" si="62"/>
        <v>44057</v>
      </c>
      <c r="D184" s="71">
        <v>0.41666666666666669</v>
      </c>
      <c r="E184" s="72">
        <v>0.75</v>
      </c>
      <c r="F184" s="55">
        <f>(E184-D184)*24</f>
        <v>8</v>
      </c>
      <c r="G184" s="35"/>
      <c r="H184" s="48"/>
      <c r="I184" s="55">
        <f t="shared" si="58"/>
        <v>0</v>
      </c>
      <c r="J184" s="71">
        <v>0.41666666666666669</v>
      </c>
      <c r="K184" s="72">
        <v>0.75</v>
      </c>
      <c r="L184" s="55">
        <f>(K184-J184)*24</f>
        <v>8</v>
      </c>
      <c r="M184" s="71">
        <v>0.41666666666666669</v>
      </c>
      <c r="N184" s="72">
        <v>0.75</v>
      </c>
      <c r="O184" s="55">
        <f>(N184-M184)*24</f>
        <v>8</v>
      </c>
      <c r="P184" s="83" t="s">
        <v>346</v>
      </c>
    </row>
    <row r="185" spans="2:16" ht="19.5" customHeight="1" x14ac:dyDescent="0.2">
      <c r="B185" s="51">
        <f t="shared" si="61"/>
        <v>44058</v>
      </c>
      <c r="C185" s="52">
        <f t="shared" si="62"/>
        <v>44058</v>
      </c>
      <c r="D185" s="71">
        <v>0.41666666666666669</v>
      </c>
      <c r="E185" s="72">
        <v>0.75</v>
      </c>
      <c r="F185" s="55">
        <f t="shared" si="57"/>
        <v>8</v>
      </c>
      <c r="G185" s="35"/>
      <c r="H185" s="48"/>
      <c r="I185" s="55">
        <f t="shared" si="58"/>
        <v>0</v>
      </c>
      <c r="J185" s="71">
        <v>0.41666666666666669</v>
      </c>
      <c r="K185" s="72">
        <v>0.75</v>
      </c>
      <c r="L185" s="55">
        <f t="shared" si="59"/>
        <v>8</v>
      </c>
      <c r="M185" s="71">
        <v>0.41666666666666669</v>
      </c>
      <c r="N185" s="72">
        <v>0.75</v>
      </c>
      <c r="O185" s="55">
        <f t="shared" si="60"/>
        <v>8</v>
      </c>
      <c r="P185" s="83" t="s">
        <v>346</v>
      </c>
    </row>
    <row r="186" spans="2:16" ht="19.5" customHeight="1" x14ac:dyDescent="0.2">
      <c r="B186" s="51">
        <f t="shared" si="61"/>
        <v>44059</v>
      </c>
      <c r="C186" s="52">
        <f t="shared" si="62"/>
        <v>44059</v>
      </c>
      <c r="D186" s="71">
        <v>0.41666666666666669</v>
      </c>
      <c r="E186" s="72">
        <v>0.75</v>
      </c>
      <c r="F186" s="55">
        <f t="shared" si="57"/>
        <v>8</v>
      </c>
      <c r="G186" s="35"/>
      <c r="H186" s="48"/>
      <c r="I186" s="55">
        <f t="shared" si="58"/>
        <v>0</v>
      </c>
      <c r="J186" s="71">
        <v>0.41666666666666669</v>
      </c>
      <c r="K186" s="72">
        <v>0.75</v>
      </c>
      <c r="L186" s="55">
        <f t="shared" si="59"/>
        <v>8</v>
      </c>
      <c r="M186" s="71">
        <v>0.41666666666666669</v>
      </c>
      <c r="N186" s="72">
        <v>0.75</v>
      </c>
      <c r="O186" s="55">
        <f t="shared" si="60"/>
        <v>8</v>
      </c>
      <c r="P186" s="83" t="s">
        <v>346</v>
      </c>
    </row>
    <row r="187" spans="2:16" ht="19.5" customHeight="1" x14ac:dyDescent="0.2">
      <c r="B187" s="51">
        <f t="shared" si="61"/>
        <v>44060</v>
      </c>
      <c r="C187" s="52">
        <f t="shared" si="62"/>
        <v>44060</v>
      </c>
      <c r="D187" s="71">
        <v>0.41666666666666669</v>
      </c>
      <c r="E187" s="72">
        <v>0.83333333333333337</v>
      </c>
      <c r="F187" s="55">
        <f t="shared" si="57"/>
        <v>10</v>
      </c>
      <c r="G187" s="35"/>
      <c r="H187" s="48"/>
      <c r="I187" s="55">
        <f t="shared" si="58"/>
        <v>0</v>
      </c>
      <c r="J187" s="71">
        <v>0.41666666666666669</v>
      </c>
      <c r="K187" s="72">
        <v>0.83333333333333337</v>
      </c>
      <c r="L187" s="55">
        <f t="shared" si="59"/>
        <v>10</v>
      </c>
      <c r="M187" s="71">
        <v>0.41666666666666669</v>
      </c>
      <c r="N187" s="72">
        <v>0.83333333333333337</v>
      </c>
      <c r="O187" s="55">
        <f t="shared" si="60"/>
        <v>10</v>
      </c>
      <c r="P187" s="92"/>
    </row>
    <row r="188" spans="2:16" ht="19.5" customHeight="1" x14ac:dyDescent="0.2">
      <c r="B188" s="51">
        <f t="shared" si="61"/>
        <v>44061</v>
      </c>
      <c r="C188" s="52">
        <f t="shared" si="62"/>
        <v>44061</v>
      </c>
      <c r="D188" s="71">
        <v>0.41666666666666669</v>
      </c>
      <c r="E188" s="72">
        <v>0.83333333333333337</v>
      </c>
      <c r="F188" s="55">
        <f t="shared" si="57"/>
        <v>10</v>
      </c>
      <c r="G188" s="35"/>
      <c r="H188" s="48"/>
      <c r="I188" s="55">
        <f t="shared" si="58"/>
        <v>0</v>
      </c>
      <c r="J188" s="71">
        <v>0.41666666666666669</v>
      </c>
      <c r="K188" s="72">
        <v>0.83333333333333337</v>
      </c>
      <c r="L188" s="55">
        <f t="shared" si="59"/>
        <v>10</v>
      </c>
      <c r="M188" s="71">
        <v>0.41666666666666669</v>
      </c>
      <c r="N188" s="72">
        <v>0.83333333333333337</v>
      </c>
      <c r="O188" s="55">
        <f t="shared" si="60"/>
        <v>10</v>
      </c>
      <c r="P188" s="92"/>
    </row>
    <row r="189" spans="2:16" ht="19.5" customHeight="1" x14ac:dyDescent="0.2">
      <c r="B189" s="51">
        <f t="shared" si="61"/>
        <v>44062</v>
      </c>
      <c r="C189" s="52">
        <f t="shared" si="62"/>
        <v>44062</v>
      </c>
      <c r="D189" s="71">
        <v>0.41666666666666669</v>
      </c>
      <c r="E189" s="72">
        <v>0.83333333333333337</v>
      </c>
      <c r="F189" s="55">
        <f t="shared" si="57"/>
        <v>10</v>
      </c>
      <c r="G189" s="35"/>
      <c r="H189" s="48"/>
      <c r="I189" s="55">
        <f t="shared" si="58"/>
        <v>0</v>
      </c>
      <c r="J189" s="71">
        <v>0.41666666666666669</v>
      </c>
      <c r="K189" s="72">
        <v>0.83333333333333337</v>
      </c>
      <c r="L189" s="55">
        <f t="shared" si="59"/>
        <v>10</v>
      </c>
      <c r="M189" s="71">
        <v>0.41666666666666669</v>
      </c>
      <c r="N189" s="72">
        <v>0.83333333333333337</v>
      </c>
      <c r="O189" s="55">
        <f t="shared" si="60"/>
        <v>10</v>
      </c>
      <c r="P189" s="92"/>
    </row>
    <row r="190" spans="2:16" ht="19.5" customHeight="1" x14ac:dyDescent="0.2">
      <c r="B190" s="51">
        <f t="shared" si="61"/>
        <v>44063</v>
      </c>
      <c r="C190" s="52">
        <f t="shared" si="62"/>
        <v>44063</v>
      </c>
      <c r="D190" s="71">
        <v>0.41666666666666669</v>
      </c>
      <c r="E190" s="72">
        <v>0.83333333333333337</v>
      </c>
      <c r="F190" s="55">
        <f t="shared" si="57"/>
        <v>10</v>
      </c>
      <c r="G190" s="35"/>
      <c r="H190" s="48"/>
      <c r="I190" s="55">
        <f t="shared" si="58"/>
        <v>0</v>
      </c>
      <c r="J190" s="71">
        <v>0.41666666666666669</v>
      </c>
      <c r="K190" s="72">
        <v>0.83333333333333337</v>
      </c>
      <c r="L190" s="55">
        <f t="shared" si="59"/>
        <v>10</v>
      </c>
      <c r="M190" s="71">
        <v>0.41666666666666669</v>
      </c>
      <c r="N190" s="72">
        <v>0.83333333333333337</v>
      </c>
      <c r="O190" s="55">
        <f t="shared" si="60"/>
        <v>10</v>
      </c>
      <c r="P190" s="92"/>
    </row>
    <row r="191" spans="2:16" ht="19.5" customHeight="1" x14ac:dyDescent="0.2">
      <c r="B191" s="51">
        <f t="shared" si="61"/>
        <v>44064</v>
      </c>
      <c r="C191" s="52">
        <f t="shared" si="62"/>
        <v>44064</v>
      </c>
      <c r="D191" s="71">
        <v>0.41666666666666669</v>
      </c>
      <c r="E191" s="72">
        <v>0.83333333333333337</v>
      </c>
      <c r="F191" s="55">
        <f t="shared" si="57"/>
        <v>10</v>
      </c>
      <c r="G191" s="35"/>
      <c r="H191" s="48"/>
      <c r="I191" s="55">
        <f t="shared" si="58"/>
        <v>0</v>
      </c>
      <c r="J191" s="71">
        <v>0.41666666666666669</v>
      </c>
      <c r="K191" s="72">
        <v>0.83333333333333337</v>
      </c>
      <c r="L191" s="55">
        <f t="shared" si="59"/>
        <v>10</v>
      </c>
      <c r="M191" s="71">
        <v>0.41666666666666669</v>
      </c>
      <c r="N191" s="72">
        <v>0.83333333333333337</v>
      </c>
      <c r="O191" s="55">
        <f t="shared" si="60"/>
        <v>10</v>
      </c>
      <c r="P191" s="92"/>
    </row>
    <row r="192" spans="2:16" ht="19.5" customHeight="1" x14ac:dyDescent="0.2">
      <c r="B192" s="51">
        <f t="shared" si="61"/>
        <v>44065</v>
      </c>
      <c r="C192" s="52">
        <f t="shared" si="62"/>
        <v>44065</v>
      </c>
      <c r="D192" s="71">
        <v>0.41666666666666669</v>
      </c>
      <c r="E192" s="72">
        <v>0.83333333333333337</v>
      </c>
      <c r="F192" s="55">
        <f t="shared" si="57"/>
        <v>10</v>
      </c>
      <c r="G192" s="35"/>
      <c r="H192" s="48"/>
      <c r="I192" s="55">
        <f t="shared" si="58"/>
        <v>0</v>
      </c>
      <c r="J192" s="71">
        <v>0.41666666666666669</v>
      </c>
      <c r="K192" s="72">
        <v>0.83333333333333337</v>
      </c>
      <c r="L192" s="55">
        <f t="shared" si="59"/>
        <v>10</v>
      </c>
      <c r="M192" s="71">
        <v>0.41666666666666669</v>
      </c>
      <c r="N192" s="72">
        <v>0.83333333333333337</v>
      </c>
      <c r="O192" s="55">
        <f t="shared" si="60"/>
        <v>10</v>
      </c>
      <c r="P192" s="92"/>
    </row>
    <row r="193" spans="2:16" ht="19.5" customHeight="1" x14ac:dyDescent="0.2">
      <c r="B193" s="51">
        <f t="shared" si="61"/>
        <v>44066</v>
      </c>
      <c r="C193" s="52">
        <f t="shared" si="62"/>
        <v>44066</v>
      </c>
      <c r="D193" s="71">
        <v>0.41666666666666669</v>
      </c>
      <c r="E193" s="72">
        <v>0.83333333333333337</v>
      </c>
      <c r="F193" s="55">
        <f t="shared" si="57"/>
        <v>10</v>
      </c>
      <c r="G193" s="35"/>
      <c r="H193" s="48"/>
      <c r="I193" s="55">
        <f t="shared" si="58"/>
        <v>0</v>
      </c>
      <c r="J193" s="71">
        <v>0.41666666666666669</v>
      </c>
      <c r="K193" s="72">
        <v>0.83333333333333337</v>
      </c>
      <c r="L193" s="55">
        <f t="shared" si="59"/>
        <v>10</v>
      </c>
      <c r="M193" s="71">
        <v>0.41666666666666669</v>
      </c>
      <c r="N193" s="72">
        <v>0.83333333333333337</v>
      </c>
      <c r="O193" s="55">
        <f t="shared" si="60"/>
        <v>10</v>
      </c>
      <c r="P193" s="92"/>
    </row>
    <row r="194" spans="2:16" ht="19.5" customHeight="1" x14ac:dyDescent="0.2">
      <c r="B194" s="51">
        <f t="shared" si="61"/>
        <v>44067</v>
      </c>
      <c r="C194" s="52">
        <f t="shared" si="62"/>
        <v>44067</v>
      </c>
      <c r="D194" s="71">
        <v>0.41666666666666669</v>
      </c>
      <c r="E194" s="72">
        <v>0.83333333333333337</v>
      </c>
      <c r="F194" s="55">
        <f>(E194-D194)*24</f>
        <v>10</v>
      </c>
      <c r="G194" s="35"/>
      <c r="H194" s="48"/>
      <c r="I194" s="55">
        <f>(H194-G194)*24</f>
        <v>0</v>
      </c>
      <c r="J194" s="71">
        <v>0.41666666666666669</v>
      </c>
      <c r="K194" s="72">
        <v>0.83333333333333337</v>
      </c>
      <c r="L194" s="55">
        <f>(K194-J194)*24</f>
        <v>10</v>
      </c>
      <c r="M194" s="71">
        <v>0.41666666666666669</v>
      </c>
      <c r="N194" s="72">
        <v>0.83333333333333337</v>
      </c>
      <c r="O194" s="55">
        <f>(N194-M194)*24</f>
        <v>10</v>
      </c>
      <c r="P194" s="92"/>
    </row>
    <row r="195" spans="2:16" ht="19.5" customHeight="1" x14ac:dyDescent="0.2">
      <c r="B195" s="51">
        <f t="shared" si="61"/>
        <v>44068</v>
      </c>
      <c r="C195" s="52">
        <f t="shared" si="62"/>
        <v>44068</v>
      </c>
      <c r="D195" s="71">
        <v>0.41666666666666669</v>
      </c>
      <c r="E195" s="72">
        <v>0.83333333333333337</v>
      </c>
      <c r="F195" s="55">
        <f>(E195-D195)*24</f>
        <v>10</v>
      </c>
      <c r="G195" s="35"/>
      <c r="H195" s="48"/>
      <c r="I195" s="55">
        <f>(H195-G195)*24</f>
        <v>0</v>
      </c>
      <c r="J195" s="71">
        <v>0.41666666666666669</v>
      </c>
      <c r="K195" s="72">
        <v>0.83333333333333337</v>
      </c>
      <c r="L195" s="55">
        <f>(K195-J195)*24</f>
        <v>10</v>
      </c>
      <c r="M195" s="71">
        <v>0.41666666666666669</v>
      </c>
      <c r="N195" s="72">
        <v>0.83333333333333337</v>
      </c>
      <c r="O195" s="55">
        <f>(N195-M195)*24</f>
        <v>10</v>
      </c>
      <c r="P195" s="92"/>
    </row>
    <row r="196" spans="2:16" ht="19.5" customHeight="1" x14ac:dyDescent="0.2">
      <c r="B196" s="51">
        <f t="shared" si="61"/>
        <v>44069</v>
      </c>
      <c r="C196" s="52">
        <f t="shared" si="62"/>
        <v>44069</v>
      </c>
      <c r="D196" s="71">
        <v>0.58333333333333337</v>
      </c>
      <c r="E196" s="72">
        <v>0.83333333333333337</v>
      </c>
      <c r="F196" s="55">
        <f t="shared" ref="F196:F201" si="63">(E196-D196)*24</f>
        <v>6</v>
      </c>
      <c r="G196" s="35"/>
      <c r="H196" s="48"/>
      <c r="I196" s="55">
        <f>(H196-G196)*24</f>
        <v>0</v>
      </c>
      <c r="J196" s="71">
        <v>0.58333333333333337</v>
      </c>
      <c r="K196" s="72">
        <v>0.75</v>
      </c>
      <c r="L196" s="55">
        <f t="shared" ref="L196:L201" si="64">(K196-J196)*24</f>
        <v>3.9999999999999991</v>
      </c>
      <c r="M196" s="71">
        <v>0.41666666666666669</v>
      </c>
      <c r="N196" s="72">
        <v>0.83333333333333337</v>
      </c>
      <c r="O196" s="55">
        <f t="shared" ref="O196:O201" si="65">(N196-M196)*24</f>
        <v>10</v>
      </c>
      <c r="P196" s="96" t="s">
        <v>316</v>
      </c>
    </row>
    <row r="197" spans="2:16" ht="19.5" customHeight="1" x14ac:dyDescent="0.2">
      <c r="B197" s="51">
        <f t="shared" si="61"/>
        <v>44070</v>
      </c>
      <c r="C197" s="52">
        <f t="shared" si="62"/>
        <v>44070</v>
      </c>
      <c r="D197" s="71">
        <v>0.58333333333333337</v>
      </c>
      <c r="E197" s="72">
        <v>0.83333333333333337</v>
      </c>
      <c r="F197" s="55">
        <f t="shared" si="63"/>
        <v>6</v>
      </c>
      <c r="G197" s="35"/>
      <c r="H197" s="48"/>
      <c r="I197" s="55">
        <f t="shared" si="58"/>
        <v>0</v>
      </c>
      <c r="J197" s="71">
        <v>0.58333333333333337</v>
      </c>
      <c r="K197" s="72">
        <v>0.75</v>
      </c>
      <c r="L197" s="55">
        <f t="shared" si="64"/>
        <v>3.9999999999999991</v>
      </c>
      <c r="M197" s="71">
        <v>0.41666666666666669</v>
      </c>
      <c r="N197" s="72">
        <v>0.83333333333333337</v>
      </c>
      <c r="O197" s="55">
        <f t="shared" si="65"/>
        <v>10</v>
      </c>
      <c r="P197" s="92"/>
    </row>
    <row r="198" spans="2:16" ht="19.5" customHeight="1" x14ac:dyDescent="0.2">
      <c r="B198" s="51">
        <f t="shared" si="61"/>
        <v>44071</v>
      </c>
      <c r="C198" s="52">
        <f t="shared" si="62"/>
        <v>44071</v>
      </c>
      <c r="D198" s="71">
        <v>0.58333333333333337</v>
      </c>
      <c r="E198" s="72">
        <v>0.83333333333333337</v>
      </c>
      <c r="F198" s="55">
        <f t="shared" si="63"/>
        <v>6</v>
      </c>
      <c r="G198" s="35"/>
      <c r="H198" s="48"/>
      <c r="I198" s="55">
        <f t="shared" si="58"/>
        <v>0</v>
      </c>
      <c r="J198" s="71">
        <v>0.58333333333333337</v>
      </c>
      <c r="K198" s="72">
        <v>0.75</v>
      </c>
      <c r="L198" s="55">
        <f t="shared" si="64"/>
        <v>3.9999999999999991</v>
      </c>
      <c r="M198" s="71">
        <v>0.41666666666666669</v>
      </c>
      <c r="N198" s="72">
        <v>0.83333333333333337</v>
      </c>
      <c r="O198" s="55">
        <f t="shared" si="65"/>
        <v>10</v>
      </c>
      <c r="P198" s="92"/>
    </row>
    <row r="199" spans="2:16" ht="19.5" customHeight="1" x14ac:dyDescent="0.2">
      <c r="B199" s="51">
        <f>IF(DAY(B198+1)&lt;&gt;29,"",B198+1)</f>
        <v>44072</v>
      </c>
      <c r="C199" s="52">
        <f t="shared" si="62"/>
        <v>44072</v>
      </c>
      <c r="D199" s="71">
        <v>0.41666666666666669</v>
      </c>
      <c r="E199" s="72">
        <v>0.83333333333333337</v>
      </c>
      <c r="F199" s="55">
        <f t="shared" si="63"/>
        <v>10</v>
      </c>
      <c r="G199" s="53"/>
      <c r="H199" s="54"/>
      <c r="I199" s="55">
        <f>(H199-G199)*24</f>
        <v>0</v>
      </c>
      <c r="J199" s="71">
        <v>0.41666666666666669</v>
      </c>
      <c r="K199" s="72">
        <v>0.75</v>
      </c>
      <c r="L199" s="55">
        <f t="shared" si="64"/>
        <v>8</v>
      </c>
      <c r="M199" s="71">
        <v>0.41666666666666669</v>
      </c>
      <c r="N199" s="72">
        <v>0.83333333333333337</v>
      </c>
      <c r="O199" s="55">
        <f t="shared" si="65"/>
        <v>10</v>
      </c>
      <c r="P199" s="92"/>
    </row>
    <row r="200" spans="2:16" ht="19.5" customHeight="1" x14ac:dyDescent="0.2">
      <c r="B200" s="51">
        <f>IF(DAY(B199+1)&lt;&gt;30,"",B199+1)</f>
        <v>44073</v>
      </c>
      <c r="C200" s="52">
        <f t="shared" si="62"/>
        <v>44073</v>
      </c>
      <c r="D200" s="71">
        <v>0.41666666666666669</v>
      </c>
      <c r="E200" s="72">
        <v>0.75</v>
      </c>
      <c r="F200" s="55">
        <f t="shared" si="63"/>
        <v>8</v>
      </c>
      <c r="G200" s="35"/>
      <c r="H200" s="48"/>
      <c r="I200" s="55">
        <f>(H200-G200)*24</f>
        <v>0</v>
      </c>
      <c r="J200" s="71">
        <v>0.41666666666666669</v>
      </c>
      <c r="K200" s="72">
        <v>0.75</v>
      </c>
      <c r="L200" s="55">
        <f t="shared" si="64"/>
        <v>8</v>
      </c>
      <c r="M200" s="71">
        <v>0.41666666666666669</v>
      </c>
      <c r="N200" s="72">
        <v>0.75</v>
      </c>
      <c r="O200" s="55">
        <f t="shared" si="65"/>
        <v>8</v>
      </c>
      <c r="P200" s="92"/>
    </row>
    <row r="201" spans="2:16" ht="19.5" customHeight="1" thickBot="1" x14ac:dyDescent="0.25">
      <c r="B201" s="51">
        <f>IF(DAY(B200+1)&lt;&gt;31,"",B200+1)</f>
        <v>44074</v>
      </c>
      <c r="C201" s="52">
        <f t="shared" si="62"/>
        <v>44074</v>
      </c>
      <c r="D201" s="71">
        <v>0.58333333333333337</v>
      </c>
      <c r="E201" s="72">
        <v>0.83333333333333337</v>
      </c>
      <c r="F201" s="55">
        <f t="shared" si="63"/>
        <v>6</v>
      </c>
      <c r="G201" s="35"/>
      <c r="H201" s="48"/>
      <c r="I201" s="55">
        <f t="shared" si="58"/>
        <v>0</v>
      </c>
      <c r="J201" s="71">
        <v>0.58333333333333337</v>
      </c>
      <c r="K201" s="72">
        <v>0.75</v>
      </c>
      <c r="L201" s="55">
        <f t="shared" si="64"/>
        <v>3.9999999999999991</v>
      </c>
      <c r="M201" s="71">
        <v>0.41666666666666669</v>
      </c>
      <c r="N201" s="72">
        <v>0.83333333333333337</v>
      </c>
      <c r="O201" s="55">
        <f t="shared" si="65"/>
        <v>10</v>
      </c>
      <c r="P201" s="94"/>
    </row>
    <row r="202" spans="2:16" ht="19.5" customHeight="1" thickTop="1" x14ac:dyDescent="0.2">
      <c r="B202" s="57" t="s">
        <v>37</v>
      </c>
      <c r="C202" s="58"/>
      <c r="D202" s="57"/>
      <c r="E202" s="59">
        <f>COUNTIF(D171:D201,"&gt;0")</f>
        <v>30</v>
      </c>
      <c r="F202" s="60"/>
      <c r="G202" s="61"/>
      <c r="H202" s="59">
        <f>COUNTIF(G171:G201,"&gt;0")</f>
        <v>0</v>
      </c>
      <c r="I202" s="60"/>
      <c r="J202" s="61"/>
      <c r="K202" s="59">
        <f>COUNTIF(J171:J201,"&gt;0")</f>
        <v>31</v>
      </c>
      <c r="L202" s="60"/>
      <c r="M202" s="61"/>
      <c r="N202" s="59">
        <f>COUNTIF(M171:M201,"&gt;0")</f>
        <v>31</v>
      </c>
      <c r="O202" s="60"/>
      <c r="P202" s="40"/>
    </row>
    <row r="203" spans="2:16" ht="19.5" customHeight="1" x14ac:dyDescent="0.2">
      <c r="B203" s="62" t="s">
        <v>309</v>
      </c>
      <c r="C203" s="63"/>
      <c r="D203" s="64"/>
      <c r="E203" s="74">
        <f>SUM(F171:F201)</f>
        <v>274</v>
      </c>
      <c r="F203" s="63"/>
      <c r="G203" s="65"/>
      <c r="H203" s="74">
        <f>SUM(I171:I201)</f>
        <v>0</v>
      </c>
      <c r="I203" s="63"/>
      <c r="J203" s="65"/>
      <c r="K203" s="74">
        <f>SUM(L171:L201)</f>
        <v>274</v>
      </c>
      <c r="L203" s="63"/>
      <c r="M203" s="65"/>
      <c r="N203" s="74">
        <f>SUM(O171:O201)</f>
        <v>300</v>
      </c>
      <c r="O203" s="63"/>
      <c r="P203" s="40"/>
    </row>
    <row r="204" spans="2:16" ht="19.5" customHeight="1" x14ac:dyDescent="0.2">
      <c r="B204" s="64" t="s">
        <v>366</v>
      </c>
      <c r="C204" s="66"/>
      <c r="D204" s="64"/>
      <c r="E204" s="90">
        <f>COUNTIF($B$171:$B$201,"&gt;0")-E202</f>
        <v>1</v>
      </c>
      <c r="F204" s="47"/>
      <c r="G204" s="35"/>
      <c r="H204" s="90">
        <f>COUNTIF($B$171:$B$201,"&gt;0")-H202</f>
        <v>31</v>
      </c>
      <c r="I204" s="47"/>
      <c r="J204" s="35"/>
      <c r="K204" s="90">
        <f>COUNTIF($B$171:$B$201,"&gt;0")-K202</f>
        <v>0</v>
      </c>
      <c r="L204" s="47"/>
      <c r="M204" s="35"/>
      <c r="N204" s="90">
        <f>COUNTIF($B$171:$B$201,"&gt;0")-N202</f>
        <v>0</v>
      </c>
      <c r="O204" s="47"/>
      <c r="P204" s="40"/>
    </row>
    <row r="205" spans="2:16" ht="19.5" customHeight="1" x14ac:dyDescent="0.2">
      <c r="B205" s="67"/>
      <c r="C205" s="68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2:16" ht="18.75" customHeight="1" x14ac:dyDescent="0.2">
      <c r="B206" s="287" t="s">
        <v>13</v>
      </c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2:16" ht="18.75" customHeight="1" x14ac:dyDescent="0.2"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2:16" ht="18.75" customHeight="1" x14ac:dyDescent="0.2"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2:16" ht="18.75" customHeight="1" x14ac:dyDescent="0.2">
      <c r="B209" s="294">
        <f>EDATE(B168, 1)</f>
        <v>44075</v>
      </c>
      <c r="C209" s="294"/>
      <c r="D209" s="294"/>
      <c r="E209" s="44">
        <f>B209</f>
        <v>44075</v>
      </c>
      <c r="F209" s="10"/>
    </row>
    <row r="210" spans="2:16" ht="19.5" customHeight="1" x14ac:dyDescent="0.2">
      <c r="B210" s="289"/>
      <c r="C210" s="290"/>
      <c r="D210" s="219" t="s">
        <v>313</v>
      </c>
      <c r="E210" s="293"/>
      <c r="F210" s="220"/>
      <c r="G210" s="219" t="s">
        <v>2</v>
      </c>
      <c r="H210" s="293"/>
      <c r="I210" s="220"/>
      <c r="J210" s="219" t="s">
        <v>36</v>
      </c>
      <c r="K210" s="293"/>
      <c r="L210" s="220"/>
      <c r="M210" s="219" t="s">
        <v>237</v>
      </c>
      <c r="N210" s="293"/>
      <c r="O210" s="220"/>
      <c r="P210" s="40" t="s">
        <v>306</v>
      </c>
    </row>
    <row r="211" spans="2:16" ht="19.5" customHeight="1" x14ac:dyDescent="0.2">
      <c r="B211" s="291"/>
      <c r="C211" s="292"/>
      <c r="D211" s="35" t="s">
        <v>246</v>
      </c>
      <c r="E211" s="48" t="s">
        <v>307</v>
      </c>
      <c r="F211" s="47" t="s">
        <v>308</v>
      </c>
      <c r="G211" s="35" t="s">
        <v>246</v>
      </c>
      <c r="H211" s="48" t="s">
        <v>307</v>
      </c>
      <c r="I211" s="47" t="s">
        <v>308</v>
      </c>
      <c r="J211" s="35" t="s">
        <v>246</v>
      </c>
      <c r="K211" s="48" t="s">
        <v>307</v>
      </c>
      <c r="L211" s="47" t="s">
        <v>308</v>
      </c>
      <c r="M211" s="35" t="s">
        <v>246</v>
      </c>
      <c r="N211" s="48" t="s">
        <v>307</v>
      </c>
      <c r="O211" s="47" t="s">
        <v>308</v>
      </c>
      <c r="P211" s="3"/>
    </row>
    <row r="212" spans="2:16" ht="19.5" customHeight="1" x14ac:dyDescent="0.2">
      <c r="B212" s="51">
        <f>B209</f>
        <v>44075</v>
      </c>
      <c r="C212" s="52">
        <f>B212</f>
        <v>44075</v>
      </c>
      <c r="D212" s="35"/>
      <c r="E212" s="48" t="s">
        <v>79</v>
      </c>
      <c r="F212" s="47"/>
      <c r="G212" s="35"/>
      <c r="H212" s="48"/>
      <c r="I212" s="55">
        <f t="shared" ref="I212:I240" si="66">(H212-G212)*24</f>
        <v>0</v>
      </c>
      <c r="J212" s="35"/>
      <c r="K212" s="48" t="s">
        <v>79</v>
      </c>
      <c r="L212" s="47"/>
      <c r="M212" s="35"/>
      <c r="N212" s="48" t="s">
        <v>79</v>
      </c>
      <c r="O212" s="47"/>
      <c r="P212" s="83"/>
    </row>
    <row r="213" spans="2:16" ht="19.5" customHeight="1" x14ac:dyDescent="0.2">
      <c r="B213" s="51">
        <f t="shared" ref="B213:B239" si="67">B212+1</f>
        <v>44076</v>
      </c>
      <c r="C213" s="52">
        <f>B213</f>
        <v>44076</v>
      </c>
      <c r="D213" s="71">
        <v>0.58333333333333337</v>
      </c>
      <c r="E213" s="72">
        <v>0.83333333333333337</v>
      </c>
      <c r="F213" s="55">
        <f t="shared" ref="F213:F218" si="68">(E213-D213)*24</f>
        <v>6</v>
      </c>
      <c r="G213" s="35"/>
      <c r="H213" s="48"/>
      <c r="I213" s="55">
        <f t="shared" si="66"/>
        <v>0</v>
      </c>
      <c r="J213" s="71">
        <v>0.58333333333333337</v>
      </c>
      <c r="K213" s="72">
        <v>0.75</v>
      </c>
      <c r="L213" s="55">
        <f t="shared" ref="L213:L218" si="69">(K213-J213)*24</f>
        <v>3.9999999999999991</v>
      </c>
      <c r="M213" s="71">
        <v>0.41666666666666669</v>
      </c>
      <c r="N213" s="72">
        <v>0.83333333333333337</v>
      </c>
      <c r="O213" s="55">
        <f t="shared" ref="O213:O218" si="70">(N213-M213)*24</f>
        <v>10</v>
      </c>
      <c r="P213" s="83"/>
    </row>
    <row r="214" spans="2:16" ht="19.5" customHeight="1" x14ac:dyDescent="0.2">
      <c r="B214" s="51">
        <f t="shared" si="67"/>
        <v>44077</v>
      </c>
      <c r="C214" s="52">
        <f t="shared" ref="C214:C242" si="71">B214</f>
        <v>44077</v>
      </c>
      <c r="D214" s="71">
        <v>0.58333333333333337</v>
      </c>
      <c r="E214" s="72">
        <v>0.83333333333333337</v>
      </c>
      <c r="F214" s="55">
        <f t="shared" si="68"/>
        <v>6</v>
      </c>
      <c r="G214" s="35"/>
      <c r="H214" s="48"/>
      <c r="I214" s="55">
        <f t="shared" si="66"/>
        <v>0</v>
      </c>
      <c r="J214" s="71">
        <v>0.58333333333333337</v>
      </c>
      <c r="K214" s="72">
        <v>0.75</v>
      </c>
      <c r="L214" s="55">
        <f t="shared" si="69"/>
        <v>3.9999999999999991</v>
      </c>
      <c r="M214" s="71">
        <v>0.41666666666666669</v>
      </c>
      <c r="N214" s="72">
        <v>0.83333333333333337</v>
      </c>
      <c r="O214" s="55">
        <f t="shared" si="70"/>
        <v>10</v>
      </c>
      <c r="P214" s="83"/>
    </row>
    <row r="215" spans="2:16" ht="19.5" customHeight="1" x14ac:dyDescent="0.2">
      <c r="B215" s="51">
        <f t="shared" si="67"/>
        <v>44078</v>
      </c>
      <c r="C215" s="52">
        <f t="shared" si="71"/>
        <v>44078</v>
      </c>
      <c r="D215" s="71">
        <v>0.58333333333333337</v>
      </c>
      <c r="E215" s="72">
        <v>0.83333333333333337</v>
      </c>
      <c r="F215" s="55">
        <f t="shared" si="68"/>
        <v>6</v>
      </c>
      <c r="G215" s="35"/>
      <c r="H215" s="48"/>
      <c r="I215" s="55">
        <f t="shared" si="66"/>
        <v>0</v>
      </c>
      <c r="J215" s="71">
        <v>0.58333333333333337</v>
      </c>
      <c r="K215" s="72">
        <v>0.75</v>
      </c>
      <c r="L215" s="55">
        <f t="shared" si="69"/>
        <v>3.9999999999999991</v>
      </c>
      <c r="M215" s="71">
        <v>0.41666666666666669</v>
      </c>
      <c r="N215" s="72">
        <v>0.83333333333333337</v>
      </c>
      <c r="O215" s="55">
        <f t="shared" si="70"/>
        <v>10</v>
      </c>
      <c r="P215" s="83"/>
    </row>
    <row r="216" spans="2:16" ht="19.5" customHeight="1" x14ac:dyDescent="0.2">
      <c r="B216" s="51">
        <f t="shared" si="67"/>
        <v>44079</v>
      </c>
      <c r="C216" s="52">
        <f t="shared" si="71"/>
        <v>44079</v>
      </c>
      <c r="D216" s="71">
        <v>0.41666666666666669</v>
      </c>
      <c r="E216" s="72">
        <v>0.83333333333333337</v>
      </c>
      <c r="F216" s="55">
        <f t="shared" si="68"/>
        <v>10</v>
      </c>
      <c r="G216" s="35"/>
      <c r="H216" s="48"/>
      <c r="I216" s="55">
        <f t="shared" si="66"/>
        <v>0</v>
      </c>
      <c r="J216" s="71">
        <v>0.41666666666666669</v>
      </c>
      <c r="K216" s="72">
        <v>0.75</v>
      </c>
      <c r="L216" s="55">
        <f t="shared" si="69"/>
        <v>8</v>
      </c>
      <c r="M216" s="71">
        <v>0.41666666666666669</v>
      </c>
      <c r="N216" s="72">
        <v>0.83333333333333337</v>
      </c>
      <c r="O216" s="55">
        <f t="shared" si="70"/>
        <v>10</v>
      </c>
      <c r="P216" s="83"/>
    </row>
    <row r="217" spans="2:16" ht="19.5" customHeight="1" x14ac:dyDescent="0.2">
      <c r="B217" s="51">
        <f t="shared" si="67"/>
        <v>44080</v>
      </c>
      <c r="C217" s="52">
        <f t="shared" si="71"/>
        <v>44080</v>
      </c>
      <c r="D217" s="71">
        <v>0.41666666666666669</v>
      </c>
      <c r="E217" s="72">
        <v>0.75</v>
      </c>
      <c r="F217" s="55">
        <f t="shared" si="68"/>
        <v>8</v>
      </c>
      <c r="G217" s="35"/>
      <c r="H217" s="48"/>
      <c r="I217" s="55">
        <f t="shared" si="66"/>
        <v>0</v>
      </c>
      <c r="J217" s="71">
        <v>0.41666666666666669</v>
      </c>
      <c r="K217" s="72">
        <v>0.75</v>
      </c>
      <c r="L217" s="55">
        <f t="shared" si="69"/>
        <v>8</v>
      </c>
      <c r="M217" s="71">
        <v>0.41666666666666669</v>
      </c>
      <c r="N217" s="72">
        <v>0.75</v>
      </c>
      <c r="O217" s="55">
        <f t="shared" si="70"/>
        <v>8</v>
      </c>
      <c r="P217" s="83"/>
    </row>
    <row r="218" spans="2:16" ht="19.5" customHeight="1" x14ac:dyDescent="0.2">
      <c r="B218" s="51">
        <f t="shared" si="67"/>
        <v>44081</v>
      </c>
      <c r="C218" s="52">
        <f t="shared" si="71"/>
        <v>44081</v>
      </c>
      <c r="D218" s="71">
        <v>0.58333333333333337</v>
      </c>
      <c r="E218" s="72">
        <v>0.83333333333333337</v>
      </c>
      <c r="F218" s="55">
        <f t="shared" si="68"/>
        <v>6</v>
      </c>
      <c r="G218" s="35"/>
      <c r="H218" s="48"/>
      <c r="I218" s="55">
        <f t="shared" si="66"/>
        <v>0</v>
      </c>
      <c r="J218" s="71">
        <v>0.58333333333333337</v>
      </c>
      <c r="K218" s="72">
        <v>0.75</v>
      </c>
      <c r="L218" s="55">
        <f t="shared" si="69"/>
        <v>3.9999999999999991</v>
      </c>
      <c r="M218" s="71">
        <v>0.41666666666666669</v>
      </c>
      <c r="N218" s="72">
        <v>0.83333333333333337</v>
      </c>
      <c r="O218" s="55">
        <f t="shared" si="70"/>
        <v>10</v>
      </c>
      <c r="P218" s="83"/>
    </row>
    <row r="219" spans="2:16" ht="19.5" customHeight="1" x14ac:dyDescent="0.2">
      <c r="B219" s="51">
        <f t="shared" si="67"/>
        <v>44082</v>
      </c>
      <c r="C219" s="52">
        <f t="shared" si="71"/>
        <v>44082</v>
      </c>
      <c r="D219" s="35"/>
      <c r="E219" s="48" t="s">
        <v>79</v>
      </c>
      <c r="F219" s="47"/>
      <c r="G219" s="35"/>
      <c r="H219" s="48"/>
      <c r="I219" s="55">
        <f t="shared" si="66"/>
        <v>0</v>
      </c>
      <c r="J219" s="35"/>
      <c r="K219" s="48" t="s">
        <v>79</v>
      </c>
      <c r="L219" s="47"/>
      <c r="M219" s="35"/>
      <c r="N219" s="48" t="s">
        <v>79</v>
      </c>
      <c r="O219" s="47"/>
      <c r="P219" s="91"/>
    </row>
    <row r="220" spans="2:16" ht="19.5" customHeight="1" x14ac:dyDescent="0.2">
      <c r="B220" s="51">
        <f t="shared" si="67"/>
        <v>44083</v>
      </c>
      <c r="C220" s="52">
        <f t="shared" si="71"/>
        <v>44083</v>
      </c>
      <c r="D220" s="71">
        <v>0.58333333333333337</v>
      </c>
      <c r="E220" s="72">
        <v>0.83333333333333337</v>
      </c>
      <c r="F220" s="55">
        <f t="shared" ref="F220:F225" si="72">(E220-D220)*24</f>
        <v>6</v>
      </c>
      <c r="G220" s="35"/>
      <c r="H220" s="48"/>
      <c r="I220" s="55">
        <f t="shared" si="66"/>
        <v>0</v>
      </c>
      <c r="J220" s="71">
        <v>0.58333333333333337</v>
      </c>
      <c r="K220" s="72">
        <v>0.75</v>
      </c>
      <c r="L220" s="55">
        <f t="shared" ref="L220:L225" si="73">(K220-J220)*24</f>
        <v>3.9999999999999991</v>
      </c>
      <c r="M220" s="71">
        <v>0.41666666666666669</v>
      </c>
      <c r="N220" s="72">
        <v>0.83333333333333337</v>
      </c>
      <c r="O220" s="55">
        <f t="shared" ref="O220:O225" si="74">(N220-M220)*24</f>
        <v>10</v>
      </c>
      <c r="P220" s="83"/>
    </row>
    <row r="221" spans="2:16" ht="19.5" customHeight="1" x14ac:dyDescent="0.2">
      <c r="B221" s="51">
        <f t="shared" si="67"/>
        <v>44084</v>
      </c>
      <c r="C221" s="52">
        <f t="shared" si="71"/>
        <v>44084</v>
      </c>
      <c r="D221" s="71">
        <v>0.58333333333333337</v>
      </c>
      <c r="E221" s="72">
        <v>0.83333333333333337</v>
      </c>
      <c r="F221" s="55">
        <f t="shared" si="72"/>
        <v>6</v>
      </c>
      <c r="G221" s="35"/>
      <c r="H221" s="48"/>
      <c r="I221" s="55">
        <f t="shared" si="66"/>
        <v>0</v>
      </c>
      <c r="J221" s="71">
        <v>0.58333333333333337</v>
      </c>
      <c r="K221" s="72">
        <v>0.75</v>
      </c>
      <c r="L221" s="55">
        <f t="shared" si="73"/>
        <v>3.9999999999999991</v>
      </c>
      <c r="M221" s="71">
        <v>0.41666666666666669</v>
      </c>
      <c r="N221" s="72">
        <v>0.83333333333333337</v>
      </c>
      <c r="O221" s="55">
        <f t="shared" si="74"/>
        <v>10</v>
      </c>
      <c r="P221" s="83"/>
    </row>
    <row r="222" spans="2:16" ht="19.5" customHeight="1" x14ac:dyDescent="0.2">
      <c r="B222" s="51">
        <f t="shared" si="67"/>
        <v>44085</v>
      </c>
      <c r="C222" s="52">
        <f t="shared" si="71"/>
        <v>44085</v>
      </c>
      <c r="D222" s="71">
        <v>0.58333333333333337</v>
      </c>
      <c r="E222" s="72">
        <v>0.83333333333333337</v>
      </c>
      <c r="F222" s="55">
        <f t="shared" si="72"/>
        <v>6</v>
      </c>
      <c r="G222" s="35"/>
      <c r="H222" s="48"/>
      <c r="I222" s="55">
        <f t="shared" si="66"/>
        <v>0</v>
      </c>
      <c r="J222" s="71">
        <v>0.58333333333333337</v>
      </c>
      <c r="K222" s="72">
        <v>0.75</v>
      </c>
      <c r="L222" s="55">
        <f t="shared" si="73"/>
        <v>3.9999999999999991</v>
      </c>
      <c r="M222" s="71">
        <v>0.41666666666666669</v>
      </c>
      <c r="N222" s="72">
        <v>0.83333333333333337</v>
      </c>
      <c r="O222" s="55">
        <f t="shared" si="74"/>
        <v>10</v>
      </c>
      <c r="P222" s="92"/>
    </row>
    <row r="223" spans="2:16" ht="19.5" customHeight="1" x14ac:dyDescent="0.2">
      <c r="B223" s="51">
        <f t="shared" si="67"/>
        <v>44086</v>
      </c>
      <c r="C223" s="52">
        <f t="shared" si="71"/>
        <v>44086</v>
      </c>
      <c r="D223" s="71">
        <v>0.41666666666666669</v>
      </c>
      <c r="E223" s="72">
        <v>0.83333333333333337</v>
      </c>
      <c r="F223" s="55">
        <f t="shared" si="72"/>
        <v>10</v>
      </c>
      <c r="G223" s="35"/>
      <c r="H223" s="48"/>
      <c r="I223" s="55">
        <f t="shared" si="66"/>
        <v>0</v>
      </c>
      <c r="J223" s="71">
        <v>0.41666666666666669</v>
      </c>
      <c r="K223" s="72">
        <v>0.75</v>
      </c>
      <c r="L223" s="55">
        <f t="shared" si="73"/>
        <v>8</v>
      </c>
      <c r="M223" s="71">
        <v>0.41666666666666669</v>
      </c>
      <c r="N223" s="72">
        <v>0.83333333333333337</v>
      </c>
      <c r="O223" s="55">
        <f t="shared" si="74"/>
        <v>10</v>
      </c>
      <c r="P223" s="83"/>
    </row>
    <row r="224" spans="2:16" ht="19.5" customHeight="1" x14ac:dyDescent="0.2">
      <c r="B224" s="51">
        <f t="shared" si="67"/>
        <v>44087</v>
      </c>
      <c r="C224" s="52">
        <f t="shared" si="71"/>
        <v>44087</v>
      </c>
      <c r="D224" s="71">
        <v>0.41666666666666669</v>
      </c>
      <c r="E224" s="72">
        <v>0.75</v>
      </c>
      <c r="F224" s="55">
        <f t="shared" si="72"/>
        <v>8</v>
      </c>
      <c r="G224" s="35"/>
      <c r="H224" s="48"/>
      <c r="I224" s="55">
        <f t="shared" si="66"/>
        <v>0</v>
      </c>
      <c r="J224" s="71">
        <v>0.41666666666666669</v>
      </c>
      <c r="K224" s="72">
        <v>0.75</v>
      </c>
      <c r="L224" s="55">
        <f t="shared" si="73"/>
        <v>8</v>
      </c>
      <c r="M224" s="71">
        <v>0.41666666666666669</v>
      </c>
      <c r="N224" s="72">
        <v>0.75</v>
      </c>
      <c r="O224" s="55">
        <f t="shared" si="74"/>
        <v>8</v>
      </c>
      <c r="P224" s="83"/>
    </row>
    <row r="225" spans="2:16" ht="19.5" customHeight="1" x14ac:dyDescent="0.2">
      <c r="B225" s="51">
        <f t="shared" si="67"/>
        <v>44088</v>
      </c>
      <c r="C225" s="52">
        <f t="shared" si="71"/>
        <v>44088</v>
      </c>
      <c r="D225" s="71">
        <v>0.58333333333333337</v>
      </c>
      <c r="E225" s="72">
        <v>0.83333333333333337</v>
      </c>
      <c r="F225" s="55">
        <f t="shared" si="72"/>
        <v>6</v>
      </c>
      <c r="G225" s="35"/>
      <c r="H225" s="48"/>
      <c r="I225" s="55">
        <f>(H225-G225)*24</f>
        <v>0</v>
      </c>
      <c r="J225" s="71">
        <v>0.58333333333333337</v>
      </c>
      <c r="K225" s="72">
        <v>0.75</v>
      </c>
      <c r="L225" s="55">
        <f t="shared" si="73"/>
        <v>3.9999999999999991</v>
      </c>
      <c r="M225" s="71">
        <v>0.41666666666666669</v>
      </c>
      <c r="N225" s="72">
        <v>0.83333333333333337</v>
      </c>
      <c r="O225" s="55">
        <f t="shared" si="74"/>
        <v>10</v>
      </c>
      <c r="P225" s="83"/>
    </row>
    <row r="226" spans="2:16" ht="19.5" customHeight="1" x14ac:dyDescent="0.2">
      <c r="B226" s="51">
        <f t="shared" si="67"/>
        <v>44089</v>
      </c>
      <c r="C226" s="52">
        <f t="shared" si="71"/>
        <v>44089</v>
      </c>
      <c r="D226" s="35"/>
      <c r="E226" s="48" t="s">
        <v>79</v>
      </c>
      <c r="F226" s="47"/>
      <c r="G226" s="35"/>
      <c r="H226" s="48"/>
      <c r="I226" s="55">
        <f t="shared" si="66"/>
        <v>0</v>
      </c>
      <c r="J226" s="35"/>
      <c r="K226" s="48" t="s">
        <v>79</v>
      </c>
      <c r="L226" s="47"/>
      <c r="M226" s="35"/>
      <c r="N226" s="48" t="s">
        <v>79</v>
      </c>
      <c r="O226" s="47"/>
      <c r="P226" s="120"/>
    </row>
    <row r="227" spans="2:16" ht="19.5" customHeight="1" x14ac:dyDescent="0.2">
      <c r="B227" s="51">
        <f t="shared" si="67"/>
        <v>44090</v>
      </c>
      <c r="C227" s="52">
        <f t="shared" si="71"/>
        <v>44090</v>
      </c>
      <c r="D227" s="71">
        <v>0.58333333333333337</v>
      </c>
      <c r="E227" s="72">
        <v>0.83333333333333337</v>
      </c>
      <c r="F227" s="55">
        <f>(E227-D227)*24</f>
        <v>6</v>
      </c>
      <c r="G227" s="35"/>
      <c r="H227" s="48"/>
      <c r="I227" s="55">
        <f t="shared" si="66"/>
        <v>0</v>
      </c>
      <c r="J227" s="71">
        <v>0.58333333333333337</v>
      </c>
      <c r="K227" s="72">
        <v>0.75</v>
      </c>
      <c r="L227" s="55">
        <f t="shared" ref="L227:L232" si="75">(K227-J227)*24</f>
        <v>3.9999999999999991</v>
      </c>
      <c r="M227" s="71">
        <v>0.41666666666666669</v>
      </c>
      <c r="N227" s="72">
        <v>0.83333333333333337</v>
      </c>
      <c r="O227" s="55">
        <f t="shared" ref="O227:O232" si="76">(N227-M227)*24</f>
        <v>10</v>
      </c>
      <c r="P227" s="83"/>
    </row>
    <row r="228" spans="2:16" ht="19.5" customHeight="1" x14ac:dyDescent="0.2">
      <c r="B228" s="51">
        <f t="shared" si="67"/>
        <v>44091</v>
      </c>
      <c r="C228" s="52">
        <f t="shared" si="71"/>
        <v>44091</v>
      </c>
      <c r="D228" s="71">
        <v>0.58333333333333337</v>
      </c>
      <c r="E228" s="72">
        <v>0.83333333333333337</v>
      </c>
      <c r="F228" s="55">
        <f>(E228-D228)*24</f>
        <v>6</v>
      </c>
      <c r="G228" s="35"/>
      <c r="H228" s="48"/>
      <c r="I228" s="55">
        <f t="shared" si="66"/>
        <v>0</v>
      </c>
      <c r="J228" s="71">
        <v>0.58333333333333337</v>
      </c>
      <c r="K228" s="72">
        <v>0.75</v>
      </c>
      <c r="L228" s="55">
        <f t="shared" si="75"/>
        <v>3.9999999999999991</v>
      </c>
      <c r="M228" s="71">
        <v>0.41666666666666669</v>
      </c>
      <c r="N228" s="72">
        <v>0.83333333333333337</v>
      </c>
      <c r="O228" s="55">
        <f t="shared" si="76"/>
        <v>10</v>
      </c>
      <c r="P228" s="83"/>
    </row>
    <row r="229" spans="2:16" ht="19.5" customHeight="1" x14ac:dyDescent="0.2">
      <c r="B229" s="51">
        <f t="shared" si="67"/>
        <v>44092</v>
      </c>
      <c r="C229" s="52">
        <f t="shared" si="71"/>
        <v>44092</v>
      </c>
      <c r="D229" s="71">
        <v>0.58333333333333337</v>
      </c>
      <c r="E229" s="72">
        <v>0.83333333333333337</v>
      </c>
      <c r="F229" s="55">
        <f>(E229-D229)*24</f>
        <v>6</v>
      </c>
      <c r="G229" s="35"/>
      <c r="H229" s="48"/>
      <c r="I229" s="55">
        <f t="shared" si="66"/>
        <v>0</v>
      </c>
      <c r="J229" s="71">
        <v>0.58333333333333337</v>
      </c>
      <c r="K229" s="72">
        <v>0.75</v>
      </c>
      <c r="L229" s="55">
        <f t="shared" si="75"/>
        <v>3.9999999999999991</v>
      </c>
      <c r="M229" s="71">
        <v>0.41666666666666669</v>
      </c>
      <c r="N229" s="72">
        <v>0.83333333333333337</v>
      </c>
      <c r="O229" s="55">
        <f t="shared" si="76"/>
        <v>10</v>
      </c>
      <c r="P229" s="92"/>
    </row>
    <row r="230" spans="2:16" ht="19.5" customHeight="1" x14ac:dyDescent="0.2">
      <c r="B230" s="51">
        <f t="shared" si="67"/>
        <v>44093</v>
      </c>
      <c r="C230" s="52">
        <f t="shared" si="71"/>
        <v>44093</v>
      </c>
      <c r="D230" s="71">
        <v>0.41666666666666669</v>
      </c>
      <c r="E230" s="72">
        <v>0.83333333333333337</v>
      </c>
      <c r="F230" s="55">
        <f>(E230-D230)*24</f>
        <v>10</v>
      </c>
      <c r="G230" s="35"/>
      <c r="H230" s="48"/>
      <c r="I230" s="55">
        <f t="shared" si="66"/>
        <v>0</v>
      </c>
      <c r="J230" s="71">
        <v>0.41666666666666669</v>
      </c>
      <c r="K230" s="72">
        <v>0.75</v>
      </c>
      <c r="L230" s="55">
        <f t="shared" si="75"/>
        <v>8</v>
      </c>
      <c r="M230" s="71">
        <v>0.41666666666666669</v>
      </c>
      <c r="N230" s="72">
        <v>0.83333333333333337</v>
      </c>
      <c r="O230" s="55">
        <f t="shared" si="76"/>
        <v>10</v>
      </c>
      <c r="P230" s="92"/>
    </row>
    <row r="231" spans="2:16" ht="19.5" customHeight="1" x14ac:dyDescent="0.2">
      <c r="B231" s="51">
        <f t="shared" si="67"/>
        <v>44094</v>
      </c>
      <c r="C231" s="52">
        <f t="shared" si="71"/>
        <v>44094</v>
      </c>
      <c r="D231" s="71"/>
      <c r="E231" s="72" t="s">
        <v>348</v>
      </c>
      <c r="F231" s="55"/>
      <c r="G231" s="35"/>
      <c r="H231" s="48"/>
      <c r="I231" s="55">
        <f t="shared" si="66"/>
        <v>0</v>
      </c>
      <c r="J231" s="71">
        <v>0.41666666666666669</v>
      </c>
      <c r="K231" s="72">
        <v>0.75</v>
      </c>
      <c r="L231" s="55">
        <f t="shared" si="75"/>
        <v>8</v>
      </c>
      <c r="M231" s="71">
        <v>0.41666666666666669</v>
      </c>
      <c r="N231" s="72">
        <v>0.75</v>
      </c>
      <c r="O231" s="55">
        <f t="shared" si="76"/>
        <v>8</v>
      </c>
      <c r="P231" s="92"/>
    </row>
    <row r="232" spans="2:16" ht="19.5" customHeight="1" x14ac:dyDescent="0.2">
      <c r="B232" s="51">
        <f t="shared" si="67"/>
        <v>44095</v>
      </c>
      <c r="C232" s="52">
        <f t="shared" si="71"/>
        <v>44095</v>
      </c>
      <c r="D232" s="71"/>
      <c r="E232" s="72" t="s">
        <v>348</v>
      </c>
      <c r="F232" s="55"/>
      <c r="G232" s="35"/>
      <c r="H232" s="48"/>
      <c r="I232" s="55">
        <f>(H232-G232)*24</f>
        <v>0</v>
      </c>
      <c r="J232" s="71">
        <v>0.41666666666666669</v>
      </c>
      <c r="K232" s="72">
        <v>0.75</v>
      </c>
      <c r="L232" s="55">
        <f t="shared" si="75"/>
        <v>8</v>
      </c>
      <c r="M232" s="71">
        <v>0.41666666666666669</v>
      </c>
      <c r="N232" s="72">
        <v>0.75</v>
      </c>
      <c r="O232" s="55">
        <f t="shared" si="76"/>
        <v>8</v>
      </c>
      <c r="P232" s="83" t="s">
        <v>94</v>
      </c>
    </row>
    <row r="233" spans="2:16" ht="19.5" customHeight="1" x14ac:dyDescent="0.2">
      <c r="B233" s="51">
        <f t="shared" si="67"/>
        <v>44096</v>
      </c>
      <c r="C233" s="52">
        <f t="shared" si="71"/>
        <v>44096</v>
      </c>
      <c r="D233" s="71"/>
      <c r="E233" s="72" t="s">
        <v>348</v>
      </c>
      <c r="F233" s="55"/>
      <c r="G233" s="35"/>
      <c r="H233" s="48"/>
      <c r="I233" s="55">
        <f>(H233-G233)*24</f>
        <v>0</v>
      </c>
      <c r="J233" s="71">
        <v>0.41666666666666669</v>
      </c>
      <c r="K233" s="72">
        <v>0.75</v>
      </c>
      <c r="L233" s="55">
        <f>(K233-J233)*24</f>
        <v>8</v>
      </c>
      <c r="M233" s="71">
        <v>0.41666666666666669</v>
      </c>
      <c r="N233" s="72">
        <v>0.75</v>
      </c>
      <c r="O233" s="55">
        <f>(N233-M233)*24</f>
        <v>8</v>
      </c>
      <c r="P233" s="83" t="s">
        <v>95</v>
      </c>
    </row>
    <row r="234" spans="2:16" ht="19.5" customHeight="1" x14ac:dyDescent="0.2">
      <c r="B234" s="51">
        <f t="shared" si="67"/>
        <v>44097</v>
      </c>
      <c r="C234" s="52">
        <f t="shared" si="71"/>
        <v>44097</v>
      </c>
      <c r="D234" s="35"/>
      <c r="E234" s="48" t="s">
        <v>79</v>
      </c>
      <c r="F234" s="47"/>
      <c r="G234" s="35"/>
      <c r="H234" s="48"/>
      <c r="I234" s="55">
        <f>(H234-G234)*24</f>
        <v>0</v>
      </c>
      <c r="J234" s="35"/>
      <c r="K234" s="48" t="s">
        <v>79</v>
      </c>
      <c r="L234" s="47"/>
      <c r="M234" s="35"/>
      <c r="N234" s="48" t="s">
        <v>79</v>
      </c>
      <c r="O234" s="47"/>
      <c r="P234" s="121"/>
    </row>
    <row r="235" spans="2:16" ht="19.5" customHeight="1" x14ac:dyDescent="0.2">
      <c r="B235" s="51">
        <f t="shared" si="67"/>
        <v>44098</v>
      </c>
      <c r="C235" s="52">
        <f t="shared" si="71"/>
        <v>44098</v>
      </c>
      <c r="D235" s="71">
        <v>0.58333333333333337</v>
      </c>
      <c r="E235" s="72">
        <v>0.83333333333333337</v>
      </c>
      <c r="F235" s="55">
        <f>(E235-D235)*24</f>
        <v>6</v>
      </c>
      <c r="G235" s="35"/>
      <c r="H235" s="48"/>
      <c r="I235" s="55">
        <f t="shared" si="66"/>
        <v>0</v>
      </c>
      <c r="J235" s="71">
        <v>0.58333333333333337</v>
      </c>
      <c r="K235" s="72">
        <v>0.75</v>
      </c>
      <c r="L235" s="55">
        <f>(K235-J235)*24</f>
        <v>3.9999999999999991</v>
      </c>
      <c r="M235" s="71">
        <v>0.41666666666666669</v>
      </c>
      <c r="N235" s="72">
        <v>0.83333333333333337</v>
      </c>
      <c r="O235" s="55">
        <f>(N235-M235)*24</f>
        <v>10</v>
      </c>
      <c r="P235" s="83"/>
    </row>
    <row r="236" spans="2:16" ht="19.5" customHeight="1" x14ac:dyDescent="0.2">
      <c r="B236" s="51">
        <f t="shared" si="67"/>
        <v>44099</v>
      </c>
      <c r="C236" s="52">
        <f t="shared" si="71"/>
        <v>44099</v>
      </c>
      <c r="D236" s="71">
        <v>0.58333333333333337</v>
      </c>
      <c r="E236" s="72">
        <v>0.83333333333333337</v>
      </c>
      <c r="F236" s="55">
        <f>(E236-D236)*24</f>
        <v>6</v>
      </c>
      <c r="G236" s="35"/>
      <c r="H236" s="48"/>
      <c r="I236" s="55">
        <f t="shared" si="66"/>
        <v>0</v>
      </c>
      <c r="J236" s="71">
        <v>0.58333333333333337</v>
      </c>
      <c r="K236" s="72">
        <v>0.75</v>
      </c>
      <c r="L236" s="55">
        <f>(K236-J236)*24</f>
        <v>3.9999999999999991</v>
      </c>
      <c r="M236" s="71">
        <v>0.41666666666666669</v>
      </c>
      <c r="N236" s="72">
        <v>0.83333333333333337</v>
      </c>
      <c r="O236" s="55">
        <f>(N236-M236)*24</f>
        <v>10</v>
      </c>
      <c r="P236" s="92"/>
    </row>
    <row r="237" spans="2:16" ht="19.5" customHeight="1" x14ac:dyDescent="0.2">
      <c r="B237" s="51">
        <f t="shared" si="67"/>
        <v>44100</v>
      </c>
      <c r="C237" s="52">
        <f t="shared" si="71"/>
        <v>44100</v>
      </c>
      <c r="D237" s="71">
        <v>0.41666666666666669</v>
      </c>
      <c r="E237" s="72">
        <v>0.83333333333333337</v>
      </c>
      <c r="F237" s="55">
        <f>(E237-D237)*24</f>
        <v>10</v>
      </c>
      <c r="G237" s="35"/>
      <c r="H237" s="48"/>
      <c r="I237" s="55">
        <f t="shared" si="66"/>
        <v>0</v>
      </c>
      <c r="J237" s="71">
        <v>0.41666666666666669</v>
      </c>
      <c r="K237" s="72">
        <v>0.75</v>
      </c>
      <c r="L237" s="55">
        <f>(K237-J237)*24</f>
        <v>8</v>
      </c>
      <c r="M237" s="71">
        <v>0.41666666666666669</v>
      </c>
      <c r="N237" s="72">
        <v>0.83333333333333337</v>
      </c>
      <c r="O237" s="55">
        <f>(N237-M237)*24</f>
        <v>10</v>
      </c>
      <c r="P237" s="92"/>
    </row>
    <row r="238" spans="2:16" ht="19.5" customHeight="1" x14ac:dyDescent="0.2">
      <c r="B238" s="51">
        <f t="shared" si="67"/>
        <v>44101</v>
      </c>
      <c r="C238" s="52">
        <f t="shared" si="71"/>
        <v>44101</v>
      </c>
      <c r="D238" s="71">
        <v>0.41666666666666669</v>
      </c>
      <c r="E238" s="72">
        <v>0.75</v>
      </c>
      <c r="F238" s="55">
        <f>(E238-D238)*24</f>
        <v>8</v>
      </c>
      <c r="G238" s="35"/>
      <c r="H238" s="48"/>
      <c r="I238" s="55">
        <f t="shared" si="66"/>
        <v>0</v>
      </c>
      <c r="J238" s="71">
        <v>0.41666666666666669</v>
      </c>
      <c r="K238" s="72">
        <v>0.75</v>
      </c>
      <c r="L238" s="55">
        <f>(K238-J238)*24</f>
        <v>8</v>
      </c>
      <c r="M238" s="71">
        <v>0.41666666666666669</v>
      </c>
      <c r="N238" s="72">
        <v>0.75</v>
      </c>
      <c r="O238" s="55">
        <f>(N238-M238)*24</f>
        <v>8</v>
      </c>
      <c r="P238" s="92"/>
    </row>
    <row r="239" spans="2:16" ht="19.5" customHeight="1" x14ac:dyDescent="0.2">
      <c r="B239" s="51">
        <f t="shared" si="67"/>
        <v>44102</v>
      </c>
      <c r="C239" s="52">
        <f t="shared" si="71"/>
        <v>44102</v>
      </c>
      <c r="D239" s="71">
        <v>0.58333333333333337</v>
      </c>
      <c r="E239" s="72">
        <v>0.83333333333333337</v>
      </c>
      <c r="F239" s="55">
        <f>(E239-D239)*24</f>
        <v>6</v>
      </c>
      <c r="G239" s="35"/>
      <c r="H239" s="48"/>
      <c r="I239" s="55">
        <f t="shared" si="66"/>
        <v>0</v>
      </c>
      <c r="J239" s="71">
        <v>0.58333333333333337</v>
      </c>
      <c r="K239" s="72">
        <v>0.75</v>
      </c>
      <c r="L239" s="55">
        <f>(K239-J239)*24</f>
        <v>3.9999999999999991</v>
      </c>
      <c r="M239" s="71">
        <v>0.41666666666666669</v>
      </c>
      <c r="N239" s="72">
        <v>0.83333333333333337</v>
      </c>
      <c r="O239" s="55">
        <f>(N239-M239)*24</f>
        <v>10</v>
      </c>
      <c r="P239" s="92"/>
    </row>
    <row r="240" spans="2:16" ht="19.5" customHeight="1" x14ac:dyDescent="0.2">
      <c r="B240" s="51">
        <f>IF(DAY(B239+1)&lt;&gt;29,"",B239+1)</f>
        <v>44103</v>
      </c>
      <c r="C240" s="52">
        <f t="shared" si="71"/>
        <v>44103</v>
      </c>
      <c r="D240" s="35"/>
      <c r="E240" s="48" t="s">
        <v>79</v>
      </c>
      <c r="F240" s="47"/>
      <c r="G240" s="35"/>
      <c r="H240" s="48"/>
      <c r="I240" s="55">
        <f t="shared" si="66"/>
        <v>0</v>
      </c>
      <c r="J240" s="35"/>
      <c r="K240" s="48" t="s">
        <v>79</v>
      </c>
      <c r="L240" s="47"/>
      <c r="M240" s="35"/>
      <c r="N240" s="48" t="s">
        <v>79</v>
      </c>
      <c r="O240" s="47"/>
      <c r="P240" s="92"/>
    </row>
    <row r="241" spans="2:16" ht="19.5" customHeight="1" x14ac:dyDescent="0.2">
      <c r="B241" s="51">
        <f>IF(DAY(B240+1)&lt;&gt;30,"",B240+1)</f>
        <v>44104</v>
      </c>
      <c r="C241" s="52">
        <f t="shared" si="71"/>
        <v>44104</v>
      </c>
      <c r="D241" s="71">
        <v>0.58333333333333337</v>
      </c>
      <c r="E241" s="72">
        <v>0.83333333333333337</v>
      </c>
      <c r="F241" s="55">
        <f>(E241-D241)*24</f>
        <v>6</v>
      </c>
      <c r="G241" s="35"/>
      <c r="H241" s="48"/>
      <c r="I241" s="55">
        <f>(H241-G241)*24</f>
        <v>0</v>
      </c>
      <c r="J241" s="71">
        <v>0.58333333333333337</v>
      </c>
      <c r="K241" s="72">
        <v>0.75</v>
      </c>
      <c r="L241" s="55">
        <f>(K241-J241)*24</f>
        <v>3.9999999999999991</v>
      </c>
      <c r="M241" s="71">
        <v>0.41666666666666669</v>
      </c>
      <c r="N241" s="72">
        <v>0.83333333333333337</v>
      </c>
      <c r="O241" s="55">
        <f>(N241-M241)*24</f>
        <v>10</v>
      </c>
      <c r="P241" s="92"/>
    </row>
    <row r="242" spans="2:16" ht="19.5" customHeight="1" thickBot="1" x14ac:dyDescent="0.25">
      <c r="B242" s="51" t="str">
        <f>IF(DAY(B241+1)&lt;&gt;31,"",B241+1)</f>
        <v/>
      </c>
      <c r="C242" s="52" t="str">
        <f t="shared" si="71"/>
        <v/>
      </c>
      <c r="D242" s="56"/>
      <c r="E242" s="77"/>
      <c r="F242" s="76"/>
      <c r="G242" s="75"/>
      <c r="H242" s="77"/>
      <c r="I242" s="76"/>
      <c r="J242" s="75"/>
      <c r="K242" s="77"/>
      <c r="L242" s="76"/>
      <c r="M242" s="75"/>
      <c r="N242" s="77"/>
      <c r="O242" s="76"/>
      <c r="P242" s="94"/>
    </row>
    <row r="243" spans="2:16" ht="19.5" customHeight="1" thickTop="1" x14ac:dyDescent="0.2">
      <c r="B243" s="57" t="s">
        <v>37</v>
      </c>
      <c r="C243" s="58"/>
      <c r="D243" s="57"/>
      <c r="E243" s="59">
        <f>COUNTIF(D212:D242,"&gt;0")</f>
        <v>22</v>
      </c>
      <c r="F243" s="60"/>
      <c r="G243" s="61"/>
      <c r="H243" s="59">
        <f>COUNTIF(G212:G242,"&gt;0")</f>
        <v>0</v>
      </c>
      <c r="I243" s="60"/>
      <c r="J243" s="61"/>
      <c r="K243" s="59">
        <f>COUNTIF(J212:J242,"&gt;0")</f>
        <v>25</v>
      </c>
      <c r="L243" s="60"/>
      <c r="M243" s="61"/>
      <c r="N243" s="59">
        <f>COUNTIF(M212:M242,"&gt;0")</f>
        <v>25</v>
      </c>
      <c r="O243" s="60"/>
      <c r="P243" s="40"/>
    </row>
    <row r="244" spans="2:16" ht="19.5" customHeight="1" x14ac:dyDescent="0.2">
      <c r="B244" s="62" t="s">
        <v>309</v>
      </c>
      <c r="C244" s="63"/>
      <c r="D244" s="64"/>
      <c r="E244" s="74">
        <f>SUM(F212:F242)</f>
        <v>154</v>
      </c>
      <c r="F244" s="63"/>
      <c r="G244" s="65"/>
      <c r="H244" s="74">
        <f>SUM(I212:I242)</f>
        <v>0</v>
      </c>
      <c r="I244" s="63"/>
      <c r="J244" s="65"/>
      <c r="K244" s="74">
        <f>SUM(L212:L242)</f>
        <v>140</v>
      </c>
      <c r="L244" s="63"/>
      <c r="M244" s="65"/>
      <c r="N244" s="74">
        <f>SUM(O212:O242)</f>
        <v>238</v>
      </c>
      <c r="O244" s="63"/>
      <c r="P244" s="40"/>
    </row>
    <row r="245" spans="2:16" ht="19.5" customHeight="1" x14ac:dyDescent="0.2">
      <c r="B245" s="64" t="s">
        <v>366</v>
      </c>
      <c r="C245" s="66"/>
      <c r="D245" s="64"/>
      <c r="E245" s="90">
        <f>COUNTIF($B$212:$B$242,"&gt;0")-E243</f>
        <v>8</v>
      </c>
      <c r="F245" s="47"/>
      <c r="G245" s="35"/>
      <c r="H245" s="90">
        <f>COUNTIF($B$212:$B$242,"&gt;0")-H243</f>
        <v>30</v>
      </c>
      <c r="I245" s="47"/>
      <c r="J245" s="35"/>
      <c r="K245" s="90">
        <f>COUNTIF($B$212:$B$242,"&gt;0")-K243</f>
        <v>5</v>
      </c>
      <c r="L245" s="47"/>
      <c r="M245" s="35"/>
      <c r="N245" s="90">
        <f>COUNTIF($B$212:$B$242,"&gt;0")-N243</f>
        <v>5</v>
      </c>
      <c r="O245" s="47"/>
      <c r="P245" s="40"/>
    </row>
    <row r="246" spans="2:16" ht="19.5" customHeight="1" x14ac:dyDescent="0.2">
      <c r="B246" s="67"/>
      <c r="C246" s="68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2:16" ht="18.75" customHeight="1" x14ac:dyDescent="0.2">
      <c r="B247" s="287" t="s">
        <v>13</v>
      </c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2:16" ht="18.75" customHeight="1" x14ac:dyDescent="0.2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2:16" ht="18.75" customHeight="1" x14ac:dyDescent="0.2"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2:16" ht="18.75" customHeight="1" x14ac:dyDescent="0.2">
      <c r="B250" s="294">
        <f>EDATE(B209, 1)</f>
        <v>44105</v>
      </c>
      <c r="C250" s="294"/>
      <c r="D250" s="294"/>
      <c r="E250" s="295">
        <f>B250</f>
        <v>44105</v>
      </c>
      <c r="F250" s="295"/>
    </row>
    <row r="251" spans="2:16" ht="19.5" customHeight="1" x14ac:dyDescent="0.2">
      <c r="B251" s="289"/>
      <c r="C251" s="290"/>
      <c r="D251" s="219" t="s">
        <v>313</v>
      </c>
      <c r="E251" s="293"/>
      <c r="F251" s="220"/>
      <c r="G251" s="219" t="s">
        <v>2</v>
      </c>
      <c r="H251" s="293"/>
      <c r="I251" s="220"/>
      <c r="J251" s="219" t="s">
        <v>36</v>
      </c>
      <c r="K251" s="293"/>
      <c r="L251" s="220"/>
      <c r="M251" s="219" t="s">
        <v>237</v>
      </c>
      <c r="N251" s="293"/>
      <c r="O251" s="220"/>
      <c r="P251" s="40" t="s">
        <v>306</v>
      </c>
    </row>
    <row r="252" spans="2:16" ht="19.5" customHeight="1" x14ac:dyDescent="0.2">
      <c r="B252" s="291"/>
      <c r="C252" s="292"/>
      <c r="D252" s="35" t="s">
        <v>246</v>
      </c>
      <c r="E252" s="48" t="s">
        <v>307</v>
      </c>
      <c r="F252" s="47" t="s">
        <v>308</v>
      </c>
      <c r="G252" s="35" t="s">
        <v>246</v>
      </c>
      <c r="H252" s="48" t="s">
        <v>307</v>
      </c>
      <c r="I252" s="47" t="s">
        <v>308</v>
      </c>
      <c r="J252" s="35" t="s">
        <v>246</v>
      </c>
      <c r="K252" s="48" t="s">
        <v>307</v>
      </c>
      <c r="L252" s="47" t="s">
        <v>308</v>
      </c>
      <c r="M252" s="35" t="s">
        <v>246</v>
      </c>
      <c r="N252" s="48" t="s">
        <v>307</v>
      </c>
      <c r="O252" s="47" t="s">
        <v>308</v>
      </c>
      <c r="P252" s="3"/>
    </row>
    <row r="253" spans="2:16" ht="19.5" customHeight="1" x14ac:dyDescent="0.2">
      <c r="B253" s="51">
        <f>B250</f>
        <v>44105</v>
      </c>
      <c r="C253" s="52">
        <f>B253</f>
        <v>44105</v>
      </c>
      <c r="D253" s="71">
        <v>0.58333333333333337</v>
      </c>
      <c r="E253" s="72">
        <v>0.83333333333333337</v>
      </c>
      <c r="F253" s="55">
        <f>(E253-D253)*24</f>
        <v>6</v>
      </c>
      <c r="G253" s="35"/>
      <c r="H253" s="48"/>
      <c r="I253" s="55">
        <f>(H253-G253)*24</f>
        <v>0</v>
      </c>
      <c r="J253" s="71">
        <v>0.58333333333333337</v>
      </c>
      <c r="K253" s="72">
        <v>0.75</v>
      </c>
      <c r="L253" s="55">
        <f>(K253-J253)*24</f>
        <v>3.9999999999999991</v>
      </c>
      <c r="M253" s="71">
        <v>0.41666666666666669</v>
      </c>
      <c r="N253" s="72">
        <v>0.83333333333333337</v>
      </c>
      <c r="O253" s="55">
        <f>(N253-M253)*24</f>
        <v>10</v>
      </c>
      <c r="P253" s="83"/>
    </row>
    <row r="254" spans="2:16" ht="19.5" customHeight="1" x14ac:dyDescent="0.2">
      <c r="B254" s="51">
        <f t="shared" ref="B254:B280" si="77">B253+1</f>
        <v>44106</v>
      </c>
      <c r="C254" s="52">
        <f>B254</f>
        <v>44106</v>
      </c>
      <c r="D254" s="71">
        <v>0.58333333333333337</v>
      </c>
      <c r="E254" s="72">
        <v>0.83333333333333337</v>
      </c>
      <c r="F254" s="55">
        <f>(E254-D254)*24</f>
        <v>6</v>
      </c>
      <c r="G254" s="35"/>
      <c r="H254" s="48"/>
      <c r="I254" s="55">
        <f>(H254-G254)*24</f>
        <v>0</v>
      </c>
      <c r="J254" s="71">
        <v>0.58333333333333337</v>
      </c>
      <c r="K254" s="72">
        <v>0.75</v>
      </c>
      <c r="L254" s="55">
        <f>(K254-J254)*24</f>
        <v>3.9999999999999991</v>
      </c>
      <c r="M254" s="71">
        <v>0.41666666666666669</v>
      </c>
      <c r="N254" s="72">
        <v>0.83333333333333337</v>
      </c>
      <c r="O254" s="55">
        <f>(N254-M254)*24</f>
        <v>10</v>
      </c>
      <c r="P254" s="83"/>
    </row>
    <row r="255" spans="2:16" ht="19.5" customHeight="1" x14ac:dyDescent="0.2">
      <c r="B255" s="51">
        <f t="shared" si="77"/>
        <v>44107</v>
      </c>
      <c r="C255" s="52">
        <f t="shared" ref="C255:C283" si="78">B255</f>
        <v>44107</v>
      </c>
      <c r="D255" s="71">
        <v>0.41666666666666669</v>
      </c>
      <c r="E255" s="72">
        <v>0.83333333333333337</v>
      </c>
      <c r="F255" s="55">
        <f>(E255-D255)*24</f>
        <v>10</v>
      </c>
      <c r="G255" s="35"/>
      <c r="H255" s="48"/>
      <c r="I255" s="55">
        <f>(H255-G255)*24</f>
        <v>0</v>
      </c>
      <c r="J255" s="71">
        <v>0.41666666666666669</v>
      </c>
      <c r="K255" s="72">
        <v>0.75</v>
      </c>
      <c r="L255" s="55">
        <f>(K255-J255)*24</f>
        <v>8</v>
      </c>
      <c r="M255" s="71">
        <v>0.41666666666666669</v>
      </c>
      <c r="N255" s="72">
        <v>0.83333333333333337</v>
      </c>
      <c r="O255" s="55">
        <f>(N255-M255)*24</f>
        <v>10</v>
      </c>
      <c r="P255" s="83"/>
    </row>
    <row r="256" spans="2:16" ht="19.5" customHeight="1" x14ac:dyDescent="0.2">
      <c r="B256" s="51">
        <f t="shared" si="77"/>
        <v>44108</v>
      </c>
      <c r="C256" s="52">
        <f t="shared" si="78"/>
        <v>44108</v>
      </c>
      <c r="D256" s="71">
        <v>0.41666666666666669</v>
      </c>
      <c r="E256" s="72">
        <v>0.83333333333333337</v>
      </c>
      <c r="F256" s="55">
        <f>(E256-D256)*24</f>
        <v>10</v>
      </c>
      <c r="G256" s="35"/>
      <c r="H256" s="48"/>
      <c r="I256" s="55">
        <f>(H256-G256)*24</f>
        <v>0</v>
      </c>
      <c r="J256" s="71">
        <v>0.41666666666666669</v>
      </c>
      <c r="K256" s="72">
        <v>0.75</v>
      </c>
      <c r="L256" s="55">
        <f>(K256-J256)*24</f>
        <v>8</v>
      </c>
      <c r="M256" s="71">
        <v>0.41666666666666669</v>
      </c>
      <c r="N256" s="72">
        <v>0.75</v>
      </c>
      <c r="O256" s="55">
        <f>(N256-M256)*24</f>
        <v>8</v>
      </c>
      <c r="P256" s="83"/>
    </row>
    <row r="257" spans="2:16" ht="19.5" customHeight="1" x14ac:dyDescent="0.2">
      <c r="B257" s="51">
        <f t="shared" si="77"/>
        <v>44109</v>
      </c>
      <c r="C257" s="52">
        <f t="shared" si="78"/>
        <v>44109</v>
      </c>
      <c r="D257" s="71">
        <v>0.58333333333333337</v>
      </c>
      <c r="E257" s="72">
        <v>0.83333333333333337</v>
      </c>
      <c r="F257" s="55">
        <f>(E257-D257)*24</f>
        <v>6</v>
      </c>
      <c r="G257" s="35"/>
      <c r="H257" s="48"/>
      <c r="I257" s="55">
        <f>(H257-G257)*24</f>
        <v>0</v>
      </c>
      <c r="J257" s="71">
        <v>0.58333333333333337</v>
      </c>
      <c r="K257" s="72">
        <v>0.75</v>
      </c>
      <c r="L257" s="55">
        <f>(K257-J257)*24</f>
        <v>3.9999999999999991</v>
      </c>
      <c r="M257" s="71">
        <v>0.41666666666666669</v>
      </c>
      <c r="N257" s="72">
        <v>0.83333333333333337</v>
      </c>
      <c r="O257" s="55">
        <f>(N257-M257)*24</f>
        <v>10</v>
      </c>
      <c r="P257" s="83"/>
    </row>
    <row r="258" spans="2:16" ht="19.5" customHeight="1" x14ac:dyDescent="0.2">
      <c r="B258" s="51">
        <f t="shared" si="77"/>
        <v>44110</v>
      </c>
      <c r="C258" s="52">
        <f t="shared" si="78"/>
        <v>44110</v>
      </c>
      <c r="D258" s="35"/>
      <c r="E258" s="48" t="s">
        <v>79</v>
      </c>
      <c r="F258" s="47"/>
      <c r="G258" s="122" t="s">
        <v>317</v>
      </c>
      <c r="H258" s="123"/>
      <c r="I258" s="124">
        <v>1</v>
      </c>
      <c r="J258" s="35"/>
      <c r="K258" s="48" t="s">
        <v>79</v>
      </c>
      <c r="L258" s="47"/>
      <c r="M258" s="35"/>
      <c r="N258" s="48" t="s">
        <v>79</v>
      </c>
      <c r="O258" s="47"/>
      <c r="P258" s="128"/>
    </row>
    <row r="259" spans="2:16" ht="19.5" customHeight="1" x14ac:dyDescent="0.2">
      <c r="B259" s="51">
        <f t="shared" si="77"/>
        <v>44111</v>
      </c>
      <c r="C259" s="52">
        <f t="shared" si="78"/>
        <v>44111</v>
      </c>
      <c r="D259" s="71"/>
      <c r="E259" s="72"/>
      <c r="F259" s="55"/>
      <c r="G259" s="125"/>
      <c r="H259" s="123"/>
      <c r="I259" s="124">
        <v>2</v>
      </c>
      <c r="J259" s="71">
        <v>0.58333333333333337</v>
      </c>
      <c r="K259" s="72">
        <v>0.75</v>
      </c>
      <c r="L259" s="55">
        <f t="shared" ref="L259:L264" si="79">(K259-J259)*24</f>
        <v>3.9999999999999991</v>
      </c>
      <c r="M259" s="71">
        <v>0.41666666666666669</v>
      </c>
      <c r="N259" s="72">
        <v>0.83333333333333337</v>
      </c>
      <c r="O259" s="55">
        <f t="shared" ref="O259:O264" si="80">(N259-M259)*24</f>
        <v>10</v>
      </c>
      <c r="P259" s="83"/>
    </row>
    <row r="260" spans="2:16" ht="19.5" customHeight="1" x14ac:dyDescent="0.2">
      <c r="B260" s="51">
        <f t="shared" si="77"/>
        <v>44112</v>
      </c>
      <c r="C260" s="52">
        <f t="shared" si="78"/>
        <v>44112</v>
      </c>
      <c r="D260" s="35"/>
      <c r="E260" s="48"/>
      <c r="F260" s="47"/>
      <c r="G260" s="126"/>
      <c r="H260" s="123"/>
      <c r="I260" s="124">
        <v>3</v>
      </c>
      <c r="J260" s="71">
        <v>0.58333333333333337</v>
      </c>
      <c r="K260" s="72">
        <v>0.75</v>
      </c>
      <c r="L260" s="55">
        <f t="shared" si="79"/>
        <v>3.9999999999999991</v>
      </c>
      <c r="M260" s="71">
        <v>0.41666666666666669</v>
      </c>
      <c r="N260" s="72">
        <v>0.83333333333333337</v>
      </c>
      <c r="O260" s="55">
        <f t="shared" si="80"/>
        <v>10</v>
      </c>
      <c r="P260" s="91"/>
    </row>
    <row r="261" spans="2:16" ht="19.5" customHeight="1" x14ac:dyDescent="0.2">
      <c r="B261" s="51">
        <f t="shared" si="77"/>
        <v>44113</v>
      </c>
      <c r="C261" s="52">
        <f t="shared" si="78"/>
        <v>44113</v>
      </c>
      <c r="D261" s="35"/>
      <c r="E261" s="48"/>
      <c r="F261" s="47"/>
      <c r="G261" s="122"/>
      <c r="H261" s="123"/>
      <c r="I261" s="124">
        <v>4</v>
      </c>
      <c r="J261" s="71">
        <v>0.58333333333333337</v>
      </c>
      <c r="K261" s="72">
        <v>0.75</v>
      </c>
      <c r="L261" s="55">
        <f t="shared" si="79"/>
        <v>3.9999999999999991</v>
      </c>
      <c r="M261" s="71">
        <v>0.41666666666666669</v>
      </c>
      <c r="N261" s="72">
        <v>0.83333333333333337</v>
      </c>
      <c r="O261" s="55">
        <f t="shared" si="80"/>
        <v>10</v>
      </c>
      <c r="P261" s="83"/>
    </row>
    <row r="262" spans="2:16" ht="19.5" customHeight="1" x14ac:dyDescent="0.2">
      <c r="B262" s="51">
        <f t="shared" si="77"/>
        <v>44114</v>
      </c>
      <c r="C262" s="52">
        <f t="shared" si="78"/>
        <v>44114</v>
      </c>
      <c r="D262" s="35"/>
      <c r="E262" s="48"/>
      <c r="F262" s="47"/>
      <c r="G262" s="125"/>
      <c r="H262" s="123"/>
      <c r="I262" s="124">
        <v>5</v>
      </c>
      <c r="J262" s="71">
        <v>0.41666666666666669</v>
      </c>
      <c r="K262" s="72">
        <v>0.75</v>
      </c>
      <c r="L262" s="55">
        <f t="shared" si="79"/>
        <v>8</v>
      </c>
      <c r="M262" s="71">
        <v>0.41666666666666669</v>
      </c>
      <c r="N262" s="72">
        <v>0.83333333333333337</v>
      </c>
      <c r="O262" s="55">
        <f t="shared" si="80"/>
        <v>10</v>
      </c>
      <c r="P262" s="83"/>
    </row>
    <row r="263" spans="2:16" ht="19.5" customHeight="1" x14ac:dyDescent="0.2">
      <c r="B263" s="51">
        <f t="shared" si="77"/>
        <v>44115</v>
      </c>
      <c r="C263" s="52">
        <f t="shared" si="78"/>
        <v>44115</v>
      </c>
      <c r="D263" s="71"/>
      <c r="E263" s="72"/>
      <c r="F263" s="55"/>
      <c r="G263" s="125"/>
      <c r="H263" s="123"/>
      <c r="I263" s="124">
        <v>6</v>
      </c>
      <c r="J263" s="71">
        <v>0.41666666666666669</v>
      </c>
      <c r="K263" s="72">
        <v>0.75</v>
      </c>
      <c r="L263" s="55">
        <f t="shared" si="79"/>
        <v>8</v>
      </c>
      <c r="M263" s="71">
        <v>0.41666666666666669</v>
      </c>
      <c r="N263" s="72">
        <v>0.75</v>
      </c>
      <c r="O263" s="55">
        <f t="shared" si="80"/>
        <v>8</v>
      </c>
      <c r="P263" s="92"/>
    </row>
    <row r="264" spans="2:16" ht="19.5" customHeight="1" x14ac:dyDescent="0.2">
      <c r="B264" s="51">
        <f t="shared" si="77"/>
        <v>44116</v>
      </c>
      <c r="C264" s="52">
        <f t="shared" si="78"/>
        <v>44116</v>
      </c>
      <c r="D264" s="71"/>
      <c r="E264" s="72"/>
      <c r="F264" s="55"/>
      <c r="G264" s="125"/>
      <c r="H264" s="123"/>
      <c r="I264" s="124">
        <v>7</v>
      </c>
      <c r="J264" s="71">
        <v>0.58333333333333337</v>
      </c>
      <c r="K264" s="72">
        <v>0.75</v>
      </c>
      <c r="L264" s="55">
        <f t="shared" si="79"/>
        <v>3.9999999999999991</v>
      </c>
      <c r="M264" s="71">
        <v>0.41666666666666669</v>
      </c>
      <c r="N264" s="72">
        <v>0.83333333333333337</v>
      </c>
      <c r="O264" s="55">
        <f t="shared" si="80"/>
        <v>10</v>
      </c>
      <c r="P264" s="92"/>
    </row>
    <row r="265" spans="2:16" ht="19.5" customHeight="1" x14ac:dyDescent="0.2">
      <c r="B265" s="51">
        <f t="shared" si="77"/>
        <v>44117</v>
      </c>
      <c r="C265" s="52">
        <f t="shared" si="78"/>
        <v>44117</v>
      </c>
      <c r="D265" s="71"/>
      <c r="E265" s="72"/>
      <c r="F265" s="55"/>
      <c r="G265" s="125"/>
      <c r="H265" s="123"/>
      <c r="I265" s="124">
        <v>8</v>
      </c>
      <c r="J265" s="35"/>
      <c r="K265" s="48" t="s">
        <v>79</v>
      </c>
      <c r="L265" s="47"/>
      <c r="M265" s="35"/>
      <c r="N265" s="48" t="s">
        <v>79</v>
      </c>
      <c r="O265" s="47"/>
      <c r="P265" s="92"/>
    </row>
    <row r="266" spans="2:16" ht="19.5" customHeight="1" x14ac:dyDescent="0.2">
      <c r="B266" s="51">
        <f t="shared" si="77"/>
        <v>44118</v>
      </c>
      <c r="C266" s="52">
        <f t="shared" si="78"/>
        <v>44118</v>
      </c>
      <c r="D266" s="71"/>
      <c r="E266" s="72"/>
      <c r="F266" s="55"/>
      <c r="G266" s="125"/>
      <c r="H266" s="123"/>
      <c r="I266" s="124">
        <v>9</v>
      </c>
      <c r="J266" s="71">
        <v>0.58333333333333337</v>
      </c>
      <c r="K266" s="72">
        <v>0.75</v>
      </c>
      <c r="L266" s="55">
        <f t="shared" ref="L266:L271" si="81">(K266-J266)*24</f>
        <v>3.9999999999999991</v>
      </c>
      <c r="M266" s="71">
        <v>0.41666666666666669</v>
      </c>
      <c r="N266" s="72">
        <v>0.83333333333333337</v>
      </c>
      <c r="O266" s="55">
        <f t="shared" ref="O266:O271" si="82">(N266-M266)*24</f>
        <v>10</v>
      </c>
      <c r="P266" s="91"/>
    </row>
    <row r="267" spans="2:16" ht="19.5" customHeight="1" x14ac:dyDescent="0.2">
      <c r="B267" s="51">
        <f t="shared" si="77"/>
        <v>44119</v>
      </c>
      <c r="C267" s="52">
        <f t="shared" si="78"/>
        <v>44119</v>
      </c>
      <c r="D267" s="53"/>
      <c r="E267" s="54"/>
      <c r="F267" s="55"/>
      <c r="G267" s="125"/>
      <c r="H267" s="123"/>
      <c r="I267" s="124">
        <v>10</v>
      </c>
      <c r="J267" s="71">
        <v>0.58333333333333337</v>
      </c>
      <c r="K267" s="72">
        <v>0.75</v>
      </c>
      <c r="L267" s="55">
        <f t="shared" si="81"/>
        <v>3.9999999999999991</v>
      </c>
      <c r="M267" s="71">
        <v>0.41666666666666669</v>
      </c>
      <c r="N267" s="72">
        <v>0.83333333333333337</v>
      </c>
      <c r="O267" s="55">
        <f t="shared" si="82"/>
        <v>10</v>
      </c>
      <c r="P267" s="92"/>
    </row>
    <row r="268" spans="2:16" ht="19.5" customHeight="1" x14ac:dyDescent="0.2">
      <c r="B268" s="51">
        <f t="shared" si="77"/>
        <v>44120</v>
      </c>
      <c r="C268" s="52">
        <f t="shared" si="78"/>
        <v>44120</v>
      </c>
      <c r="D268" s="71"/>
      <c r="E268" s="72"/>
      <c r="F268" s="55"/>
      <c r="G268" s="125"/>
      <c r="H268" s="123"/>
      <c r="I268" s="124">
        <v>11</v>
      </c>
      <c r="J268" s="71">
        <v>0.58333333333333337</v>
      </c>
      <c r="K268" s="72">
        <v>0.75</v>
      </c>
      <c r="L268" s="55">
        <f t="shared" si="81"/>
        <v>3.9999999999999991</v>
      </c>
      <c r="M268" s="71">
        <v>0.41666666666666669</v>
      </c>
      <c r="N268" s="72">
        <v>0.83333333333333337</v>
      </c>
      <c r="O268" s="55">
        <f t="shared" si="82"/>
        <v>10</v>
      </c>
      <c r="P268" s="92"/>
    </row>
    <row r="269" spans="2:16" ht="19.5" customHeight="1" x14ac:dyDescent="0.2">
      <c r="B269" s="51">
        <f t="shared" si="77"/>
        <v>44121</v>
      </c>
      <c r="C269" s="52">
        <f t="shared" si="78"/>
        <v>44121</v>
      </c>
      <c r="D269" s="35"/>
      <c r="E269" s="48"/>
      <c r="F269" s="47"/>
      <c r="G269" s="125"/>
      <c r="H269" s="123"/>
      <c r="I269" s="124">
        <v>12</v>
      </c>
      <c r="J269" s="71">
        <v>0.41666666666666669</v>
      </c>
      <c r="K269" s="72">
        <v>0.75</v>
      </c>
      <c r="L269" s="55">
        <f t="shared" si="81"/>
        <v>8</v>
      </c>
      <c r="M269" s="71">
        <v>0.41666666666666669</v>
      </c>
      <c r="N269" s="72">
        <v>0.83333333333333337</v>
      </c>
      <c r="O269" s="55">
        <f t="shared" si="82"/>
        <v>10</v>
      </c>
      <c r="P269" s="92"/>
    </row>
    <row r="270" spans="2:16" ht="19.5" customHeight="1" x14ac:dyDescent="0.2">
      <c r="B270" s="51">
        <f t="shared" si="77"/>
        <v>44122</v>
      </c>
      <c r="C270" s="52">
        <f t="shared" si="78"/>
        <v>44122</v>
      </c>
      <c r="D270" s="71"/>
      <c r="E270" s="72"/>
      <c r="F270" s="55"/>
      <c r="G270" s="125"/>
      <c r="H270" s="123"/>
      <c r="I270" s="124">
        <v>13</v>
      </c>
      <c r="J270" s="71">
        <v>0.41666666666666669</v>
      </c>
      <c r="K270" s="72">
        <v>0.75</v>
      </c>
      <c r="L270" s="55">
        <f t="shared" si="81"/>
        <v>8</v>
      </c>
      <c r="M270" s="71">
        <v>0.41666666666666669</v>
      </c>
      <c r="N270" s="72">
        <v>0.75</v>
      </c>
      <c r="O270" s="55">
        <f t="shared" si="82"/>
        <v>8</v>
      </c>
      <c r="P270" s="92"/>
    </row>
    <row r="271" spans="2:16" ht="19.5" customHeight="1" x14ac:dyDescent="0.2">
      <c r="B271" s="51">
        <f t="shared" si="77"/>
        <v>44123</v>
      </c>
      <c r="C271" s="52">
        <f t="shared" si="78"/>
        <v>44123</v>
      </c>
      <c r="D271" s="71"/>
      <c r="E271" s="72"/>
      <c r="F271" s="55"/>
      <c r="G271" s="125"/>
      <c r="H271" s="123"/>
      <c r="I271" s="124">
        <v>14</v>
      </c>
      <c r="J271" s="71">
        <v>0.58333333333333337</v>
      </c>
      <c r="K271" s="72">
        <v>0.75</v>
      </c>
      <c r="L271" s="55">
        <f t="shared" si="81"/>
        <v>3.9999999999999991</v>
      </c>
      <c r="M271" s="71">
        <v>0.41666666666666669</v>
      </c>
      <c r="N271" s="72">
        <v>0.83333333333333337</v>
      </c>
      <c r="O271" s="55">
        <f t="shared" si="82"/>
        <v>10</v>
      </c>
      <c r="P271" s="92"/>
    </row>
    <row r="272" spans="2:16" ht="19.5" customHeight="1" x14ac:dyDescent="0.2">
      <c r="B272" s="51">
        <f t="shared" si="77"/>
        <v>44124</v>
      </c>
      <c r="C272" s="52">
        <f t="shared" si="78"/>
        <v>44124</v>
      </c>
      <c r="D272" s="71"/>
      <c r="E272" s="72"/>
      <c r="F272" s="55"/>
      <c r="G272" s="125"/>
      <c r="H272" s="123"/>
      <c r="I272" s="124">
        <v>15</v>
      </c>
      <c r="J272" s="35"/>
      <c r="K272" s="48" t="s">
        <v>79</v>
      </c>
      <c r="L272" s="47"/>
      <c r="M272" s="35"/>
      <c r="N272" s="48" t="s">
        <v>79</v>
      </c>
      <c r="O272" s="47"/>
      <c r="P272" s="92"/>
    </row>
    <row r="273" spans="2:16" ht="19.5" customHeight="1" x14ac:dyDescent="0.2">
      <c r="B273" s="51">
        <f t="shared" si="77"/>
        <v>44125</v>
      </c>
      <c r="C273" s="52">
        <f t="shared" si="78"/>
        <v>44125</v>
      </c>
      <c r="D273" s="71"/>
      <c r="E273" s="72"/>
      <c r="F273" s="55"/>
      <c r="G273" s="125"/>
      <c r="H273" s="123"/>
      <c r="I273" s="124">
        <v>16</v>
      </c>
      <c r="J273" s="71">
        <v>0.58333333333333337</v>
      </c>
      <c r="K273" s="72">
        <v>0.75</v>
      </c>
      <c r="L273" s="55">
        <f t="shared" ref="L273:L278" si="83">(K273-J273)*24</f>
        <v>3.9999999999999991</v>
      </c>
      <c r="M273" s="71">
        <v>0.41666666666666669</v>
      </c>
      <c r="N273" s="72">
        <v>0.83333333333333337</v>
      </c>
      <c r="O273" s="55">
        <f t="shared" ref="O273:O278" si="84">(N273-M273)*24</f>
        <v>10</v>
      </c>
      <c r="P273" s="92"/>
    </row>
    <row r="274" spans="2:16" ht="19.5" customHeight="1" x14ac:dyDescent="0.2">
      <c r="B274" s="51">
        <f t="shared" si="77"/>
        <v>44126</v>
      </c>
      <c r="C274" s="52">
        <f t="shared" si="78"/>
        <v>44126</v>
      </c>
      <c r="D274" s="53"/>
      <c r="E274" s="54"/>
      <c r="F274" s="55"/>
      <c r="G274" s="125"/>
      <c r="H274" s="123"/>
      <c r="I274" s="124">
        <v>17</v>
      </c>
      <c r="J274" s="71">
        <v>0.58333333333333337</v>
      </c>
      <c r="K274" s="72">
        <v>0.75</v>
      </c>
      <c r="L274" s="55">
        <f t="shared" si="83"/>
        <v>3.9999999999999991</v>
      </c>
      <c r="M274" s="71">
        <v>0.41666666666666669</v>
      </c>
      <c r="N274" s="72">
        <v>0.83333333333333337</v>
      </c>
      <c r="O274" s="55">
        <f t="shared" si="84"/>
        <v>10</v>
      </c>
      <c r="P274" s="83"/>
    </row>
    <row r="275" spans="2:16" ht="19.5" customHeight="1" x14ac:dyDescent="0.2">
      <c r="B275" s="51">
        <f t="shared" si="77"/>
        <v>44127</v>
      </c>
      <c r="C275" s="52">
        <f t="shared" si="78"/>
        <v>44127</v>
      </c>
      <c r="D275" s="71"/>
      <c r="E275" s="72"/>
      <c r="F275" s="55"/>
      <c r="G275" s="125"/>
      <c r="H275" s="123"/>
      <c r="I275" s="124">
        <v>18</v>
      </c>
      <c r="J275" s="71">
        <v>0.58333333333333337</v>
      </c>
      <c r="K275" s="72">
        <v>0.75</v>
      </c>
      <c r="L275" s="55">
        <f t="shared" si="83"/>
        <v>3.9999999999999991</v>
      </c>
      <c r="M275" s="71">
        <v>0.41666666666666669</v>
      </c>
      <c r="N275" s="72">
        <v>0.83333333333333337</v>
      </c>
      <c r="O275" s="55">
        <f t="shared" si="84"/>
        <v>10</v>
      </c>
      <c r="P275" s="92"/>
    </row>
    <row r="276" spans="2:16" ht="19.5" customHeight="1" x14ac:dyDescent="0.2">
      <c r="B276" s="51">
        <f t="shared" si="77"/>
        <v>44128</v>
      </c>
      <c r="C276" s="52">
        <f t="shared" si="78"/>
        <v>44128</v>
      </c>
      <c r="D276" s="35"/>
      <c r="E276" s="48"/>
      <c r="F276" s="47"/>
      <c r="G276" s="125"/>
      <c r="H276" s="123"/>
      <c r="I276" s="124">
        <v>19</v>
      </c>
      <c r="J276" s="71">
        <v>0.41666666666666669</v>
      </c>
      <c r="K276" s="72">
        <v>0.75</v>
      </c>
      <c r="L276" s="55">
        <f t="shared" si="83"/>
        <v>8</v>
      </c>
      <c r="M276" s="71">
        <v>0.41666666666666669</v>
      </c>
      <c r="N276" s="72">
        <v>0.83333333333333337</v>
      </c>
      <c r="O276" s="55">
        <f t="shared" si="84"/>
        <v>10</v>
      </c>
      <c r="P276" s="92"/>
    </row>
    <row r="277" spans="2:16" ht="19.5" customHeight="1" x14ac:dyDescent="0.2">
      <c r="B277" s="51">
        <f t="shared" si="77"/>
        <v>44129</v>
      </c>
      <c r="C277" s="52">
        <f t="shared" si="78"/>
        <v>44129</v>
      </c>
      <c r="D277" s="71"/>
      <c r="E277" s="72"/>
      <c r="F277" s="55"/>
      <c r="G277" s="125"/>
      <c r="H277" s="123"/>
      <c r="I277" s="124">
        <v>20</v>
      </c>
      <c r="J277" s="71">
        <v>0.41666666666666669</v>
      </c>
      <c r="K277" s="72">
        <v>0.75</v>
      </c>
      <c r="L277" s="55">
        <f t="shared" si="83"/>
        <v>8</v>
      </c>
      <c r="M277" s="71">
        <v>0.41666666666666669</v>
      </c>
      <c r="N277" s="72">
        <v>0.75</v>
      </c>
      <c r="O277" s="55">
        <f t="shared" si="84"/>
        <v>8</v>
      </c>
      <c r="P277" s="92"/>
    </row>
    <row r="278" spans="2:16" ht="19.5" customHeight="1" x14ac:dyDescent="0.2">
      <c r="B278" s="51">
        <f t="shared" si="77"/>
        <v>44130</v>
      </c>
      <c r="C278" s="52">
        <f t="shared" si="78"/>
        <v>44130</v>
      </c>
      <c r="D278" s="71"/>
      <c r="E278" s="72"/>
      <c r="F278" s="55"/>
      <c r="G278" s="125"/>
      <c r="H278" s="123"/>
      <c r="I278" s="124">
        <v>21</v>
      </c>
      <c r="J278" s="71">
        <v>0.58333333333333337</v>
      </c>
      <c r="K278" s="72">
        <v>0.75</v>
      </c>
      <c r="L278" s="55">
        <f t="shared" si="83"/>
        <v>3.9999999999999991</v>
      </c>
      <c r="M278" s="71">
        <v>0.41666666666666669</v>
      </c>
      <c r="N278" s="72">
        <v>0.83333333333333337</v>
      </c>
      <c r="O278" s="55">
        <f t="shared" si="84"/>
        <v>10</v>
      </c>
      <c r="P278" s="92"/>
    </row>
    <row r="279" spans="2:16" ht="19.5" customHeight="1" x14ac:dyDescent="0.2">
      <c r="B279" s="51">
        <f t="shared" si="77"/>
        <v>44131</v>
      </c>
      <c r="C279" s="52">
        <f t="shared" si="78"/>
        <v>44131</v>
      </c>
      <c r="D279" s="71"/>
      <c r="E279" s="72"/>
      <c r="F279" s="55"/>
      <c r="G279" s="125"/>
      <c r="H279" s="123"/>
      <c r="I279" s="124">
        <v>22</v>
      </c>
      <c r="J279" s="35"/>
      <c r="K279" s="48" t="s">
        <v>79</v>
      </c>
      <c r="L279" s="47"/>
      <c r="M279" s="35"/>
      <c r="N279" s="48" t="s">
        <v>79</v>
      </c>
      <c r="O279" s="47"/>
      <c r="P279" s="92"/>
    </row>
    <row r="280" spans="2:16" ht="19.5" customHeight="1" x14ac:dyDescent="0.2">
      <c r="B280" s="51">
        <f t="shared" si="77"/>
        <v>44132</v>
      </c>
      <c r="C280" s="52">
        <f t="shared" si="78"/>
        <v>44132</v>
      </c>
      <c r="D280" s="71"/>
      <c r="E280" s="72"/>
      <c r="F280" s="55"/>
      <c r="G280" s="125"/>
      <c r="H280" s="123"/>
      <c r="I280" s="124">
        <v>23</v>
      </c>
      <c r="J280" s="71">
        <v>0.58333333333333337</v>
      </c>
      <c r="K280" s="72">
        <v>0.75</v>
      </c>
      <c r="L280" s="55">
        <f>(K280-J280)*24</f>
        <v>3.9999999999999991</v>
      </c>
      <c r="M280" s="71">
        <v>0.41666666666666669</v>
      </c>
      <c r="N280" s="72">
        <v>0.83333333333333337</v>
      </c>
      <c r="O280" s="55">
        <f>(N280-M280)*24</f>
        <v>10</v>
      </c>
      <c r="P280" s="92"/>
    </row>
    <row r="281" spans="2:16" ht="19.5" customHeight="1" x14ac:dyDescent="0.2">
      <c r="B281" s="51">
        <f>IF(DAY(B280+1)&lt;&gt;29,"",B280+1)</f>
        <v>44133</v>
      </c>
      <c r="C281" s="52">
        <f t="shared" si="78"/>
        <v>44133</v>
      </c>
      <c r="D281" s="53"/>
      <c r="E281" s="54"/>
      <c r="F281" s="55"/>
      <c r="G281" s="125"/>
      <c r="H281" s="123"/>
      <c r="I281" s="124">
        <v>24</v>
      </c>
      <c r="J281" s="71">
        <v>0.58333333333333337</v>
      </c>
      <c r="K281" s="72">
        <v>0.75</v>
      </c>
      <c r="L281" s="55">
        <f>(K281-J281)*24</f>
        <v>3.9999999999999991</v>
      </c>
      <c r="M281" s="71">
        <v>0.41666666666666669</v>
      </c>
      <c r="N281" s="72">
        <v>0.83333333333333337</v>
      </c>
      <c r="O281" s="55">
        <f>(N281-M281)*24</f>
        <v>10</v>
      </c>
      <c r="P281" s="92"/>
    </row>
    <row r="282" spans="2:16" ht="19.5" customHeight="1" x14ac:dyDescent="0.2">
      <c r="B282" s="51">
        <f>IF(DAY(B281+1)&lt;&gt;30,"",B281+1)</f>
        <v>44134</v>
      </c>
      <c r="C282" s="52">
        <f t="shared" si="78"/>
        <v>44134</v>
      </c>
      <c r="D282" s="53"/>
      <c r="E282" s="54"/>
      <c r="F282" s="55"/>
      <c r="G282" s="125"/>
      <c r="H282" s="123"/>
      <c r="I282" s="124">
        <v>25</v>
      </c>
      <c r="J282" s="71">
        <v>0.58333333333333337</v>
      </c>
      <c r="K282" s="72">
        <v>0.75</v>
      </c>
      <c r="L282" s="55">
        <f>(K282-J282)*24</f>
        <v>3.9999999999999991</v>
      </c>
      <c r="M282" s="71">
        <v>0.41666666666666669</v>
      </c>
      <c r="N282" s="72">
        <v>0.83333333333333337</v>
      </c>
      <c r="O282" s="55">
        <f>(N282-M282)*24</f>
        <v>10</v>
      </c>
      <c r="P282" s="92"/>
    </row>
    <row r="283" spans="2:16" ht="19.5" customHeight="1" thickBot="1" x14ac:dyDescent="0.25">
      <c r="B283" s="51">
        <f>IF(DAY(B282+1)&lt;&gt;31,"",B282+1)</f>
        <v>44135</v>
      </c>
      <c r="C283" s="52">
        <f t="shared" si="78"/>
        <v>44135</v>
      </c>
      <c r="D283" s="56"/>
      <c r="E283" s="77"/>
      <c r="F283" s="76"/>
      <c r="G283" s="125"/>
      <c r="H283" s="123"/>
      <c r="I283" s="124">
        <v>26</v>
      </c>
      <c r="J283" s="71">
        <v>0.41666666666666669</v>
      </c>
      <c r="K283" s="72">
        <v>0.75</v>
      </c>
      <c r="L283" s="55">
        <f>(K283-J283)*24</f>
        <v>8</v>
      </c>
      <c r="M283" s="71">
        <v>0.41666666666666669</v>
      </c>
      <c r="N283" s="72">
        <v>0.83333333333333337</v>
      </c>
      <c r="O283" s="55">
        <f>(N283-M283)*24</f>
        <v>10</v>
      </c>
      <c r="P283" s="127"/>
    </row>
    <row r="284" spans="2:16" ht="19.5" customHeight="1" thickTop="1" x14ac:dyDescent="0.2">
      <c r="B284" s="57" t="s">
        <v>37</v>
      </c>
      <c r="C284" s="58"/>
      <c r="D284" s="57"/>
      <c r="E284" s="59">
        <f>COUNTIF(D253:D283,"&gt;0")</f>
        <v>5</v>
      </c>
      <c r="F284" s="60"/>
      <c r="G284" s="61"/>
      <c r="H284" s="59">
        <f>COUNTIF(G253:G283,"&gt;0")</f>
        <v>0</v>
      </c>
      <c r="I284" s="60"/>
      <c r="J284" s="61"/>
      <c r="K284" s="59">
        <f>COUNTIF(J253:J283,"&gt;0")</f>
        <v>27</v>
      </c>
      <c r="L284" s="60"/>
      <c r="M284" s="61"/>
      <c r="N284" s="59">
        <f>COUNTIF(M253:M283,"&gt;0")</f>
        <v>27</v>
      </c>
      <c r="O284" s="60"/>
      <c r="P284" s="80"/>
    </row>
    <row r="285" spans="2:16" ht="19.5" customHeight="1" x14ac:dyDescent="0.2">
      <c r="B285" s="62" t="s">
        <v>309</v>
      </c>
      <c r="C285" s="63"/>
      <c r="D285" s="64"/>
      <c r="E285" s="74">
        <f>SUM(F253:F283)</f>
        <v>38</v>
      </c>
      <c r="F285" s="63"/>
      <c r="G285" s="65"/>
      <c r="H285" s="74">
        <v>0</v>
      </c>
      <c r="I285" s="63"/>
      <c r="J285" s="65"/>
      <c r="K285" s="74">
        <f>SUM(L253:L283)</f>
        <v>144</v>
      </c>
      <c r="L285" s="63"/>
      <c r="M285" s="65"/>
      <c r="N285" s="74">
        <f>SUM(O253:O283)</f>
        <v>262</v>
      </c>
      <c r="O285" s="63"/>
      <c r="P285" s="40"/>
    </row>
    <row r="286" spans="2:16" ht="19.5" customHeight="1" x14ac:dyDescent="0.2">
      <c r="B286" s="64" t="s">
        <v>366</v>
      </c>
      <c r="C286" s="66"/>
      <c r="D286" s="64"/>
      <c r="E286" s="90">
        <f>COUNTIF($B$253:$B$283,"&gt;0")-E284</f>
        <v>26</v>
      </c>
      <c r="F286" s="47"/>
      <c r="G286" s="35"/>
      <c r="H286" s="90">
        <f>COUNTIF($B$253:$B$283,"&gt;0")-H284</f>
        <v>31</v>
      </c>
      <c r="I286" s="47"/>
      <c r="J286" s="35"/>
      <c r="K286" s="90">
        <f>COUNTIF($B$253:$B$283,"&gt;0")-K284</f>
        <v>4</v>
      </c>
      <c r="L286" s="47"/>
      <c r="M286" s="35"/>
      <c r="N286" s="90">
        <f>COUNTIF($B$253:$B$283,"&gt;0")-N284</f>
        <v>4</v>
      </c>
      <c r="O286" s="47"/>
      <c r="P286" s="40"/>
    </row>
    <row r="287" spans="2:16" ht="19.5" customHeight="1" x14ac:dyDescent="0.2">
      <c r="B287" s="67"/>
      <c r="C287" s="68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2:16" ht="18.75" customHeight="1" x14ac:dyDescent="0.2">
      <c r="B288" s="287" t="s">
        <v>13</v>
      </c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</row>
    <row r="289" spans="2:16" ht="18.75" customHeight="1" x14ac:dyDescent="0.2"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</row>
    <row r="290" spans="2:16" ht="18.75" customHeight="1" x14ac:dyDescent="0.2"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2:16" ht="18.75" customHeight="1" x14ac:dyDescent="0.2">
      <c r="B291" s="294">
        <f>EDATE(B250, 1)</f>
        <v>44136</v>
      </c>
      <c r="C291" s="294"/>
      <c r="D291" s="294"/>
      <c r="E291" s="295">
        <f>B291</f>
        <v>44136</v>
      </c>
      <c r="F291" s="295"/>
    </row>
    <row r="292" spans="2:16" ht="19.5" customHeight="1" x14ac:dyDescent="0.2">
      <c r="B292" s="289"/>
      <c r="C292" s="290"/>
      <c r="D292" s="219" t="s">
        <v>313</v>
      </c>
      <c r="E292" s="293"/>
      <c r="F292" s="220"/>
      <c r="G292" s="219" t="s">
        <v>2</v>
      </c>
      <c r="H292" s="293"/>
      <c r="I292" s="220"/>
      <c r="J292" s="219" t="s">
        <v>36</v>
      </c>
      <c r="K292" s="293"/>
      <c r="L292" s="220"/>
      <c r="M292" s="219" t="s">
        <v>237</v>
      </c>
      <c r="N292" s="293"/>
      <c r="O292" s="220"/>
      <c r="P292" s="40" t="s">
        <v>306</v>
      </c>
    </row>
    <row r="293" spans="2:16" ht="19.5" customHeight="1" x14ac:dyDescent="0.2">
      <c r="B293" s="291"/>
      <c r="C293" s="292"/>
      <c r="D293" s="35" t="s">
        <v>246</v>
      </c>
      <c r="E293" s="48" t="s">
        <v>307</v>
      </c>
      <c r="F293" s="47" t="s">
        <v>308</v>
      </c>
      <c r="G293" s="35" t="s">
        <v>246</v>
      </c>
      <c r="H293" s="48" t="s">
        <v>307</v>
      </c>
      <c r="I293" s="47" t="s">
        <v>308</v>
      </c>
      <c r="J293" s="35" t="s">
        <v>246</v>
      </c>
      <c r="K293" s="48" t="s">
        <v>307</v>
      </c>
      <c r="L293" s="47" t="s">
        <v>308</v>
      </c>
      <c r="M293" s="35" t="s">
        <v>246</v>
      </c>
      <c r="N293" s="48" t="s">
        <v>307</v>
      </c>
      <c r="O293" s="47" t="s">
        <v>308</v>
      </c>
      <c r="P293" s="3"/>
    </row>
    <row r="294" spans="2:16" ht="19.5" customHeight="1" x14ac:dyDescent="0.2">
      <c r="B294" s="51">
        <f>B291</f>
        <v>44136</v>
      </c>
      <c r="C294" s="52">
        <f>B294</f>
        <v>44136</v>
      </c>
      <c r="D294" s="71"/>
      <c r="E294" s="72"/>
      <c r="F294" s="55"/>
      <c r="G294" s="71">
        <v>0.41666666666666669</v>
      </c>
      <c r="H294" s="72">
        <v>0.75</v>
      </c>
      <c r="I294" s="55">
        <f>(H294-G294)*24</f>
        <v>8</v>
      </c>
      <c r="J294" s="71">
        <v>0.5</v>
      </c>
      <c r="K294" s="72">
        <v>0.75</v>
      </c>
      <c r="L294" s="55">
        <f>(K294-J294)*24</f>
        <v>6</v>
      </c>
      <c r="M294" s="71">
        <v>0.41666666666666669</v>
      </c>
      <c r="N294" s="72">
        <v>0.75</v>
      </c>
      <c r="O294" s="55">
        <f>(N294-M294)*24</f>
        <v>8</v>
      </c>
      <c r="P294" s="128"/>
    </row>
    <row r="295" spans="2:16" ht="19.5" customHeight="1" x14ac:dyDescent="0.2">
      <c r="B295" s="51">
        <f t="shared" ref="B295:B321" si="85">B294+1</f>
        <v>44137</v>
      </c>
      <c r="C295" s="52">
        <f>B295</f>
        <v>44137</v>
      </c>
      <c r="D295" s="71"/>
      <c r="E295" s="72"/>
      <c r="F295" s="55"/>
      <c r="G295" s="71">
        <v>0.58333333333333337</v>
      </c>
      <c r="H295" s="72">
        <v>0.77083333333333337</v>
      </c>
      <c r="I295" s="55">
        <f>(H295-G295)*24</f>
        <v>4.5</v>
      </c>
      <c r="J295" s="71">
        <v>0.58333333333333337</v>
      </c>
      <c r="K295" s="72">
        <v>0.75</v>
      </c>
      <c r="L295" s="55">
        <f>(K295-J295)*24</f>
        <v>3.9999999999999991</v>
      </c>
      <c r="M295" s="71">
        <v>0.41666666666666669</v>
      </c>
      <c r="N295" s="72">
        <v>0.83333333333333337</v>
      </c>
      <c r="O295" s="55">
        <f>(N295-M295)*24</f>
        <v>10</v>
      </c>
      <c r="P295" s="120"/>
    </row>
    <row r="296" spans="2:16" ht="19.5" customHeight="1" x14ac:dyDescent="0.2">
      <c r="B296" s="51">
        <f t="shared" si="85"/>
        <v>44138</v>
      </c>
      <c r="C296" s="52">
        <f t="shared" ref="C296:C324" si="86">B296</f>
        <v>44138</v>
      </c>
      <c r="D296" s="71"/>
      <c r="E296" s="72"/>
      <c r="F296" s="55"/>
      <c r="G296" s="71">
        <v>0.41666666666666669</v>
      </c>
      <c r="H296" s="72">
        <v>0.75</v>
      </c>
      <c r="I296" s="55">
        <f>(H296-G296)*24</f>
        <v>8</v>
      </c>
      <c r="J296" s="71">
        <v>0.5</v>
      </c>
      <c r="K296" s="72">
        <v>0.75</v>
      </c>
      <c r="L296" s="55">
        <f>(K296-J296)*24</f>
        <v>6</v>
      </c>
      <c r="M296" s="71">
        <v>0.41666666666666669</v>
      </c>
      <c r="N296" s="72">
        <v>0.75</v>
      </c>
      <c r="O296" s="55">
        <f>(N296-M296)*24</f>
        <v>8</v>
      </c>
      <c r="P296" s="83" t="s">
        <v>179</v>
      </c>
    </row>
    <row r="297" spans="2:16" ht="19.5" customHeight="1" x14ac:dyDescent="0.2">
      <c r="B297" s="51">
        <f t="shared" si="85"/>
        <v>44139</v>
      </c>
      <c r="C297" s="52">
        <f t="shared" si="86"/>
        <v>44139</v>
      </c>
      <c r="D297" s="71"/>
      <c r="E297" s="72"/>
      <c r="F297" s="55"/>
      <c r="G297" s="35"/>
      <c r="H297" s="48" t="s">
        <v>79</v>
      </c>
      <c r="I297" s="47"/>
      <c r="J297" s="35"/>
      <c r="K297" s="48" t="s">
        <v>79</v>
      </c>
      <c r="L297" s="47"/>
      <c r="M297" s="35"/>
      <c r="N297" s="48" t="s">
        <v>79</v>
      </c>
      <c r="O297" s="47"/>
      <c r="P297" s="83"/>
    </row>
    <row r="298" spans="2:16" ht="19.5" customHeight="1" x14ac:dyDescent="0.2">
      <c r="B298" s="51">
        <f t="shared" si="85"/>
        <v>44140</v>
      </c>
      <c r="C298" s="52">
        <f t="shared" si="86"/>
        <v>44140</v>
      </c>
      <c r="D298" s="53"/>
      <c r="E298" s="54"/>
      <c r="F298" s="55"/>
      <c r="G298" s="71">
        <v>0.58333333333333337</v>
      </c>
      <c r="H298" s="72">
        <v>0.77083333333333337</v>
      </c>
      <c r="I298" s="55">
        <f>(H298-G298)*24</f>
        <v>4.5</v>
      </c>
      <c r="J298" s="71">
        <v>0.58333333333333337</v>
      </c>
      <c r="K298" s="72">
        <v>0.75</v>
      </c>
      <c r="L298" s="55">
        <f>(K298-J298)*24</f>
        <v>3.9999999999999991</v>
      </c>
      <c r="M298" s="71">
        <v>0.41666666666666669</v>
      </c>
      <c r="N298" s="72">
        <v>0.83333333333333337</v>
      </c>
      <c r="O298" s="55">
        <f>(N298-M298)*24</f>
        <v>10</v>
      </c>
      <c r="P298" s="83"/>
    </row>
    <row r="299" spans="2:16" ht="19.5" customHeight="1" x14ac:dyDescent="0.2">
      <c r="B299" s="51">
        <f t="shared" si="85"/>
        <v>44141</v>
      </c>
      <c r="C299" s="52">
        <f t="shared" si="86"/>
        <v>44141</v>
      </c>
      <c r="D299" s="71"/>
      <c r="E299" s="72"/>
      <c r="F299" s="55"/>
      <c r="G299" s="71">
        <v>0.58333333333333337</v>
      </c>
      <c r="H299" s="72">
        <v>0.77083333333333337</v>
      </c>
      <c r="I299" s="55">
        <f>(H299-G299)*24</f>
        <v>4.5</v>
      </c>
      <c r="J299" s="71">
        <v>0.58333333333333337</v>
      </c>
      <c r="K299" s="72">
        <v>0.75</v>
      </c>
      <c r="L299" s="55">
        <f>(K299-J299)*24</f>
        <v>3.9999999999999991</v>
      </c>
      <c r="M299" s="71">
        <v>0.41666666666666669</v>
      </c>
      <c r="N299" s="72">
        <v>0.83333333333333337</v>
      </c>
      <c r="O299" s="55">
        <f>(N299-M299)*24</f>
        <v>10</v>
      </c>
      <c r="P299" s="83"/>
    </row>
    <row r="300" spans="2:16" ht="19.5" customHeight="1" x14ac:dyDescent="0.2">
      <c r="B300" s="51">
        <f t="shared" si="85"/>
        <v>44142</v>
      </c>
      <c r="C300" s="52">
        <f t="shared" si="86"/>
        <v>44142</v>
      </c>
      <c r="D300" s="35"/>
      <c r="E300" s="48"/>
      <c r="F300" s="47"/>
      <c r="G300" s="71">
        <v>0.41666666666666669</v>
      </c>
      <c r="H300" s="72">
        <v>0.75</v>
      </c>
      <c r="I300" s="55">
        <f>(H300-G300)*24</f>
        <v>8</v>
      </c>
      <c r="J300" s="71">
        <v>0.5</v>
      </c>
      <c r="K300" s="72">
        <v>0.75</v>
      </c>
      <c r="L300" s="55">
        <f>(K300-J300)*24</f>
        <v>6</v>
      </c>
      <c r="M300" s="71">
        <v>0.41666666666666669</v>
      </c>
      <c r="N300" s="72">
        <v>0.83333333333333337</v>
      </c>
      <c r="O300" s="55">
        <f>(N300-M300)*24</f>
        <v>10</v>
      </c>
      <c r="P300" s="83"/>
    </row>
    <row r="301" spans="2:16" ht="19.5" customHeight="1" x14ac:dyDescent="0.2">
      <c r="B301" s="51">
        <f t="shared" si="85"/>
        <v>44143</v>
      </c>
      <c r="C301" s="52">
        <f t="shared" si="86"/>
        <v>44143</v>
      </c>
      <c r="D301" s="35"/>
      <c r="E301" s="48"/>
      <c r="F301" s="47"/>
      <c r="G301" s="71">
        <v>0.41666666666666669</v>
      </c>
      <c r="H301" s="72">
        <v>0.75</v>
      </c>
      <c r="I301" s="55">
        <f>(H301-G301)*24</f>
        <v>8</v>
      </c>
      <c r="J301" s="71">
        <v>0.5</v>
      </c>
      <c r="K301" s="72">
        <v>0.75</v>
      </c>
      <c r="L301" s="55">
        <f>(K301-J301)*24</f>
        <v>6</v>
      </c>
      <c r="M301" s="71">
        <v>0.41666666666666669</v>
      </c>
      <c r="N301" s="72">
        <v>0.75</v>
      </c>
      <c r="O301" s="55">
        <f>(N301-M301)*24</f>
        <v>8</v>
      </c>
      <c r="P301" s="91"/>
    </row>
    <row r="302" spans="2:16" ht="19.5" customHeight="1" x14ac:dyDescent="0.2">
      <c r="B302" s="51">
        <f t="shared" si="85"/>
        <v>44144</v>
      </c>
      <c r="C302" s="52">
        <f t="shared" si="86"/>
        <v>44144</v>
      </c>
      <c r="D302" s="71"/>
      <c r="E302" s="72"/>
      <c r="F302" s="55"/>
      <c r="G302" s="71">
        <v>0.58333333333333337</v>
      </c>
      <c r="H302" s="72">
        <v>0.77083333333333337</v>
      </c>
      <c r="I302" s="55">
        <f>(H302-G302)*24</f>
        <v>4.5</v>
      </c>
      <c r="J302" s="71">
        <v>0.58333333333333337</v>
      </c>
      <c r="K302" s="72">
        <v>0.75</v>
      </c>
      <c r="L302" s="55">
        <f>(K302-J302)*24</f>
        <v>3.9999999999999991</v>
      </c>
      <c r="M302" s="71">
        <v>0.41666666666666669</v>
      </c>
      <c r="N302" s="72">
        <v>0.83333333333333337</v>
      </c>
      <c r="O302" s="55">
        <f>(N302-M302)*24</f>
        <v>10</v>
      </c>
      <c r="P302" s="83"/>
    </row>
    <row r="303" spans="2:16" ht="19.5" customHeight="1" x14ac:dyDescent="0.2">
      <c r="B303" s="51">
        <f t="shared" si="85"/>
        <v>44145</v>
      </c>
      <c r="C303" s="52">
        <f t="shared" si="86"/>
        <v>44145</v>
      </c>
      <c r="D303" s="35"/>
      <c r="E303" s="48"/>
      <c r="F303" s="47"/>
      <c r="G303" s="35"/>
      <c r="H303" s="48" t="s">
        <v>79</v>
      </c>
      <c r="I303" s="47"/>
      <c r="J303" s="35"/>
      <c r="K303" s="48" t="s">
        <v>79</v>
      </c>
      <c r="L303" s="47"/>
      <c r="M303" s="35"/>
      <c r="N303" s="48" t="s">
        <v>79</v>
      </c>
      <c r="O303" s="47"/>
      <c r="P303" s="83"/>
    </row>
    <row r="304" spans="2:16" ht="19.5" customHeight="1" x14ac:dyDescent="0.2">
      <c r="B304" s="51">
        <f t="shared" si="85"/>
        <v>44146</v>
      </c>
      <c r="C304" s="52">
        <f t="shared" si="86"/>
        <v>44146</v>
      </c>
      <c r="D304" s="71"/>
      <c r="E304" s="72"/>
      <c r="F304" s="55"/>
      <c r="G304" s="71">
        <v>0.58333333333333337</v>
      </c>
      <c r="H304" s="72">
        <v>0.77083333333333337</v>
      </c>
      <c r="I304" s="55">
        <f t="shared" ref="I304:I309" si="87">(H304-G304)*24</f>
        <v>4.5</v>
      </c>
      <c r="J304" s="71">
        <v>0.58333333333333337</v>
      </c>
      <c r="K304" s="72">
        <v>0.75</v>
      </c>
      <c r="L304" s="55">
        <f t="shared" ref="L304:L309" si="88">(K304-J304)*24</f>
        <v>3.9999999999999991</v>
      </c>
      <c r="M304" s="71">
        <v>0.41666666666666669</v>
      </c>
      <c r="N304" s="72">
        <v>0.83333333333333337</v>
      </c>
      <c r="O304" s="55">
        <f t="shared" ref="O304:O309" si="89">(N304-M304)*24</f>
        <v>10</v>
      </c>
      <c r="P304" s="92"/>
    </row>
    <row r="305" spans="2:16" ht="19.5" customHeight="1" x14ac:dyDescent="0.2">
      <c r="B305" s="51">
        <f t="shared" si="85"/>
        <v>44147</v>
      </c>
      <c r="C305" s="52">
        <f t="shared" si="86"/>
        <v>44147</v>
      </c>
      <c r="D305" s="71"/>
      <c r="E305" s="72"/>
      <c r="F305" s="55"/>
      <c r="G305" s="71">
        <v>0.58333333333333337</v>
      </c>
      <c r="H305" s="72">
        <v>0.77083333333333337</v>
      </c>
      <c r="I305" s="55">
        <f t="shared" si="87"/>
        <v>4.5</v>
      </c>
      <c r="J305" s="71">
        <v>0.58333333333333337</v>
      </c>
      <c r="K305" s="72">
        <v>0.75</v>
      </c>
      <c r="L305" s="55">
        <f t="shared" si="88"/>
        <v>3.9999999999999991</v>
      </c>
      <c r="M305" s="71">
        <v>0.41666666666666669</v>
      </c>
      <c r="N305" s="72">
        <v>0.83333333333333337</v>
      </c>
      <c r="O305" s="55">
        <f t="shared" si="89"/>
        <v>10</v>
      </c>
      <c r="P305" s="92"/>
    </row>
    <row r="306" spans="2:16" ht="19.5" customHeight="1" x14ac:dyDescent="0.2">
      <c r="B306" s="51">
        <f t="shared" si="85"/>
        <v>44148</v>
      </c>
      <c r="C306" s="52">
        <f t="shared" si="86"/>
        <v>44148</v>
      </c>
      <c r="D306" s="71"/>
      <c r="E306" s="72"/>
      <c r="F306" s="55"/>
      <c r="G306" s="71">
        <v>0.58333333333333337</v>
      </c>
      <c r="H306" s="72">
        <v>0.77083333333333337</v>
      </c>
      <c r="I306" s="55">
        <f t="shared" si="87"/>
        <v>4.5</v>
      </c>
      <c r="J306" s="71">
        <v>0.58333333333333337</v>
      </c>
      <c r="K306" s="72">
        <v>0.75</v>
      </c>
      <c r="L306" s="55">
        <f t="shared" si="88"/>
        <v>3.9999999999999991</v>
      </c>
      <c r="M306" s="71">
        <v>0.41666666666666669</v>
      </c>
      <c r="N306" s="72">
        <v>0.83333333333333337</v>
      </c>
      <c r="O306" s="55">
        <f t="shared" si="89"/>
        <v>10</v>
      </c>
      <c r="P306" s="92"/>
    </row>
    <row r="307" spans="2:16" ht="19.5" customHeight="1" x14ac:dyDescent="0.2">
      <c r="B307" s="51">
        <f t="shared" si="85"/>
        <v>44149</v>
      </c>
      <c r="C307" s="52">
        <f t="shared" si="86"/>
        <v>44149</v>
      </c>
      <c r="D307" s="71"/>
      <c r="E307" s="72"/>
      <c r="F307" s="55"/>
      <c r="G307" s="71">
        <v>0.41666666666666669</v>
      </c>
      <c r="H307" s="72">
        <v>0.75</v>
      </c>
      <c r="I307" s="55">
        <f t="shared" si="87"/>
        <v>8</v>
      </c>
      <c r="J307" s="71">
        <v>0.5</v>
      </c>
      <c r="K307" s="72">
        <v>0.75</v>
      </c>
      <c r="L307" s="55">
        <f t="shared" si="88"/>
        <v>6</v>
      </c>
      <c r="M307" s="71">
        <v>0.41666666666666669</v>
      </c>
      <c r="N307" s="72">
        <v>0.83333333333333337</v>
      </c>
      <c r="O307" s="55">
        <f t="shared" si="89"/>
        <v>10</v>
      </c>
      <c r="P307" s="92"/>
    </row>
    <row r="308" spans="2:16" ht="19.5" customHeight="1" x14ac:dyDescent="0.2">
      <c r="B308" s="51">
        <f t="shared" si="85"/>
        <v>44150</v>
      </c>
      <c r="C308" s="52">
        <f t="shared" si="86"/>
        <v>44150</v>
      </c>
      <c r="D308" s="53"/>
      <c r="E308" s="54"/>
      <c r="F308" s="55"/>
      <c r="G308" s="71">
        <v>0.41666666666666669</v>
      </c>
      <c r="H308" s="72">
        <v>0.75</v>
      </c>
      <c r="I308" s="55">
        <f t="shared" si="87"/>
        <v>8</v>
      </c>
      <c r="J308" s="71">
        <v>0.5</v>
      </c>
      <c r="K308" s="72">
        <v>0.75</v>
      </c>
      <c r="L308" s="55">
        <f t="shared" si="88"/>
        <v>6</v>
      </c>
      <c r="M308" s="71">
        <v>0.41666666666666669</v>
      </c>
      <c r="N308" s="72">
        <v>0.75</v>
      </c>
      <c r="O308" s="55">
        <f t="shared" si="89"/>
        <v>8</v>
      </c>
      <c r="P308" s="92"/>
    </row>
    <row r="309" spans="2:16" ht="19.5" customHeight="1" x14ac:dyDescent="0.2">
      <c r="B309" s="51">
        <f t="shared" si="85"/>
        <v>44151</v>
      </c>
      <c r="C309" s="52">
        <f t="shared" si="86"/>
        <v>44151</v>
      </c>
      <c r="D309" s="71"/>
      <c r="E309" s="72"/>
      <c r="F309" s="55"/>
      <c r="G309" s="71">
        <v>0.58333333333333337</v>
      </c>
      <c r="H309" s="72">
        <v>0.77083333333333337</v>
      </c>
      <c r="I309" s="55">
        <f t="shared" si="87"/>
        <v>4.5</v>
      </c>
      <c r="J309" s="71">
        <v>0.58333333333333337</v>
      </c>
      <c r="K309" s="72">
        <v>0.75</v>
      </c>
      <c r="L309" s="55">
        <f t="shared" si="88"/>
        <v>3.9999999999999991</v>
      </c>
      <c r="M309" s="71">
        <v>0.41666666666666669</v>
      </c>
      <c r="N309" s="72">
        <v>0.83333333333333337</v>
      </c>
      <c r="O309" s="55">
        <f t="shared" si="89"/>
        <v>10</v>
      </c>
      <c r="P309" s="92"/>
    </row>
    <row r="310" spans="2:16" ht="19.5" customHeight="1" x14ac:dyDescent="0.2">
      <c r="B310" s="51">
        <f t="shared" si="85"/>
        <v>44152</v>
      </c>
      <c r="C310" s="52">
        <f t="shared" si="86"/>
        <v>44152</v>
      </c>
      <c r="D310" s="35"/>
      <c r="E310" s="48"/>
      <c r="F310" s="47"/>
      <c r="G310" s="35"/>
      <c r="H310" s="48" t="s">
        <v>79</v>
      </c>
      <c r="I310" s="47"/>
      <c r="J310" s="35"/>
      <c r="K310" s="48" t="s">
        <v>79</v>
      </c>
      <c r="L310" s="47"/>
      <c r="M310" s="35"/>
      <c r="N310" s="48" t="s">
        <v>79</v>
      </c>
      <c r="O310" s="47"/>
      <c r="P310" s="92"/>
    </row>
    <row r="311" spans="2:16" ht="19.5" customHeight="1" x14ac:dyDescent="0.2">
      <c r="B311" s="51">
        <f t="shared" si="85"/>
        <v>44153</v>
      </c>
      <c r="C311" s="52">
        <f t="shared" si="86"/>
        <v>44153</v>
      </c>
      <c r="D311" s="71"/>
      <c r="E311" s="72"/>
      <c r="F311" s="55"/>
      <c r="G311" s="71">
        <v>0.58333333333333337</v>
      </c>
      <c r="H311" s="72">
        <v>0.77083333333333337</v>
      </c>
      <c r="I311" s="55">
        <f t="shared" ref="I311:I316" si="90">(H311-G311)*24</f>
        <v>4.5</v>
      </c>
      <c r="J311" s="71">
        <v>0.58333333333333337</v>
      </c>
      <c r="K311" s="72">
        <v>0.75</v>
      </c>
      <c r="L311" s="55">
        <f t="shared" ref="L311:L316" si="91">(K311-J311)*24</f>
        <v>3.9999999999999991</v>
      </c>
      <c r="M311" s="71">
        <v>0.41666666666666669</v>
      </c>
      <c r="N311" s="72">
        <v>0.83333333333333337</v>
      </c>
      <c r="O311" s="55">
        <f t="shared" ref="O311:O316" si="92">(N311-M311)*24</f>
        <v>10</v>
      </c>
      <c r="P311" s="92"/>
    </row>
    <row r="312" spans="2:16" ht="19.5" customHeight="1" x14ac:dyDescent="0.2">
      <c r="B312" s="51">
        <f t="shared" si="85"/>
        <v>44154</v>
      </c>
      <c r="C312" s="52">
        <f t="shared" si="86"/>
        <v>44154</v>
      </c>
      <c r="D312" s="71"/>
      <c r="E312" s="72"/>
      <c r="F312" s="55"/>
      <c r="G312" s="71">
        <v>0.58333333333333337</v>
      </c>
      <c r="H312" s="72">
        <v>0.77083333333333337</v>
      </c>
      <c r="I312" s="55">
        <f t="shared" si="90"/>
        <v>4.5</v>
      </c>
      <c r="J312" s="71">
        <v>0.58333333333333337</v>
      </c>
      <c r="K312" s="72">
        <v>0.75</v>
      </c>
      <c r="L312" s="55">
        <f t="shared" si="91"/>
        <v>3.9999999999999991</v>
      </c>
      <c r="M312" s="71">
        <v>0.41666666666666669</v>
      </c>
      <c r="N312" s="72">
        <v>0.83333333333333337</v>
      </c>
      <c r="O312" s="55">
        <f t="shared" si="92"/>
        <v>10</v>
      </c>
      <c r="P312" s="92"/>
    </row>
    <row r="313" spans="2:16" ht="19.5" customHeight="1" x14ac:dyDescent="0.2">
      <c r="B313" s="51">
        <f t="shared" si="85"/>
        <v>44155</v>
      </c>
      <c r="C313" s="52">
        <f t="shared" si="86"/>
        <v>44155</v>
      </c>
      <c r="D313" s="71"/>
      <c r="E313" s="72"/>
      <c r="F313" s="55"/>
      <c r="G313" s="71">
        <v>0.58333333333333337</v>
      </c>
      <c r="H313" s="72">
        <v>0.77083333333333337</v>
      </c>
      <c r="I313" s="55">
        <f t="shared" si="90"/>
        <v>4.5</v>
      </c>
      <c r="J313" s="71">
        <v>0.58333333333333337</v>
      </c>
      <c r="K313" s="72">
        <v>0.75</v>
      </c>
      <c r="L313" s="55">
        <f t="shared" si="91"/>
        <v>3.9999999999999991</v>
      </c>
      <c r="M313" s="71">
        <v>0.41666666666666669</v>
      </c>
      <c r="N313" s="72">
        <v>0.83333333333333337</v>
      </c>
      <c r="O313" s="55">
        <f t="shared" si="92"/>
        <v>10</v>
      </c>
      <c r="P313" s="92"/>
    </row>
    <row r="314" spans="2:16" ht="19.5" customHeight="1" x14ac:dyDescent="0.2">
      <c r="B314" s="51">
        <f t="shared" si="85"/>
        <v>44156</v>
      </c>
      <c r="C314" s="52">
        <f t="shared" si="86"/>
        <v>44156</v>
      </c>
      <c r="D314" s="71"/>
      <c r="E314" s="72"/>
      <c r="F314" s="55"/>
      <c r="G314" s="71">
        <v>0.41666666666666669</v>
      </c>
      <c r="H314" s="72">
        <v>0.75</v>
      </c>
      <c r="I314" s="55">
        <f t="shared" si="90"/>
        <v>8</v>
      </c>
      <c r="J314" s="71">
        <v>0.5</v>
      </c>
      <c r="K314" s="72">
        <v>0.75</v>
      </c>
      <c r="L314" s="55">
        <f t="shared" si="91"/>
        <v>6</v>
      </c>
      <c r="M314" s="71">
        <v>0.41666666666666669</v>
      </c>
      <c r="N314" s="72">
        <v>0.83333333333333337</v>
      </c>
      <c r="O314" s="55">
        <f t="shared" si="92"/>
        <v>10</v>
      </c>
      <c r="P314" s="92"/>
    </row>
    <row r="315" spans="2:16" ht="19.5" customHeight="1" x14ac:dyDescent="0.2">
      <c r="B315" s="51">
        <f t="shared" si="85"/>
        <v>44157</v>
      </c>
      <c r="C315" s="52">
        <f t="shared" si="86"/>
        <v>44157</v>
      </c>
      <c r="D315" s="53"/>
      <c r="E315" s="54"/>
      <c r="F315" s="55"/>
      <c r="G315" s="71">
        <v>0.41666666666666669</v>
      </c>
      <c r="H315" s="72">
        <v>0.75</v>
      </c>
      <c r="I315" s="55">
        <f t="shared" si="90"/>
        <v>8</v>
      </c>
      <c r="J315" s="71">
        <v>0.5</v>
      </c>
      <c r="K315" s="72">
        <v>0.75</v>
      </c>
      <c r="L315" s="55">
        <f t="shared" si="91"/>
        <v>6</v>
      </c>
      <c r="M315" s="71">
        <v>0.41666666666666669</v>
      </c>
      <c r="N315" s="72">
        <v>0.75</v>
      </c>
      <c r="O315" s="55">
        <f t="shared" si="92"/>
        <v>8</v>
      </c>
      <c r="P315" s="92"/>
    </row>
    <row r="316" spans="2:16" ht="19.5" customHeight="1" x14ac:dyDescent="0.2">
      <c r="B316" s="51">
        <f t="shared" si="85"/>
        <v>44158</v>
      </c>
      <c r="C316" s="52">
        <f t="shared" si="86"/>
        <v>44158</v>
      </c>
      <c r="D316" s="71"/>
      <c r="E316" s="72"/>
      <c r="F316" s="55"/>
      <c r="G316" s="71">
        <v>0.41666666666666669</v>
      </c>
      <c r="H316" s="72">
        <v>0.75</v>
      </c>
      <c r="I316" s="55">
        <f t="shared" si="90"/>
        <v>8</v>
      </c>
      <c r="J316" s="71">
        <v>0.5</v>
      </c>
      <c r="K316" s="72">
        <v>0.75</v>
      </c>
      <c r="L316" s="55">
        <f t="shared" si="91"/>
        <v>6</v>
      </c>
      <c r="M316" s="71">
        <v>0.41666666666666669</v>
      </c>
      <c r="N316" s="72">
        <v>0.75</v>
      </c>
      <c r="O316" s="55">
        <f t="shared" si="92"/>
        <v>8</v>
      </c>
      <c r="P316" s="83" t="s">
        <v>180</v>
      </c>
    </row>
    <row r="317" spans="2:16" ht="19.5" customHeight="1" x14ac:dyDescent="0.2">
      <c r="B317" s="51">
        <f t="shared" si="85"/>
        <v>44159</v>
      </c>
      <c r="C317" s="52">
        <f t="shared" si="86"/>
        <v>44159</v>
      </c>
      <c r="D317" s="35"/>
      <c r="E317" s="48"/>
      <c r="F317" s="47"/>
      <c r="G317" s="35"/>
      <c r="H317" s="48" t="s">
        <v>79</v>
      </c>
      <c r="I317" s="47"/>
      <c r="J317" s="35"/>
      <c r="K317" s="48" t="s">
        <v>79</v>
      </c>
      <c r="L317" s="47"/>
      <c r="M317" s="35"/>
      <c r="N317" s="48" t="s">
        <v>79</v>
      </c>
      <c r="O317" s="47"/>
      <c r="P317" s="97"/>
    </row>
    <row r="318" spans="2:16" ht="19.5" customHeight="1" x14ac:dyDescent="0.2">
      <c r="B318" s="51">
        <f t="shared" si="85"/>
        <v>44160</v>
      </c>
      <c r="C318" s="52">
        <f t="shared" si="86"/>
        <v>44160</v>
      </c>
      <c r="D318" s="71"/>
      <c r="E318" s="72"/>
      <c r="F318" s="55"/>
      <c r="G318" s="71">
        <v>0.58333333333333337</v>
      </c>
      <c r="H318" s="72">
        <v>0.77083333333333337</v>
      </c>
      <c r="I318" s="55">
        <f t="shared" ref="I318:I323" si="93">(H318-G318)*24</f>
        <v>4.5</v>
      </c>
      <c r="J318" s="71">
        <v>0.58333333333333337</v>
      </c>
      <c r="K318" s="72">
        <v>0.75</v>
      </c>
      <c r="L318" s="55">
        <f t="shared" ref="L318:L323" si="94">(K318-J318)*24</f>
        <v>3.9999999999999991</v>
      </c>
      <c r="M318" s="71">
        <v>0.41666666666666669</v>
      </c>
      <c r="N318" s="72">
        <v>0.83333333333333337</v>
      </c>
      <c r="O318" s="55">
        <f t="shared" ref="O318:O323" si="95">(N318-M318)*24</f>
        <v>10</v>
      </c>
      <c r="P318" s="97"/>
    </row>
    <row r="319" spans="2:16" ht="19.5" customHeight="1" x14ac:dyDescent="0.2">
      <c r="B319" s="51">
        <f t="shared" si="85"/>
        <v>44161</v>
      </c>
      <c r="C319" s="52">
        <f t="shared" si="86"/>
        <v>44161</v>
      </c>
      <c r="D319" s="71"/>
      <c r="E319" s="72"/>
      <c r="F319" s="55"/>
      <c r="G319" s="71">
        <v>0.58333333333333337</v>
      </c>
      <c r="H319" s="72">
        <v>0.77083333333333337</v>
      </c>
      <c r="I319" s="55">
        <f t="shared" si="93"/>
        <v>4.5</v>
      </c>
      <c r="J319" s="71">
        <v>0.58333333333333337</v>
      </c>
      <c r="K319" s="72">
        <v>0.75</v>
      </c>
      <c r="L319" s="55">
        <f t="shared" si="94"/>
        <v>3.9999999999999991</v>
      </c>
      <c r="M319" s="71">
        <v>0.41666666666666669</v>
      </c>
      <c r="N319" s="72">
        <v>0.83333333333333337</v>
      </c>
      <c r="O319" s="55">
        <f t="shared" si="95"/>
        <v>10</v>
      </c>
      <c r="P319" s="92"/>
    </row>
    <row r="320" spans="2:16" ht="19.5" customHeight="1" x14ac:dyDescent="0.2">
      <c r="B320" s="51">
        <f t="shared" si="85"/>
        <v>44162</v>
      </c>
      <c r="C320" s="52">
        <f t="shared" si="86"/>
        <v>44162</v>
      </c>
      <c r="D320" s="71"/>
      <c r="E320" s="72"/>
      <c r="F320" s="55"/>
      <c r="G320" s="71">
        <v>0.58333333333333337</v>
      </c>
      <c r="H320" s="72">
        <v>0.77083333333333337</v>
      </c>
      <c r="I320" s="55">
        <f t="shared" si="93"/>
        <v>4.5</v>
      </c>
      <c r="J320" s="71">
        <v>0.58333333333333337</v>
      </c>
      <c r="K320" s="72">
        <v>0.75</v>
      </c>
      <c r="L320" s="55">
        <f t="shared" si="94"/>
        <v>3.9999999999999991</v>
      </c>
      <c r="M320" s="71">
        <v>0.41666666666666669</v>
      </c>
      <c r="N320" s="72">
        <v>0.83333333333333337</v>
      </c>
      <c r="O320" s="55">
        <f t="shared" si="95"/>
        <v>10</v>
      </c>
      <c r="P320" s="92"/>
    </row>
    <row r="321" spans="2:16" ht="19.5" customHeight="1" x14ac:dyDescent="0.2">
      <c r="B321" s="51">
        <f t="shared" si="85"/>
        <v>44163</v>
      </c>
      <c r="C321" s="52">
        <f t="shared" si="86"/>
        <v>44163</v>
      </c>
      <c r="D321" s="71"/>
      <c r="E321" s="72"/>
      <c r="F321" s="55"/>
      <c r="G321" s="71">
        <v>0.41666666666666669</v>
      </c>
      <c r="H321" s="72">
        <v>0.75</v>
      </c>
      <c r="I321" s="55">
        <f t="shared" si="93"/>
        <v>8</v>
      </c>
      <c r="J321" s="71">
        <v>0.5</v>
      </c>
      <c r="K321" s="72">
        <v>0.75</v>
      </c>
      <c r="L321" s="55">
        <f t="shared" si="94"/>
        <v>6</v>
      </c>
      <c r="M321" s="71">
        <v>0.41666666666666669</v>
      </c>
      <c r="N321" s="72">
        <v>0.83333333333333337</v>
      </c>
      <c r="O321" s="55">
        <f t="shared" si="95"/>
        <v>10</v>
      </c>
      <c r="P321" s="92"/>
    </row>
    <row r="322" spans="2:16" ht="19.5" customHeight="1" x14ac:dyDescent="0.2">
      <c r="B322" s="51">
        <f>IF(DAY(B321+1)&lt;&gt;29,"",B321+1)</f>
        <v>44164</v>
      </c>
      <c r="C322" s="52">
        <f t="shared" si="86"/>
        <v>44164</v>
      </c>
      <c r="D322" s="53"/>
      <c r="E322" s="54"/>
      <c r="F322" s="55"/>
      <c r="G322" s="71">
        <v>0.41666666666666669</v>
      </c>
      <c r="H322" s="72">
        <v>0.75</v>
      </c>
      <c r="I322" s="55">
        <f t="shared" si="93"/>
        <v>8</v>
      </c>
      <c r="J322" s="71">
        <v>0.5</v>
      </c>
      <c r="K322" s="72">
        <v>0.75</v>
      </c>
      <c r="L322" s="55">
        <f t="shared" si="94"/>
        <v>6</v>
      </c>
      <c r="M322" s="71">
        <v>0.41666666666666669</v>
      </c>
      <c r="N322" s="72">
        <v>0.75</v>
      </c>
      <c r="O322" s="55">
        <f t="shared" si="95"/>
        <v>8</v>
      </c>
      <c r="P322" s="92"/>
    </row>
    <row r="323" spans="2:16" ht="19.5" customHeight="1" x14ac:dyDescent="0.2">
      <c r="B323" s="51">
        <f>IF(DAY(B322+1)&lt;&gt;30,"",B322+1)</f>
        <v>44165</v>
      </c>
      <c r="C323" s="52">
        <f t="shared" si="86"/>
        <v>44165</v>
      </c>
      <c r="D323" s="53"/>
      <c r="E323" s="54"/>
      <c r="F323" s="55"/>
      <c r="G323" s="71">
        <v>0.58333333333333337</v>
      </c>
      <c r="H323" s="72">
        <v>0.77083333333333337</v>
      </c>
      <c r="I323" s="55">
        <f t="shared" si="93"/>
        <v>4.5</v>
      </c>
      <c r="J323" s="71">
        <v>0.58333333333333337</v>
      </c>
      <c r="K323" s="72">
        <v>0.75</v>
      </c>
      <c r="L323" s="55">
        <f t="shared" si="94"/>
        <v>3.9999999999999991</v>
      </c>
      <c r="M323" s="71">
        <v>0.41666666666666669</v>
      </c>
      <c r="N323" s="72">
        <v>0.83333333333333337</v>
      </c>
      <c r="O323" s="55">
        <f t="shared" si="95"/>
        <v>10</v>
      </c>
      <c r="P323" s="92"/>
    </row>
    <row r="324" spans="2:16" ht="19.5" customHeight="1" thickBot="1" x14ac:dyDescent="0.25">
      <c r="B324" s="51" t="str">
        <f>IF(DAY(B323+1)&lt;&gt;31,"",B323+1)</f>
        <v/>
      </c>
      <c r="C324" s="52" t="str">
        <f t="shared" si="86"/>
        <v/>
      </c>
      <c r="D324" s="56"/>
      <c r="E324" s="77"/>
      <c r="F324" s="76"/>
      <c r="G324" s="71"/>
      <c r="H324" s="72"/>
      <c r="I324" s="55"/>
      <c r="J324" s="71"/>
      <c r="K324" s="72"/>
      <c r="L324" s="55"/>
      <c r="M324" s="71"/>
      <c r="N324" s="72"/>
      <c r="O324" s="55"/>
      <c r="P324" s="94"/>
    </row>
    <row r="325" spans="2:16" ht="19.5" customHeight="1" thickTop="1" x14ac:dyDescent="0.2">
      <c r="B325" s="57" t="s">
        <v>37</v>
      </c>
      <c r="C325" s="58"/>
      <c r="D325" s="57"/>
      <c r="E325" s="59">
        <f>COUNTIF(D294:D324,"&gt;0")</f>
        <v>0</v>
      </c>
      <c r="F325" s="60"/>
      <c r="G325" s="61"/>
      <c r="H325" s="59">
        <f>COUNTIF(G294:G324,"&gt;0")</f>
        <v>26</v>
      </c>
      <c r="I325" s="60"/>
      <c r="J325" s="61"/>
      <c r="K325" s="59">
        <f>COUNTIF(J294:J324,"&gt;0")</f>
        <v>26</v>
      </c>
      <c r="L325" s="60"/>
      <c r="M325" s="61"/>
      <c r="N325" s="59">
        <f>COUNTIF(M294:M324,"&gt;0")</f>
        <v>26</v>
      </c>
      <c r="O325" s="60"/>
      <c r="P325" s="40"/>
    </row>
    <row r="326" spans="2:16" ht="19.5" customHeight="1" x14ac:dyDescent="0.2">
      <c r="B326" s="62" t="s">
        <v>309</v>
      </c>
      <c r="C326" s="63"/>
      <c r="D326" s="64"/>
      <c r="E326" s="74">
        <f>SUM(F294:F324)</f>
        <v>0</v>
      </c>
      <c r="F326" s="63"/>
      <c r="G326" s="65"/>
      <c r="H326" s="74">
        <f>SUM(I294:I324)</f>
        <v>155.5</v>
      </c>
      <c r="I326" s="63"/>
      <c r="J326" s="65"/>
      <c r="K326" s="74">
        <f>SUM(L294:L324)</f>
        <v>126</v>
      </c>
      <c r="L326" s="63"/>
      <c r="M326" s="65"/>
      <c r="N326" s="74">
        <f>SUM(O294:O324)</f>
        <v>246</v>
      </c>
      <c r="O326" s="63"/>
      <c r="P326" s="40"/>
    </row>
    <row r="327" spans="2:16" ht="19.5" customHeight="1" x14ac:dyDescent="0.2">
      <c r="B327" s="64" t="s">
        <v>366</v>
      </c>
      <c r="C327" s="66"/>
      <c r="D327" s="64"/>
      <c r="E327" s="90">
        <f>COUNTIF($B$294:$B$324,"&gt;0")-E325</f>
        <v>30</v>
      </c>
      <c r="F327" s="47"/>
      <c r="G327" s="35"/>
      <c r="H327" s="90">
        <f>COUNTIF($B$294:$B$324,"&gt;0")-H325</f>
        <v>4</v>
      </c>
      <c r="I327" s="47"/>
      <c r="J327" s="35"/>
      <c r="K327" s="90">
        <f>COUNTIF($B$294:$B$324,"&gt;0")-K325</f>
        <v>4</v>
      </c>
      <c r="L327" s="47"/>
      <c r="M327" s="35"/>
      <c r="N327" s="90">
        <f>COUNTIF($B$294:$B$324,"&gt;0")-N325</f>
        <v>4</v>
      </c>
      <c r="O327" s="47"/>
      <c r="P327" s="40"/>
    </row>
    <row r="328" spans="2:16" ht="19.5" customHeight="1" x14ac:dyDescent="0.2">
      <c r="B328" s="67"/>
      <c r="C328" s="68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2:16" ht="18.75" customHeight="1" x14ac:dyDescent="0.2">
      <c r="B329" s="287" t="s">
        <v>13</v>
      </c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</row>
    <row r="330" spans="2:16" ht="18.75" customHeight="1" x14ac:dyDescent="0.2"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</row>
    <row r="331" spans="2:16" ht="18.75" customHeight="1" x14ac:dyDescent="0.2"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2:16" ht="18.75" customHeight="1" x14ac:dyDescent="0.2">
      <c r="B332" s="294">
        <f>EDATE(B291, 1)</f>
        <v>44166</v>
      </c>
      <c r="C332" s="294"/>
      <c r="D332" s="294"/>
      <c r="E332" s="295">
        <f>B332</f>
        <v>44166</v>
      </c>
      <c r="F332" s="295"/>
    </row>
    <row r="333" spans="2:16" ht="19.5" customHeight="1" x14ac:dyDescent="0.2">
      <c r="B333" s="289"/>
      <c r="C333" s="290"/>
      <c r="D333" s="219" t="s">
        <v>313</v>
      </c>
      <c r="E333" s="293"/>
      <c r="F333" s="220"/>
      <c r="G333" s="219" t="s">
        <v>2</v>
      </c>
      <c r="H333" s="293"/>
      <c r="I333" s="220"/>
      <c r="J333" s="219" t="s">
        <v>36</v>
      </c>
      <c r="K333" s="293"/>
      <c r="L333" s="220"/>
      <c r="M333" s="219" t="s">
        <v>237</v>
      </c>
      <c r="N333" s="293"/>
      <c r="O333" s="220"/>
      <c r="P333" s="40" t="s">
        <v>306</v>
      </c>
    </row>
    <row r="334" spans="2:16" ht="19.5" customHeight="1" x14ac:dyDescent="0.2">
      <c r="B334" s="291"/>
      <c r="C334" s="292"/>
      <c r="D334" s="35" t="s">
        <v>246</v>
      </c>
      <c r="E334" s="48" t="s">
        <v>307</v>
      </c>
      <c r="F334" s="47" t="s">
        <v>308</v>
      </c>
      <c r="G334" s="35" t="s">
        <v>246</v>
      </c>
      <c r="H334" s="48" t="s">
        <v>307</v>
      </c>
      <c r="I334" s="47" t="s">
        <v>308</v>
      </c>
      <c r="J334" s="35" t="s">
        <v>246</v>
      </c>
      <c r="K334" s="48" t="s">
        <v>307</v>
      </c>
      <c r="L334" s="47" t="s">
        <v>308</v>
      </c>
      <c r="M334" s="35" t="s">
        <v>246</v>
      </c>
      <c r="N334" s="48" t="s">
        <v>307</v>
      </c>
      <c r="O334" s="47" t="s">
        <v>308</v>
      </c>
      <c r="P334" s="40"/>
    </row>
    <row r="335" spans="2:16" ht="19.5" customHeight="1" x14ac:dyDescent="0.2">
      <c r="B335" s="51">
        <f>B332</f>
        <v>44166</v>
      </c>
      <c r="C335" s="52">
        <f>B335</f>
        <v>44166</v>
      </c>
      <c r="D335" s="53"/>
      <c r="E335" s="54"/>
      <c r="F335" s="55"/>
      <c r="G335" s="35"/>
      <c r="H335" s="48" t="s">
        <v>79</v>
      </c>
      <c r="I335" s="47"/>
      <c r="J335" s="35"/>
      <c r="K335" s="48" t="s">
        <v>79</v>
      </c>
      <c r="L335" s="47"/>
      <c r="M335" s="35"/>
      <c r="N335" s="48" t="s">
        <v>79</v>
      </c>
      <c r="O335" s="47"/>
      <c r="P335" s="70"/>
    </row>
    <row r="336" spans="2:16" ht="19.5" customHeight="1" x14ac:dyDescent="0.2">
      <c r="B336" s="51">
        <f t="shared" ref="B336:B362" si="96">B335+1</f>
        <v>44167</v>
      </c>
      <c r="C336" s="52">
        <f>B336</f>
        <v>44167</v>
      </c>
      <c r="D336" s="53"/>
      <c r="E336" s="54"/>
      <c r="F336" s="55"/>
      <c r="G336" s="71">
        <v>0.58333333333333337</v>
      </c>
      <c r="H336" s="72">
        <v>0.77083333333333337</v>
      </c>
      <c r="I336" s="55">
        <f t="shared" ref="I336:I341" si="97">(H336-G336)*24</f>
        <v>4.5</v>
      </c>
      <c r="J336" s="71">
        <v>0.58333333333333337</v>
      </c>
      <c r="K336" s="72">
        <v>0.75</v>
      </c>
      <c r="L336" s="55">
        <f t="shared" ref="L336:L341" si="98">(K336-J336)*24</f>
        <v>3.9999999999999991</v>
      </c>
      <c r="M336" s="71">
        <v>0.41666666666666669</v>
      </c>
      <c r="N336" s="72">
        <v>0.83333333333333337</v>
      </c>
      <c r="O336" s="55">
        <f t="shared" ref="O336:O341" si="99">(N336-M336)*24</f>
        <v>10</v>
      </c>
      <c r="P336" s="70"/>
    </row>
    <row r="337" spans="2:16" ht="19.5" customHeight="1" x14ac:dyDescent="0.2">
      <c r="B337" s="51">
        <f t="shared" si="96"/>
        <v>44168</v>
      </c>
      <c r="C337" s="52">
        <f t="shared" ref="C337:C365" si="100">B337</f>
        <v>44168</v>
      </c>
      <c r="D337" s="53"/>
      <c r="E337" s="54"/>
      <c r="F337" s="55"/>
      <c r="G337" s="71">
        <v>0.58333333333333337</v>
      </c>
      <c r="H337" s="72">
        <v>0.77083333333333337</v>
      </c>
      <c r="I337" s="55">
        <f t="shared" si="97"/>
        <v>4.5</v>
      </c>
      <c r="J337" s="71">
        <v>0.58333333333333337</v>
      </c>
      <c r="K337" s="72">
        <v>0.75</v>
      </c>
      <c r="L337" s="55">
        <f t="shared" si="98"/>
        <v>3.9999999999999991</v>
      </c>
      <c r="M337" s="71">
        <v>0.41666666666666669</v>
      </c>
      <c r="N337" s="72">
        <v>0.83333333333333337</v>
      </c>
      <c r="O337" s="55">
        <f t="shared" si="99"/>
        <v>10</v>
      </c>
      <c r="P337" s="70"/>
    </row>
    <row r="338" spans="2:16" ht="19.5" customHeight="1" x14ac:dyDescent="0.2">
      <c r="B338" s="51">
        <f t="shared" si="96"/>
        <v>44169</v>
      </c>
      <c r="C338" s="52">
        <f t="shared" si="100"/>
        <v>44169</v>
      </c>
      <c r="D338" s="53"/>
      <c r="E338" s="54"/>
      <c r="F338" s="55"/>
      <c r="G338" s="71">
        <v>0.58333333333333337</v>
      </c>
      <c r="H338" s="72">
        <v>0.77083333333333337</v>
      </c>
      <c r="I338" s="55">
        <f t="shared" si="97"/>
        <v>4.5</v>
      </c>
      <c r="J338" s="71">
        <v>0.58333333333333337</v>
      </c>
      <c r="K338" s="72">
        <v>0.75</v>
      </c>
      <c r="L338" s="55">
        <f t="shared" si="98"/>
        <v>3.9999999999999991</v>
      </c>
      <c r="M338" s="71">
        <v>0.41666666666666669</v>
      </c>
      <c r="N338" s="72">
        <v>0.83333333333333337</v>
      </c>
      <c r="O338" s="55">
        <f t="shared" si="99"/>
        <v>10</v>
      </c>
      <c r="P338" s="70"/>
    </row>
    <row r="339" spans="2:16" ht="19.5" customHeight="1" x14ac:dyDescent="0.2">
      <c r="B339" s="51">
        <f t="shared" si="96"/>
        <v>44170</v>
      </c>
      <c r="C339" s="52">
        <f t="shared" si="100"/>
        <v>44170</v>
      </c>
      <c r="D339" s="53"/>
      <c r="E339" s="54"/>
      <c r="F339" s="55"/>
      <c r="G339" s="71">
        <v>0.41666666666666669</v>
      </c>
      <c r="H339" s="72">
        <v>0.75</v>
      </c>
      <c r="I339" s="55">
        <f t="shared" si="97"/>
        <v>8</v>
      </c>
      <c r="J339" s="71">
        <v>0.5</v>
      </c>
      <c r="K339" s="72">
        <v>0.75</v>
      </c>
      <c r="L339" s="55">
        <f t="shared" si="98"/>
        <v>6</v>
      </c>
      <c r="M339" s="71">
        <v>0.41666666666666669</v>
      </c>
      <c r="N339" s="72">
        <v>0.83333333333333337</v>
      </c>
      <c r="O339" s="55">
        <f t="shared" si="99"/>
        <v>10</v>
      </c>
      <c r="P339" s="70"/>
    </row>
    <row r="340" spans="2:16" ht="19.5" customHeight="1" x14ac:dyDescent="0.2">
      <c r="B340" s="51">
        <f t="shared" si="96"/>
        <v>44171</v>
      </c>
      <c r="C340" s="52">
        <f t="shared" si="100"/>
        <v>44171</v>
      </c>
      <c r="D340" s="53"/>
      <c r="E340" s="54"/>
      <c r="F340" s="55"/>
      <c r="G340" s="71">
        <v>0.41666666666666669</v>
      </c>
      <c r="H340" s="72">
        <v>0.75</v>
      </c>
      <c r="I340" s="55">
        <f t="shared" si="97"/>
        <v>8</v>
      </c>
      <c r="J340" s="71">
        <v>0.5</v>
      </c>
      <c r="K340" s="72">
        <v>0.75</v>
      </c>
      <c r="L340" s="55">
        <f t="shared" si="98"/>
        <v>6</v>
      </c>
      <c r="M340" s="71">
        <v>0.41666666666666669</v>
      </c>
      <c r="N340" s="72">
        <v>0.75</v>
      </c>
      <c r="O340" s="55">
        <f t="shared" si="99"/>
        <v>8</v>
      </c>
      <c r="P340" s="70"/>
    </row>
    <row r="341" spans="2:16" ht="19.5" customHeight="1" x14ac:dyDescent="0.2">
      <c r="B341" s="51">
        <f t="shared" si="96"/>
        <v>44172</v>
      </c>
      <c r="C341" s="52">
        <f t="shared" si="100"/>
        <v>44172</v>
      </c>
      <c r="D341" s="71"/>
      <c r="E341" s="72"/>
      <c r="F341" s="55"/>
      <c r="G341" s="71">
        <v>0.58333333333333337</v>
      </c>
      <c r="H341" s="72">
        <v>0.77083333333333337</v>
      </c>
      <c r="I341" s="55">
        <f t="shared" si="97"/>
        <v>4.5</v>
      </c>
      <c r="J341" s="71">
        <v>0.58333333333333337</v>
      </c>
      <c r="K341" s="72">
        <v>0.75</v>
      </c>
      <c r="L341" s="55">
        <f t="shared" si="98"/>
        <v>3.9999999999999991</v>
      </c>
      <c r="M341" s="71">
        <v>0.41666666666666669</v>
      </c>
      <c r="N341" s="72">
        <v>0.83333333333333337</v>
      </c>
      <c r="O341" s="55">
        <f t="shared" si="99"/>
        <v>10</v>
      </c>
      <c r="P341" s="70"/>
    </row>
    <row r="342" spans="2:16" ht="19.5" customHeight="1" x14ac:dyDescent="0.2">
      <c r="B342" s="51">
        <f t="shared" si="96"/>
        <v>44173</v>
      </c>
      <c r="C342" s="52">
        <f t="shared" si="100"/>
        <v>44173</v>
      </c>
      <c r="D342" s="35"/>
      <c r="E342" s="48"/>
      <c r="F342" s="47"/>
      <c r="G342" s="35"/>
      <c r="H342" s="48" t="s">
        <v>79</v>
      </c>
      <c r="I342" s="47"/>
      <c r="J342" s="35"/>
      <c r="K342" s="48" t="s">
        <v>79</v>
      </c>
      <c r="L342" s="47"/>
      <c r="M342" s="35"/>
      <c r="N342" s="48" t="s">
        <v>79</v>
      </c>
      <c r="O342" s="47"/>
      <c r="P342" s="73"/>
    </row>
    <row r="343" spans="2:16" ht="19.5" customHeight="1" x14ac:dyDescent="0.2">
      <c r="B343" s="51">
        <f t="shared" si="96"/>
        <v>44174</v>
      </c>
      <c r="C343" s="52">
        <f t="shared" si="100"/>
        <v>44174</v>
      </c>
      <c r="D343" s="71"/>
      <c r="E343" s="72"/>
      <c r="F343" s="55"/>
      <c r="G343" s="71">
        <v>0.58333333333333337</v>
      </c>
      <c r="H343" s="72">
        <v>0.77083333333333337</v>
      </c>
      <c r="I343" s="55">
        <f t="shared" ref="I343:I348" si="101">(H343-G343)*24</f>
        <v>4.5</v>
      </c>
      <c r="J343" s="71">
        <v>0.58333333333333337</v>
      </c>
      <c r="K343" s="72">
        <v>0.75</v>
      </c>
      <c r="L343" s="55">
        <f t="shared" ref="L343:L348" si="102">(K343-J343)*24</f>
        <v>3.9999999999999991</v>
      </c>
      <c r="M343" s="71">
        <v>0.41666666666666669</v>
      </c>
      <c r="N343" s="72">
        <v>0.83333333333333337</v>
      </c>
      <c r="O343" s="55">
        <f t="shared" ref="O343:O348" si="103">(N343-M343)*24</f>
        <v>10</v>
      </c>
      <c r="P343" s="70"/>
    </row>
    <row r="344" spans="2:16" ht="19.5" customHeight="1" x14ac:dyDescent="0.2">
      <c r="B344" s="51">
        <f t="shared" si="96"/>
        <v>44175</v>
      </c>
      <c r="C344" s="52">
        <f t="shared" si="100"/>
        <v>44175</v>
      </c>
      <c r="D344" s="35"/>
      <c r="E344" s="48"/>
      <c r="F344" s="47"/>
      <c r="G344" s="71">
        <v>0.58333333333333337</v>
      </c>
      <c r="H344" s="72">
        <v>0.77083333333333337</v>
      </c>
      <c r="I344" s="55">
        <f t="shared" si="101"/>
        <v>4.5</v>
      </c>
      <c r="J344" s="71">
        <v>0.58333333333333337</v>
      </c>
      <c r="K344" s="72">
        <v>0.75</v>
      </c>
      <c r="L344" s="55">
        <f t="shared" si="102"/>
        <v>3.9999999999999991</v>
      </c>
      <c r="M344" s="71">
        <v>0.41666666666666669</v>
      </c>
      <c r="N344" s="72">
        <v>0.83333333333333337</v>
      </c>
      <c r="O344" s="55">
        <f t="shared" si="103"/>
        <v>10</v>
      </c>
      <c r="P344" s="70"/>
    </row>
    <row r="345" spans="2:16" ht="19.5" customHeight="1" x14ac:dyDescent="0.2">
      <c r="B345" s="51">
        <f t="shared" si="96"/>
        <v>44176</v>
      </c>
      <c r="C345" s="52">
        <f t="shared" si="100"/>
        <v>44176</v>
      </c>
      <c r="D345" s="71"/>
      <c r="E345" s="72"/>
      <c r="F345" s="55"/>
      <c r="G345" s="71">
        <v>0.58333333333333337</v>
      </c>
      <c r="H345" s="72">
        <v>0.77083333333333337</v>
      </c>
      <c r="I345" s="55">
        <f t="shared" si="101"/>
        <v>4.5</v>
      </c>
      <c r="J345" s="71">
        <v>0.58333333333333337</v>
      </c>
      <c r="K345" s="72">
        <v>0.75</v>
      </c>
      <c r="L345" s="55">
        <f t="shared" si="102"/>
        <v>3.9999999999999991</v>
      </c>
      <c r="M345" s="71">
        <v>0.41666666666666669</v>
      </c>
      <c r="N345" s="72">
        <v>0.83333333333333337</v>
      </c>
      <c r="O345" s="55">
        <f t="shared" si="103"/>
        <v>10</v>
      </c>
      <c r="P345" s="49"/>
    </row>
    <row r="346" spans="2:16" ht="19.5" customHeight="1" x14ac:dyDescent="0.2">
      <c r="B346" s="51">
        <f t="shared" si="96"/>
        <v>44177</v>
      </c>
      <c r="C346" s="52">
        <f t="shared" si="100"/>
        <v>44177</v>
      </c>
      <c r="D346" s="71"/>
      <c r="E346" s="72"/>
      <c r="F346" s="55"/>
      <c r="G346" s="71">
        <v>0.41666666666666669</v>
      </c>
      <c r="H346" s="72">
        <v>0.75</v>
      </c>
      <c r="I346" s="55">
        <f t="shared" si="101"/>
        <v>8</v>
      </c>
      <c r="J346" s="71">
        <v>0.5</v>
      </c>
      <c r="K346" s="72">
        <v>0.75</v>
      </c>
      <c r="L346" s="55">
        <f t="shared" si="102"/>
        <v>6</v>
      </c>
      <c r="M346" s="71">
        <v>0.41666666666666669</v>
      </c>
      <c r="N346" s="72">
        <v>0.83333333333333337</v>
      </c>
      <c r="O346" s="55">
        <f t="shared" si="103"/>
        <v>10</v>
      </c>
      <c r="P346" s="49"/>
    </row>
    <row r="347" spans="2:16" ht="19.5" customHeight="1" x14ac:dyDescent="0.2">
      <c r="B347" s="51">
        <f t="shared" si="96"/>
        <v>44178</v>
      </c>
      <c r="C347" s="52">
        <f t="shared" si="100"/>
        <v>44178</v>
      </c>
      <c r="D347" s="71"/>
      <c r="E347" s="72"/>
      <c r="F347" s="55"/>
      <c r="G347" s="71">
        <v>0.41666666666666669</v>
      </c>
      <c r="H347" s="72">
        <v>0.75</v>
      </c>
      <c r="I347" s="55">
        <f t="shared" si="101"/>
        <v>8</v>
      </c>
      <c r="J347" s="71">
        <v>0.5</v>
      </c>
      <c r="K347" s="72">
        <v>0.75</v>
      </c>
      <c r="L347" s="55">
        <f t="shared" si="102"/>
        <v>6</v>
      </c>
      <c r="M347" s="71">
        <v>0.41666666666666669</v>
      </c>
      <c r="N347" s="72">
        <v>0.75</v>
      </c>
      <c r="O347" s="55">
        <f t="shared" si="103"/>
        <v>8</v>
      </c>
      <c r="P347" s="49"/>
    </row>
    <row r="348" spans="2:16" ht="19.5" customHeight="1" x14ac:dyDescent="0.2">
      <c r="B348" s="51">
        <f t="shared" si="96"/>
        <v>44179</v>
      </c>
      <c r="C348" s="52">
        <f t="shared" si="100"/>
        <v>44179</v>
      </c>
      <c r="D348" s="71"/>
      <c r="E348" s="72"/>
      <c r="F348" s="55"/>
      <c r="G348" s="71">
        <v>0.58333333333333337</v>
      </c>
      <c r="H348" s="72">
        <v>0.77083333333333337</v>
      </c>
      <c r="I348" s="55">
        <f t="shared" si="101"/>
        <v>4.5</v>
      </c>
      <c r="J348" s="71">
        <v>0.58333333333333337</v>
      </c>
      <c r="K348" s="72">
        <v>0.75</v>
      </c>
      <c r="L348" s="55">
        <f t="shared" si="102"/>
        <v>3.9999999999999991</v>
      </c>
      <c r="M348" s="71">
        <v>0.41666666666666669</v>
      </c>
      <c r="N348" s="72">
        <v>0.83333333333333337</v>
      </c>
      <c r="O348" s="55">
        <f t="shared" si="103"/>
        <v>10</v>
      </c>
      <c r="P348" s="49"/>
    </row>
    <row r="349" spans="2:16" ht="19.5" customHeight="1" x14ac:dyDescent="0.2">
      <c r="B349" s="51">
        <f t="shared" si="96"/>
        <v>44180</v>
      </c>
      <c r="C349" s="52">
        <f t="shared" si="100"/>
        <v>44180</v>
      </c>
      <c r="D349" s="53"/>
      <c r="E349" s="54"/>
      <c r="F349" s="55"/>
      <c r="G349" s="35"/>
      <c r="H349" s="48" t="s">
        <v>79</v>
      </c>
      <c r="I349" s="47"/>
      <c r="J349" s="35"/>
      <c r="K349" s="48" t="s">
        <v>79</v>
      </c>
      <c r="L349" s="47"/>
      <c r="M349" s="35"/>
      <c r="N349" s="48" t="s">
        <v>79</v>
      </c>
      <c r="O349" s="47"/>
      <c r="P349" s="49"/>
    </row>
    <row r="350" spans="2:16" ht="19.5" customHeight="1" x14ac:dyDescent="0.2">
      <c r="B350" s="51">
        <f t="shared" si="96"/>
        <v>44181</v>
      </c>
      <c r="C350" s="52">
        <f t="shared" si="100"/>
        <v>44181</v>
      </c>
      <c r="D350" s="71"/>
      <c r="E350" s="72"/>
      <c r="F350" s="55"/>
      <c r="G350" s="71">
        <v>0.58333333333333337</v>
      </c>
      <c r="H350" s="72">
        <v>0.77083333333333337</v>
      </c>
      <c r="I350" s="55">
        <f t="shared" ref="I350:I355" si="104">(H350-G350)*24</f>
        <v>4.5</v>
      </c>
      <c r="J350" s="71">
        <v>0.58333333333333337</v>
      </c>
      <c r="K350" s="72">
        <v>0.75</v>
      </c>
      <c r="L350" s="55">
        <f t="shared" ref="L350:L355" si="105">(K350-J350)*24</f>
        <v>3.9999999999999991</v>
      </c>
      <c r="M350" s="71">
        <v>0.41666666666666669</v>
      </c>
      <c r="N350" s="72">
        <v>0.83333333333333337</v>
      </c>
      <c r="O350" s="55">
        <f t="shared" ref="O350:O355" si="106">(N350-M350)*24</f>
        <v>10</v>
      </c>
      <c r="P350" s="49"/>
    </row>
    <row r="351" spans="2:16" ht="19.5" customHeight="1" x14ac:dyDescent="0.2">
      <c r="B351" s="51">
        <f t="shared" si="96"/>
        <v>44182</v>
      </c>
      <c r="C351" s="52">
        <f t="shared" si="100"/>
        <v>44182</v>
      </c>
      <c r="D351" s="35"/>
      <c r="E351" s="48"/>
      <c r="F351" s="47"/>
      <c r="G351" s="71">
        <v>0.58333333333333337</v>
      </c>
      <c r="H351" s="72">
        <v>0.77083333333333337</v>
      </c>
      <c r="I351" s="55">
        <f t="shared" si="104"/>
        <v>4.5</v>
      </c>
      <c r="J351" s="71">
        <v>0.58333333333333337</v>
      </c>
      <c r="K351" s="72">
        <v>0.75</v>
      </c>
      <c r="L351" s="55">
        <f t="shared" si="105"/>
        <v>3.9999999999999991</v>
      </c>
      <c r="M351" s="71">
        <v>0.41666666666666669</v>
      </c>
      <c r="N351" s="72">
        <v>0.83333333333333337</v>
      </c>
      <c r="O351" s="55">
        <f t="shared" si="106"/>
        <v>10</v>
      </c>
      <c r="P351" s="49"/>
    </row>
    <row r="352" spans="2:16" ht="19.5" customHeight="1" x14ac:dyDescent="0.2">
      <c r="B352" s="51">
        <f t="shared" si="96"/>
        <v>44183</v>
      </c>
      <c r="C352" s="52">
        <f t="shared" si="100"/>
        <v>44183</v>
      </c>
      <c r="D352" s="71"/>
      <c r="E352" s="72"/>
      <c r="F352" s="55"/>
      <c r="G352" s="71">
        <v>0.58333333333333337</v>
      </c>
      <c r="H352" s="72">
        <v>0.77083333333333337</v>
      </c>
      <c r="I352" s="55">
        <f t="shared" si="104"/>
        <v>4.5</v>
      </c>
      <c r="J352" s="71">
        <v>0.58333333333333337</v>
      </c>
      <c r="K352" s="72">
        <v>0.75</v>
      </c>
      <c r="L352" s="55">
        <f t="shared" si="105"/>
        <v>3.9999999999999991</v>
      </c>
      <c r="M352" s="71">
        <v>0.41666666666666669</v>
      </c>
      <c r="N352" s="72">
        <v>0.83333333333333337</v>
      </c>
      <c r="O352" s="55">
        <f t="shared" si="106"/>
        <v>10</v>
      </c>
      <c r="P352" s="49"/>
    </row>
    <row r="353" spans="2:17" ht="19.5" customHeight="1" x14ac:dyDescent="0.2">
      <c r="B353" s="51">
        <f t="shared" si="96"/>
        <v>44184</v>
      </c>
      <c r="C353" s="52">
        <f t="shared" si="100"/>
        <v>44184</v>
      </c>
      <c r="D353" s="71"/>
      <c r="E353" s="72"/>
      <c r="F353" s="55"/>
      <c r="G353" s="71">
        <v>0.41666666666666669</v>
      </c>
      <c r="H353" s="72">
        <v>0.75</v>
      </c>
      <c r="I353" s="55">
        <f t="shared" si="104"/>
        <v>8</v>
      </c>
      <c r="J353" s="71">
        <v>0.5</v>
      </c>
      <c r="K353" s="72">
        <v>0.75</v>
      </c>
      <c r="L353" s="55">
        <f t="shared" si="105"/>
        <v>6</v>
      </c>
      <c r="M353" s="71">
        <v>0.41666666666666669</v>
      </c>
      <c r="N353" s="72">
        <v>0.83333333333333337</v>
      </c>
      <c r="O353" s="55">
        <f t="shared" si="106"/>
        <v>10</v>
      </c>
      <c r="P353" s="49"/>
    </row>
    <row r="354" spans="2:17" ht="19.5" customHeight="1" x14ac:dyDescent="0.2">
      <c r="B354" s="51">
        <f t="shared" si="96"/>
        <v>44185</v>
      </c>
      <c r="C354" s="52">
        <f t="shared" si="100"/>
        <v>44185</v>
      </c>
      <c r="D354" s="71"/>
      <c r="E354" s="72"/>
      <c r="F354" s="55"/>
      <c r="G354" s="71">
        <v>0.41666666666666669</v>
      </c>
      <c r="H354" s="72">
        <v>0.75</v>
      </c>
      <c r="I354" s="55">
        <f t="shared" si="104"/>
        <v>8</v>
      </c>
      <c r="J354" s="71">
        <v>0.5</v>
      </c>
      <c r="K354" s="72">
        <v>0.75</v>
      </c>
      <c r="L354" s="55">
        <f t="shared" si="105"/>
        <v>6</v>
      </c>
      <c r="M354" s="71">
        <v>0.41666666666666669</v>
      </c>
      <c r="N354" s="72">
        <v>0.75</v>
      </c>
      <c r="O354" s="55">
        <f t="shared" si="106"/>
        <v>8</v>
      </c>
      <c r="P354" s="49"/>
    </row>
    <row r="355" spans="2:17" ht="19.5" customHeight="1" x14ac:dyDescent="0.2">
      <c r="B355" s="51">
        <f t="shared" si="96"/>
        <v>44186</v>
      </c>
      <c r="C355" s="52">
        <f t="shared" si="100"/>
        <v>44186</v>
      </c>
      <c r="D355" s="71"/>
      <c r="E355" s="72"/>
      <c r="F355" s="55"/>
      <c r="G355" s="71">
        <v>0.58333333333333337</v>
      </c>
      <c r="H355" s="72">
        <v>0.77083333333333337</v>
      </c>
      <c r="I355" s="55">
        <f t="shared" si="104"/>
        <v>4.5</v>
      </c>
      <c r="J355" s="71">
        <v>0.58333333333333337</v>
      </c>
      <c r="K355" s="72">
        <v>0.75</v>
      </c>
      <c r="L355" s="55">
        <f t="shared" si="105"/>
        <v>3.9999999999999991</v>
      </c>
      <c r="M355" s="71">
        <v>0.41666666666666669</v>
      </c>
      <c r="N355" s="72">
        <v>0.83333333333333337</v>
      </c>
      <c r="O355" s="55">
        <f t="shared" si="106"/>
        <v>10</v>
      </c>
      <c r="P355" s="49"/>
    </row>
    <row r="356" spans="2:17" ht="19.5" customHeight="1" x14ac:dyDescent="0.2">
      <c r="B356" s="51">
        <f t="shared" si="96"/>
        <v>44187</v>
      </c>
      <c r="C356" s="52">
        <f t="shared" si="100"/>
        <v>44187</v>
      </c>
      <c r="D356" s="53"/>
      <c r="E356" s="54"/>
      <c r="F356" s="55"/>
      <c r="G356" s="35"/>
      <c r="H356" s="48" t="s">
        <v>79</v>
      </c>
      <c r="I356" s="47"/>
      <c r="J356" s="35"/>
      <c r="K356" s="48" t="s">
        <v>79</v>
      </c>
      <c r="L356" s="47"/>
      <c r="M356" s="35"/>
      <c r="N356" s="48" t="s">
        <v>79</v>
      </c>
      <c r="O356" s="47"/>
      <c r="P356" s="49"/>
    </row>
    <row r="357" spans="2:17" ht="19.5" customHeight="1" x14ac:dyDescent="0.2">
      <c r="B357" s="51">
        <f t="shared" si="96"/>
        <v>44188</v>
      </c>
      <c r="C357" s="52">
        <f t="shared" si="100"/>
        <v>44188</v>
      </c>
      <c r="D357" s="71"/>
      <c r="E357" s="72"/>
      <c r="F357" s="55"/>
      <c r="G357" s="71">
        <v>0.58333333333333337</v>
      </c>
      <c r="H357" s="72">
        <v>0.77083333333333337</v>
      </c>
      <c r="I357" s="55">
        <f t="shared" ref="I357:I362" si="107">(H357-G357)*24</f>
        <v>4.5</v>
      </c>
      <c r="J357" s="71">
        <v>0.58333333333333337</v>
      </c>
      <c r="K357" s="72">
        <v>0.75</v>
      </c>
      <c r="L357" s="55">
        <f t="shared" ref="L357:L362" si="108">(K357-J357)*24</f>
        <v>3.9999999999999991</v>
      </c>
      <c r="M357" s="71">
        <v>0.41666666666666669</v>
      </c>
      <c r="N357" s="72">
        <v>0.83333333333333337</v>
      </c>
      <c r="O357" s="55">
        <f t="shared" ref="O357:O362" si="109">(N357-M357)*24</f>
        <v>10</v>
      </c>
      <c r="P357" s="49"/>
    </row>
    <row r="358" spans="2:17" ht="19.5" customHeight="1" x14ac:dyDescent="0.2">
      <c r="B358" s="51">
        <f t="shared" si="96"/>
        <v>44189</v>
      </c>
      <c r="C358" s="52">
        <f t="shared" si="100"/>
        <v>44189</v>
      </c>
      <c r="D358" s="35"/>
      <c r="E358" s="48"/>
      <c r="F358" s="47"/>
      <c r="G358" s="71">
        <v>0.58333333333333337</v>
      </c>
      <c r="H358" s="72">
        <v>0.77083333333333337</v>
      </c>
      <c r="I358" s="55">
        <f t="shared" si="107"/>
        <v>4.5</v>
      </c>
      <c r="J358" s="71">
        <v>0.58333333333333337</v>
      </c>
      <c r="K358" s="72">
        <v>0.75</v>
      </c>
      <c r="L358" s="55">
        <f t="shared" si="108"/>
        <v>3.9999999999999991</v>
      </c>
      <c r="M358" s="71">
        <v>0.41666666666666669</v>
      </c>
      <c r="N358" s="72">
        <v>0.83333333333333337</v>
      </c>
      <c r="O358" s="55">
        <f t="shared" si="109"/>
        <v>10</v>
      </c>
      <c r="P358" s="83"/>
      <c r="Q358" s="1" t="s">
        <v>319</v>
      </c>
    </row>
    <row r="359" spans="2:17" ht="19.5" customHeight="1" x14ac:dyDescent="0.2">
      <c r="B359" s="51">
        <f t="shared" si="96"/>
        <v>44190</v>
      </c>
      <c r="C359" s="52">
        <f t="shared" si="100"/>
        <v>44190</v>
      </c>
      <c r="D359" s="71"/>
      <c r="E359" s="72"/>
      <c r="F359" s="55"/>
      <c r="G359" s="71">
        <v>0.41666666666666669</v>
      </c>
      <c r="H359" s="72">
        <v>0.75</v>
      </c>
      <c r="I359" s="55">
        <f t="shared" si="107"/>
        <v>8</v>
      </c>
      <c r="J359" s="71">
        <v>0.5</v>
      </c>
      <c r="K359" s="72">
        <v>0.75</v>
      </c>
      <c r="L359" s="55">
        <f t="shared" si="108"/>
        <v>6</v>
      </c>
      <c r="M359" s="71">
        <v>0.41666666666666669</v>
      </c>
      <c r="N359" s="72">
        <v>0.83333333333333337</v>
      </c>
      <c r="O359" s="55">
        <f t="shared" si="109"/>
        <v>10</v>
      </c>
      <c r="P359" s="83" t="s">
        <v>105</v>
      </c>
    </row>
    <row r="360" spans="2:17" ht="19.5" customHeight="1" x14ac:dyDescent="0.2">
      <c r="B360" s="51">
        <f t="shared" si="96"/>
        <v>44191</v>
      </c>
      <c r="C360" s="52">
        <f t="shared" si="100"/>
        <v>44191</v>
      </c>
      <c r="D360" s="71"/>
      <c r="E360" s="72"/>
      <c r="F360" s="55"/>
      <c r="G360" s="71">
        <v>0.41666666666666669</v>
      </c>
      <c r="H360" s="72">
        <v>0.75</v>
      </c>
      <c r="I360" s="55">
        <f t="shared" si="107"/>
        <v>8</v>
      </c>
      <c r="J360" s="71">
        <v>0.5</v>
      </c>
      <c r="K360" s="72">
        <v>0.75</v>
      </c>
      <c r="L360" s="55">
        <f t="shared" si="108"/>
        <v>6</v>
      </c>
      <c r="M360" s="71">
        <v>0.41666666666666669</v>
      </c>
      <c r="N360" s="72">
        <v>0.83333333333333337</v>
      </c>
      <c r="O360" s="55">
        <f t="shared" si="109"/>
        <v>10</v>
      </c>
      <c r="P360" s="83" t="s">
        <v>105</v>
      </c>
    </row>
    <row r="361" spans="2:17" ht="19.5" customHeight="1" x14ac:dyDescent="0.2">
      <c r="B361" s="51">
        <f t="shared" si="96"/>
        <v>44192</v>
      </c>
      <c r="C361" s="52">
        <f t="shared" si="100"/>
        <v>44192</v>
      </c>
      <c r="D361" s="71"/>
      <c r="E361" s="72"/>
      <c r="F361" s="55"/>
      <c r="G361" s="71">
        <v>0.41666666666666669</v>
      </c>
      <c r="H361" s="72">
        <v>0.75</v>
      </c>
      <c r="I361" s="55">
        <f t="shared" si="107"/>
        <v>8</v>
      </c>
      <c r="J361" s="71">
        <v>0.5</v>
      </c>
      <c r="K361" s="72">
        <v>0.75</v>
      </c>
      <c r="L361" s="55">
        <f t="shared" si="108"/>
        <v>6</v>
      </c>
      <c r="M361" s="53">
        <v>0.41666666666666669</v>
      </c>
      <c r="N361" s="54">
        <v>0.75</v>
      </c>
      <c r="O361" s="55">
        <f t="shared" si="109"/>
        <v>8</v>
      </c>
      <c r="P361" s="83" t="s">
        <v>105</v>
      </c>
    </row>
    <row r="362" spans="2:17" ht="19.5" customHeight="1" x14ac:dyDescent="0.2">
      <c r="B362" s="51">
        <f t="shared" si="96"/>
        <v>44193</v>
      </c>
      <c r="C362" s="52">
        <f t="shared" si="100"/>
        <v>44193</v>
      </c>
      <c r="D362" s="71"/>
      <c r="E362" s="72"/>
      <c r="F362" s="55"/>
      <c r="G362" s="71">
        <v>0.41666666666666669</v>
      </c>
      <c r="H362" s="72">
        <v>0.75</v>
      </c>
      <c r="I362" s="55">
        <f t="shared" si="107"/>
        <v>8</v>
      </c>
      <c r="J362" s="71">
        <v>0.5</v>
      </c>
      <c r="K362" s="72">
        <v>0.75</v>
      </c>
      <c r="L362" s="55">
        <f t="shared" si="108"/>
        <v>6</v>
      </c>
      <c r="M362" s="71">
        <v>0.41666666666666669</v>
      </c>
      <c r="N362" s="72">
        <v>0.83333333333333337</v>
      </c>
      <c r="O362" s="55">
        <f t="shared" si="109"/>
        <v>10</v>
      </c>
      <c r="P362" s="83" t="s">
        <v>105</v>
      </c>
    </row>
    <row r="363" spans="2:17" ht="19.5" customHeight="1" x14ac:dyDescent="0.2">
      <c r="B363" s="51">
        <f>IF(DAY(B362+1)&lt;&gt;29,"",B362+1)</f>
        <v>44194</v>
      </c>
      <c r="C363" s="52">
        <f t="shared" si="100"/>
        <v>44194</v>
      </c>
      <c r="D363" s="53"/>
      <c r="E363" s="54"/>
      <c r="F363" s="55"/>
      <c r="G363" s="71">
        <v>0.41666666666666669</v>
      </c>
      <c r="H363" s="72">
        <v>0.75</v>
      </c>
      <c r="I363" s="55">
        <f>(H363-G363)*24</f>
        <v>8</v>
      </c>
      <c r="J363" s="71">
        <v>0.5</v>
      </c>
      <c r="K363" s="72">
        <v>0.75</v>
      </c>
      <c r="L363" s="55">
        <f>(K363-J363)*24</f>
        <v>6</v>
      </c>
      <c r="M363" s="71">
        <v>0.41666666666666669</v>
      </c>
      <c r="N363" s="72">
        <v>0.75</v>
      </c>
      <c r="O363" s="55">
        <f>(N363-M363)*24</f>
        <v>8</v>
      </c>
      <c r="P363" s="83" t="s">
        <v>105</v>
      </c>
    </row>
    <row r="364" spans="2:17" ht="19.5" customHeight="1" x14ac:dyDescent="0.2">
      <c r="B364" s="51">
        <f>IF(DAY(B363+1)&lt;&gt;30,"",B363+1)</f>
        <v>44195</v>
      </c>
      <c r="C364" s="52">
        <f t="shared" si="100"/>
        <v>44195</v>
      </c>
      <c r="D364" s="53"/>
      <c r="E364" s="54"/>
      <c r="F364" s="55"/>
      <c r="G364" s="71">
        <v>0.41666666666666669</v>
      </c>
      <c r="H364" s="72">
        <v>0.75</v>
      </c>
      <c r="I364" s="55">
        <f>(H364-G364)*24</f>
        <v>8</v>
      </c>
      <c r="J364" s="71">
        <v>0.5</v>
      </c>
      <c r="K364" s="72">
        <v>0.75</v>
      </c>
      <c r="L364" s="55">
        <f>(K364-J364)*24</f>
        <v>6</v>
      </c>
      <c r="M364" s="71">
        <v>0.41666666666666669</v>
      </c>
      <c r="N364" s="72">
        <v>0.75</v>
      </c>
      <c r="O364" s="55">
        <f>(N364-M364)*24</f>
        <v>8</v>
      </c>
      <c r="P364" s="83" t="s">
        <v>105</v>
      </c>
    </row>
    <row r="365" spans="2:17" ht="19.5" customHeight="1" thickBot="1" x14ac:dyDescent="0.25">
      <c r="B365" s="51">
        <f>IF(DAY(B364+1)&lt;&gt;31,"",B364+1)</f>
        <v>44196</v>
      </c>
      <c r="C365" s="52">
        <f t="shared" si="100"/>
        <v>44196</v>
      </c>
      <c r="D365" s="56"/>
      <c r="E365" s="77"/>
      <c r="F365" s="76"/>
      <c r="G365" s="35"/>
      <c r="H365" s="48" t="s">
        <v>79</v>
      </c>
      <c r="I365" s="47"/>
      <c r="J365" s="35"/>
      <c r="K365" s="48" t="s">
        <v>79</v>
      </c>
      <c r="L365" s="47"/>
      <c r="M365" s="35"/>
      <c r="N365" s="48" t="s">
        <v>79</v>
      </c>
      <c r="O365" s="47"/>
      <c r="P365" s="50"/>
    </row>
    <row r="366" spans="2:17" ht="19.5" customHeight="1" thickTop="1" x14ac:dyDescent="0.2">
      <c r="B366" s="57" t="s">
        <v>37</v>
      </c>
      <c r="C366" s="58"/>
      <c r="D366" s="57"/>
      <c r="E366" s="59">
        <f>COUNTIF(D335:D365,"&gt;0")</f>
        <v>0</v>
      </c>
      <c r="F366" s="60"/>
      <c r="G366" s="61"/>
      <c r="H366" s="59">
        <f>COUNTIF(G335:G365,"&gt;0")</f>
        <v>26</v>
      </c>
      <c r="I366" s="60"/>
      <c r="J366" s="61"/>
      <c r="K366" s="59">
        <f>COUNTIF(J335:J365,"&gt;0")</f>
        <v>26</v>
      </c>
      <c r="L366" s="60"/>
      <c r="M366" s="61"/>
      <c r="N366" s="59">
        <f>COUNTIF(M335:M365,"&gt;0")</f>
        <v>26</v>
      </c>
      <c r="O366" s="60"/>
      <c r="P366" s="40"/>
    </row>
    <row r="367" spans="2:17" ht="19.5" customHeight="1" x14ac:dyDescent="0.2">
      <c r="B367" s="62" t="s">
        <v>309</v>
      </c>
      <c r="C367" s="63"/>
      <c r="D367" s="64"/>
      <c r="E367" s="74">
        <f>SUM(F335:F365)</f>
        <v>0</v>
      </c>
      <c r="F367" s="63"/>
      <c r="G367" s="65"/>
      <c r="H367" s="74">
        <f>SUM(I335:I365)</f>
        <v>159</v>
      </c>
      <c r="I367" s="63"/>
      <c r="J367" s="65"/>
      <c r="K367" s="74">
        <f>SUM(L335:L365)</f>
        <v>127.99999999999999</v>
      </c>
      <c r="L367" s="63"/>
      <c r="M367" s="65"/>
      <c r="N367" s="74">
        <f>SUM(O335:O365)</f>
        <v>248</v>
      </c>
      <c r="O367" s="63"/>
      <c r="P367" s="40"/>
    </row>
    <row r="368" spans="2:17" ht="19.5" customHeight="1" x14ac:dyDescent="0.2">
      <c r="B368" s="64" t="s">
        <v>366</v>
      </c>
      <c r="C368" s="66"/>
      <c r="D368" s="64"/>
      <c r="E368" s="90">
        <f>COUNTIF($B$335:$B$365,"&gt;0")-E366</f>
        <v>31</v>
      </c>
      <c r="F368" s="47"/>
      <c r="G368" s="35"/>
      <c r="H368" s="90">
        <f>COUNTIF($B$335:$B$365,"&gt;0")-H366</f>
        <v>5</v>
      </c>
      <c r="I368" s="47"/>
      <c r="J368" s="35"/>
      <c r="K368" s="90">
        <f>COUNTIF($B$335:$B$365,"&gt;0")-K366</f>
        <v>5</v>
      </c>
      <c r="L368" s="47"/>
      <c r="M368" s="35"/>
      <c r="N368" s="90">
        <f>COUNTIF($B$335:$B$365,"&gt;0")-N366</f>
        <v>5</v>
      </c>
      <c r="O368" s="47"/>
      <c r="P368" s="40"/>
    </row>
    <row r="369" spans="2:16" ht="19.5" customHeight="1" x14ac:dyDescent="0.2">
      <c r="B369" s="67"/>
      <c r="C369" s="68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2:16" ht="18.75" customHeight="1" x14ac:dyDescent="0.2">
      <c r="B370" s="287" t="s">
        <v>13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</row>
    <row r="371" spans="2:16" ht="18.75" customHeight="1" x14ac:dyDescent="0.2"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</row>
    <row r="372" spans="2:16" ht="18.75" customHeight="1" x14ac:dyDescent="0.2"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2:16" ht="18.75" customHeight="1" x14ac:dyDescent="0.2">
      <c r="B373" s="294">
        <f>EDATE(B332, 1)</f>
        <v>44197</v>
      </c>
      <c r="C373" s="294"/>
      <c r="D373" s="294"/>
      <c r="E373" s="295">
        <f>B373</f>
        <v>44197</v>
      </c>
      <c r="F373" s="295"/>
    </row>
    <row r="374" spans="2:16" ht="19.5" customHeight="1" x14ac:dyDescent="0.2">
      <c r="B374" s="289"/>
      <c r="C374" s="290"/>
      <c r="D374" s="219" t="s">
        <v>313</v>
      </c>
      <c r="E374" s="293"/>
      <c r="F374" s="220"/>
      <c r="G374" s="219" t="s">
        <v>2</v>
      </c>
      <c r="H374" s="293"/>
      <c r="I374" s="220"/>
      <c r="J374" s="219" t="s">
        <v>36</v>
      </c>
      <c r="K374" s="293"/>
      <c r="L374" s="220"/>
      <c r="M374" s="219" t="s">
        <v>237</v>
      </c>
      <c r="N374" s="293"/>
      <c r="O374" s="220"/>
      <c r="P374" s="40" t="s">
        <v>306</v>
      </c>
    </row>
    <row r="375" spans="2:16" ht="19.5" customHeight="1" x14ac:dyDescent="0.2">
      <c r="B375" s="291"/>
      <c r="C375" s="292"/>
      <c r="D375" s="35" t="s">
        <v>246</v>
      </c>
      <c r="E375" s="48" t="s">
        <v>307</v>
      </c>
      <c r="F375" s="47" t="s">
        <v>308</v>
      </c>
      <c r="G375" s="35" t="s">
        <v>246</v>
      </c>
      <c r="H375" s="48" t="s">
        <v>307</v>
      </c>
      <c r="I375" s="47" t="s">
        <v>308</v>
      </c>
      <c r="J375" s="35" t="s">
        <v>246</v>
      </c>
      <c r="K375" s="48" t="s">
        <v>307</v>
      </c>
      <c r="L375" s="47" t="s">
        <v>308</v>
      </c>
      <c r="M375" s="35" t="s">
        <v>246</v>
      </c>
      <c r="N375" s="48" t="s">
        <v>307</v>
      </c>
      <c r="O375" s="47" t="s">
        <v>308</v>
      </c>
      <c r="P375" s="40"/>
    </row>
    <row r="376" spans="2:16" ht="19.5" customHeight="1" x14ac:dyDescent="0.2">
      <c r="B376" s="51">
        <f>B373</f>
        <v>44197</v>
      </c>
      <c r="C376" s="52">
        <f>B376</f>
        <v>44197</v>
      </c>
      <c r="D376" s="53"/>
      <c r="E376" s="54"/>
      <c r="F376" s="55"/>
      <c r="G376" s="35"/>
      <c r="H376" s="48" t="s">
        <v>79</v>
      </c>
      <c r="I376" s="47"/>
      <c r="J376" s="35"/>
      <c r="K376" s="48" t="s">
        <v>79</v>
      </c>
      <c r="L376" s="47"/>
      <c r="M376" s="35"/>
      <c r="N376" s="48" t="s">
        <v>79</v>
      </c>
      <c r="O376" s="47"/>
      <c r="P376" s="83" t="s">
        <v>105</v>
      </c>
    </row>
    <row r="377" spans="2:16" ht="19.5" customHeight="1" x14ac:dyDescent="0.2">
      <c r="B377" s="51">
        <f t="shared" ref="B377:B403" si="110">B376+1</f>
        <v>44198</v>
      </c>
      <c r="C377" s="52">
        <f>B377</f>
        <v>44198</v>
      </c>
      <c r="D377" s="53"/>
      <c r="E377" s="54"/>
      <c r="F377" s="55"/>
      <c r="G377" s="71">
        <v>0.41666666666666669</v>
      </c>
      <c r="H377" s="72">
        <v>0.75</v>
      </c>
      <c r="I377" s="55">
        <f>(H377-G377)*24</f>
        <v>8</v>
      </c>
      <c r="J377" s="71">
        <v>0.5</v>
      </c>
      <c r="K377" s="72">
        <v>0.75</v>
      </c>
      <c r="L377" s="55">
        <f>(K377-J377)*24</f>
        <v>6</v>
      </c>
      <c r="M377" s="71">
        <v>0.41666666666666669</v>
      </c>
      <c r="N377" s="72">
        <v>0.75</v>
      </c>
      <c r="O377" s="55">
        <f>(N377-M377)*24</f>
        <v>8</v>
      </c>
      <c r="P377" s="83" t="s">
        <v>105</v>
      </c>
    </row>
    <row r="378" spans="2:16" ht="19.5" customHeight="1" x14ac:dyDescent="0.2">
      <c r="B378" s="51">
        <f t="shared" si="110"/>
        <v>44199</v>
      </c>
      <c r="C378" s="52">
        <f t="shared" ref="C378:C406" si="111">B378</f>
        <v>44199</v>
      </c>
      <c r="D378" s="53"/>
      <c r="E378" s="54"/>
      <c r="F378" s="55"/>
      <c r="G378" s="71">
        <v>0.41666666666666669</v>
      </c>
      <c r="H378" s="72">
        <v>0.75</v>
      </c>
      <c r="I378" s="55">
        <f>(H378-G378)*24</f>
        <v>8</v>
      </c>
      <c r="J378" s="71">
        <v>0.5</v>
      </c>
      <c r="K378" s="72">
        <v>0.75</v>
      </c>
      <c r="L378" s="55">
        <f>(K378-J378)*24</f>
        <v>6</v>
      </c>
      <c r="M378" s="71">
        <v>0.41666666666666669</v>
      </c>
      <c r="N378" s="72">
        <v>0.75</v>
      </c>
      <c r="O378" s="55">
        <f>(N378-M378)*24</f>
        <v>8</v>
      </c>
      <c r="P378" s="83" t="s">
        <v>105</v>
      </c>
    </row>
    <row r="379" spans="2:16" ht="19.5" customHeight="1" x14ac:dyDescent="0.2">
      <c r="B379" s="51">
        <f t="shared" si="110"/>
        <v>44200</v>
      </c>
      <c r="C379" s="52">
        <f t="shared" si="111"/>
        <v>44200</v>
      </c>
      <c r="D379" s="53"/>
      <c r="E379" s="54"/>
      <c r="F379" s="55"/>
      <c r="G379" s="71">
        <v>0.41666666666666669</v>
      </c>
      <c r="H379" s="72">
        <v>0.75</v>
      </c>
      <c r="I379" s="55">
        <f>(H379-G379)*24</f>
        <v>8</v>
      </c>
      <c r="J379" s="71">
        <v>0.5</v>
      </c>
      <c r="K379" s="72">
        <v>0.75</v>
      </c>
      <c r="L379" s="55">
        <f>(K379-J379)*24</f>
        <v>6</v>
      </c>
      <c r="M379" s="71">
        <v>0.41666666666666669</v>
      </c>
      <c r="N379" s="72">
        <v>0.83333333333333337</v>
      </c>
      <c r="O379" s="55">
        <f>(N379-M379)*24</f>
        <v>10</v>
      </c>
      <c r="P379" s="83" t="s">
        <v>105</v>
      </c>
    </row>
    <row r="380" spans="2:16" ht="19.5" customHeight="1" x14ac:dyDescent="0.2">
      <c r="B380" s="51">
        <f t="shared" si="110"/>
        <v>44201</v>
      </c>
      <c r="C380" s="52">
        <f t="shared" si="111"/>
        <v>44201</v>
      </c>
      <c r="D380" s="53"/>
      <c r="E380" s="54"/>
      <c r="F380" s="55"/>
      <c r="G380" s="71">
        <v>0.41666666666666669</v>
      </c>
      <c r="H380" s="72">
        <v>0.75</v>
      </c>
      <c r="I380" s="55">
        <f>(H380-G380)*24</f>
        <v>8</v>
      </c>
      <c r="J380" s="71">
        <v>0.5</v>
      </c>
      <c r="K380" s="72">
        <v>0.75</v>
      </c>
      <c r="L380" s="55">
        <f>(K380-J380)*24</f>
        <v>6</v>
      </c>
      <c r="M380" s="71">
        <v>0.41666666666666669</v>
      </c>
      <c r="N380" s="72">
        <v>0.83333333333333337</v>
      </c>
      <c r="O380" s="55">
        <f>(N380-M380)*24</f>
        <v>10</v>
      </c>
      <c r="P380" s="83" t="s">
        <v>105</v>
      </c>
    </row>
    <row r="381" spans="2:16" ht="19.5" customHeight="1" x14ac:dyDescent="0.2">
      <c r="B381" s="51">
        <f t="shared" si="110"/>
        <v>44202</v>
      </c>
      <c r="C381" s="52">
        <f t="shared" si="111"/>
        <v>44202</v>
      </c>
      <c r="D381" s="53"/>
      <c r="E381" s="54"/>
      <c r="F381" s="55"/>
      <c r="G381" s="71">
        <v>0.41666666666666669</v>
      </c>
      <c r="H381" s="72">
        <v>0.75</v>
      </c>
      <c r="I381" s="55">
        <f t="shared" ref="I381:I386" si="112">(H381-G381)*24</f>
        <v>8</v>
      </c>
      <c r="J381" s="71">
        <v>0.5</v>
      </c>
      <c r="K381" s="72">
        <v>0.75</v>
      </c>
      <c r="L381" s="55">
        <f t="shared" ref="L381:L386" si="113">(K381-J381)*24</f>
        <v>6</v>
      </c>
      <c r="M381" s="71">
        <v>0.41666666666666669</v>
      </c>
      <c r="N381" s="72">
        <v>0.83333333333333337</v>
      </c>
      <c r="O381" s="55">
        <f t="shared" ref="O381:O386" si="114">(N381-M381)*24</f>
        <v>10</v>
      </c>
      <c r="P381" s="83" t="s">
        <v>105</v>
      </c>
    </row>
    <row r="382" spans="2:16" ht="19.5" customHeight="1" x14ac:dyDescent="0.2">
      <c r="B382" s="51">
        <f t="shared" si="110"/>
        <v>44203</v>
      </c>
      <c r="C382" s="52">
        <f t="shared" si="111"/>
        <v>44203</v>
      </c>
      <c r="D382" s="71"/>
      <c r="E382" s="72"/>
      <c r="F382" s="55"/>
      <c r="G382" s="71">
        <v>0.41666666666666669</v>
      </c>
      <c r="H382" s="72">
        <v>0.75</v>
      </c>
      <c r="I382" s="55">
        <f t="shared" si="112"/>
        <v>8</v>
      </c>
      <c r="J382" s="71">
        <v>0.5</v>
      </c>
      <c r="K382" s="72">
        <v>0.75</v>
      </c>
      <c r="L382" s="55">
        <f t="shared" si="113"/>
        <v>6</v>
      </c>
      <c r="M382" s="71">
        <v>0.41666666666666669</v>
      </c>
      <c r="N382" s="72">
        <v>0.83333333333333337</v>
      </c>
      <c r="O382" s="55">
        <f t="shared" si="114"/>
        <v>10</v>
      </c>
      <c r="P382" s="83" t="s">
        <v>105</v>
      </c>
    </row>
    <row r="383" spans="2:16" ht="19.5" customHeight="1" x14ac:dyDescent="0.2">
      <c r="B383" s="51">
        <f t="shared" si="110"/>
        <v>44204</v>
      </c>
      <c r="C383" s="52">
        <f t="shared" si="111"/>
        <v>44204</v>
      </c>
      <c r="D383" s="35"/>
      <c r="E383" s="48"/>
      <c r="F383" s="47"/>
      <c r="G383" s="71">
        <v>0.58333333333333337</v>
      </c>
      <c r="H383" s="72">
        <v>0.77083333333333337</v>
      </c>
      <c r="I383" s="55">
        <f t="shared" si="112"/>
        <v>4.5</v>
      </c>
      <c r="J383" s="71">
        <v>0.58333333333333337</v>
      </c>
      <c r="K383" s="72">
        <v>0.75</v>
      </c>
      <c r="L383" s="55">
        <f t="shared" si="113"/>
        <v>3.9999999999999991</v>
      </c>
      <c r="M383" s="71">
        <v>0.41666666666666669</v>
      </c>
      <c r="N383" s="72">
        <v>0.83333333333333337</v>
      </c>
      <c r="O383" s="55">
        <f t="shared" si="114"/>
        <v>10</v>
      </c>
      <c r="P383" s="129"/>
    </row>
    <row r="384" spans="2:16" ht="19.5" customHeight="1" x14ac:dyDescent="0.2">
      <c r="B384" s="51">
        <f t="shared" si="110"/>
        <v>44205</v>
      </c>
      <c r="C384" s="52">
        <f t="shared" si="111"/>
        <v>44205</v>
      </c>
      <c r="D384" s="71"/>
      <c r="E384" s="72"/>
      <c r="F384" s="55"/>
      <c r="G384" s="71">
        <v>0.41666666666666669</v>
      </c>
      <c r="H384" s="72">
        <v>0.75</v>
      </c>
      <c r="I384" s="55">
        <f t="shared" si="112"/>
        <v>8</v>
      </c>
      <c r="J384" s="71">
        <v>0.5</v>
      </c>
      <c r="K384" s="72">
        <v>0.75</v>
      </c>
      <c r="L384" s="55">
        <f t="shared" si="113"/>
        <v>6</v>
      </c>
      <c r="M384" s="71">
        <v>0.41666666666666669</v>
      </c>
      <c r="N384" s="72">
        <v>0.83333333333333337</v>
      </c>
      <c r="O384" s="55">
        <f t="shared" si="114"/>
        <v>10</v>
      </c>
      <c r="P384" s="70"/>
    </row>
    <row r="385" spans="2:16" ht="19.5" customHeight="1" x14ac:dyDescent="0.2">
      <c r="B385" s="51">
        <f t="shared" si="110"/>
        <v>44206</v>
      </c>
      <c r="C385" s="52">
        <f t="shared" si="111"/>
        <v>44206</v>
      </c>
      <c r="D385" s="35"/>
      <c r="E385" s="48"/>
      <c r="F385" s="47"/>
      <c r="G385" s="71">
        <v>0.41666666666666669</v>
      </c>
      <c r="H385" s="72">
        <v>0.75</v>
      </c>
      <c r="I385" s="55">
        <f t="shared" si="112"/>
        <v>8</v>
      </c>
      <c r="J385" s="71">
        <v>0.5</v>
      </c>
      <c r="K385" s="72">
        <v>0.75</v>
      </c>
      <c r="L385" s="55">
        <f t="shared" si="113"/>
        <v>6</v>
      </c>
      <c r="M385" s="71">
        <v>0.41666666666666669</v>
      </c>
      <c r="N385" s="72">
        <v>0.75</v>
      </c>
      <c r="O385" s="55">
        <f t="shared" si="114"/>
        <v>8</v>
      </c>
      <c r="P385" s="70"/>
    </row>
    <row r="386" spans="2:16" ht="19.5" customHeight="1" x14ac:dyDescent="0.2">
      <c r="B386" s="51">
        <f t="shared" si="110"/>
        <v>44207</v>
      </c>
      <c r="C386" s="52">
        <f t="shared" si="111"/>
        <v>44207</v>
      </c>
      <c r="D386" s="71"/>
      <c r="E386" s="72"/>
      <c r="F386" s="55"/>
      <c r="G386" s="71">
        <v>0.41666666666666669</v>
      </c>
      <c r="H386" s="72">
        <v>0.75</v>
      </c>
      <c r="I386" s="55">
        <f t="shared" si="112"/>
        <v>8</v>
      </c>
      <c r="J386" s="71">
        <v>0.5</v>
      </c>
      <c r="K386" s="72">
        <v>0.75</v>
      </c>
      <c r="L386" s="55">
        <f t="shared" si="113"/>
        <v>6</v>
      </c>
      <c r="M386" s="71">
        <v>0.41666666666666669</v>
      </c>
      <c r="N386" s="72">
        <v>0.75</v>
      </c>
      <c r="O386" s="55">
        <f t="shared" si="114"/>
        <v>8</v>
      </c>
      <c r="P386" s="70" t="s">
        <v>183</v>
      </c>
    </row>
    <row r="387" spans="2:16" ht="19.5" customHeight="1" x14ac:dyDescent="0.2">
      <c r="B387" s="51">
        <f t="shared" si="110"/>
        <v>44208</v>
      </c>
      <c r="C387" s="52">
        <f t="shared" si="111"/>
        <v>44208</v>
      </c>
      <c r="D387" s="71"/>
      <c r="E387" s="72"/>
      <c r="F387" s="55"/>
      <c r="G387" s="35"/>
      <c r="H387" s="48" t="s">
        <v>79</v>
      </c>
      <c r="I387" s="47"/>
      <c r="J387" s="53"/>
      <c r="K387" s="48" t="s">
        <v>79</v>
      </c>
      <c r="L387" s="55"/>
      <c r="M387" s="35"/>
      <c r="N387" s="48" t="s">
        <v>79</v>
      </c>
      <c r="O387" s="47"/>
      <c r="P387" s="49"/>
    </row>
    <row r="388" spans="2:16" ht="19.5" customHeight="1" x14ac:dyDescent="0.2">
      <c r="B388" s="51">
        <f t="shared" si="110"/>
        <v>44209</v>
      </c>
      <c r="C388" s="52">
        <f t="shared" si="111"/>
        <v>44209</v>
      </c>
      <c r="D388" s="71"/>
      <c r="E388" s="72"/>
      <c r="F388" s="55"/>
      <c r="G388" s="71">
        <v>0.58333333333333337</v>
      </c>
      <c r="H388" s="72">
        <v>0.77083333333333337</v>
      </c>
      <c r="I388" s="55">
        <f t="shared" ref="I388:I393" si="115">(H388-G388)*24</f>
        <v>4.5</v>
      </c>
      <c r="J388" s="71">
        <v>0.58333333333333337</v>
      </c>
      <c r="K388" s="72">
        <v>0.75</v>
      </c>
      <c r="L388" s="55">
        <f t="shared" ref="L388:L393" si="116">(K388-J388)*24</f>
        <v>3.9999999999999991</v>
      </c>
      <c r="M388" s="71">
        <v>0.41666666666666669</v>
      </c>
      <c r="N388" s="72">
        <v>0.83333333333333337</v>
      </c>
      <c r="O388" s="55">
        <f t="shared" ref="O388:O393" si="117">(N388-M388)*24</f>
        <v>10</v>
      </c>
      <c r="P388" s="117"/>
    </row>
    <row r="389" spans="2:16" ht="19.5" customHeight="1" x14ac:dyDescent="0.2">
      <c r="B389" s="51">
        <f t="shared" si="110"/>
        <v>44210</v>
      </c>
      <c r="C389" s="52">
        <f t="shared" si="111"/>
        <v>44210</v>
      </c>
      <c r="D389" s="71"/>
      <c r="E389" s="72"/>
      <c r="F389" s="55"/>
      <c r="G389" s="71">
        <v>0.58333333333333337</v>
      </c>
      <c r="H389" s="72">
        <v>0.77083333333333337</v>
      </c>
      <c r="I389" s="55">
        <f t="shared" si="115"/>
        <v>4.5</v>
      </c>
      <c r="J389" s="71">
        <v>0.58333333333333337</v>
      </c>
      <c r="K389" s="72">
        <v>0.75</v>
      </c>
      <c r="L389" s="55">
        <f t="shared" si="116"/>
        <v>3.9999999999999991</v>
      </c>
      <c r="M389" s="71">
        <v>0.41666666666666669</v>
      </c>
      <c r="N389" s="72">
        <v>0.83333333333333337</v>
      </c>
      <c r="O389" s="55">
        <f t="shared" si="117"/>
        <v>10</v>
      </c>
      <c r="P389" s="70"/>
    </row>
    <row r="390" spans="2:16" ht="19.5" customHeight="1" x14ac:dyDescent="0.2">
      <c r="B390" s="51">
        <f t="shared" si="110"/>
        <v>44211</v>
      </c>
      <c r="C390" s="52">
        <f t="shared" si="111"/>
        <v>44211</v>
      </c>
      <c r="D390" s="53"/>
      <c r="E390" s="54"/>
      <c r="F390" s="55"/>
      <c r="G390" s="71">
        <v>0.58333333333333337</v>
      </c>
      <c r="H390" s="72">
        <v>0.77083333333333337</v>
      </c>
      <c r="I390" s="55">
        <f t="shared" si="115"/>
        <v>4.5</v>
      </c>
      <c r="J390" s="71">
        <v>0.58333333333333337</v>
      </c>
      <c r="K390" s="72">
        <v>0.75</v>
      </c>
      <c r="L390" s="55">
        <f t="shared" si="116"/>
        <v>3.9999999999999991</v>
      </c>
      <c r="M390" s="71">
        <v>0.41666666666666669</v>
      </c>
      <c r="N390" s="72">
        <v>0.83333333333333337</v>
      </c>
      <c r="O390" s="55">
        <f t="shared" si="117"/>
        <v>10</v>
      </c>
      <c r="P390" s="49"/>
    </row>
    <row r="391" spans="2:16" ht="19.5" customHeight="1" x14ac:dyDescent="0.2">
      <c r="B391" s="51">
        <f t="shared" si="110"/>
        <v>44212</v>
      </c>
      <c r="C391" s="52">
        <f t="shared" si="111"/>
        <v>44212</v>
      </c>
      <c r="D391" s="71"/>
      <c r="E391" s="72"/>
      <c r="F391" s="55"/>
      <c r="G391" s="71">
        <v>0.41666666666666669</v>
      </c>
      <c r="H391" s="72">
        <v>0.75</v>
      </c>
      <c r="I391" s="55">
        <f t="shared" si="115"/>
        <v>8</v>
      </c>
      <c r="J391" s="71">
        <v>0.5</v>
      </c>
      <c r="K391" s="72">
        <v>0.75</v>
      </c>
      <c r="L391" s="55">
        <f t="shared" si="116"/>
        <v>6</v>
      </c>
      <c r="M391" s="71">
        <v>0.41666666666666669</v>
      </c>
      <c r="N391" s="72">
        <v>0.83333333333333337</v>
      </c>
      <c r="O391" s="55">
        <f t="shared" si="117"/>
        <v>10</v>
      </c>
      <c r="P391" s="49"/>
    </row>
    <row r="392" spans="2:16" ht="19.5" customHeight="1" x14ac:dyDescent="0.2">
      <c r="B392" s="51">
        <f t="shared" si="110"/>
        <v>44213</v>
      </c>
      <c r="C392" s="52">
        <f t="shared" si="111"/>
        <v>44213</v>
      </c>
      <c r="D392" s="35"/>
      <c r="E392" s="48"/>
      <c r="F392" s="47"/>
      <c r="G392" s="71">
        <v>0.41666666666666669</v>
      </c>
      <c r="H392" s="72">
        <v>0.75</v>
      </c>
      <c r="I392" s="55">
        <f t="shared" si="115"/>
        <v>8</v>
      </c>
      <c r="J392" s="71">
        <v>0.5</v>
      </c>
      <c r="K392" s="72">
        <v>0.75</v>
      </c>
      <c r="L392" s="55">
        <f t="shared" si="116"/>
        <v>6</v>
      </c>
      <c r="M392" s="71">
        <v>0.41666666666666669</v>
      </c>
      <c r="N392" s="72">
        <v>0.75</v>
      </c>
      <c r="O392" s="55">
        <f t="shared" si="117"/>
        <v>8</v>
      </c>
      <c r="P392" s="49"/>
    </row>
    <row r="393" spans="2:16" ht="19.5" customHeight="1" x14ac:dyDescent="0.2">
      <c r="B393" s="51">
        <f t="shared" si="110"/>
        <v>44214</v>
      </c>
      <c r="C393" s="52">
        <f t="shared" si="111"/>
        <v>44214</v>
      </c>
      <c r="D393" s="71"/>
      <c r="E393" s="72"/>
      <c r="F393" s="55"/>
      <c r="G393" s="71">
        <v>0.58333333333333337</v>
      </c>
      <c r="H393" s="72">
        <v>0.77083333333333337</v>
      </c>
      <c r="I393" s="55">
        <f t="shared" si="115"/>
        <v>4.5</v>
      </c>
      <c r="J393" s="71">
        <v>0.58333333333333337</v>
      </c>
      <c r="K393" s="72">
        <v>0.75</v>
      </c>
      <c r="L393" s="55">
        <f t="shared" si="116"/>
        <v>3.9999999999999991</v>
      </c>
      <c r="M393" s="71">
        <v>0.41666666666666669</v>
      </c>
      <c r="N393" s="72">
        <v>0.83333333333333337</v>
      </c>
      <c r="O393" s="55">
        <f t="shared" si="117"/>
        <v>10</v>
      </c>
      <c r="P393" s="49"/>
    </row>
    <row r="394" spans="2:16" ht="19.5" customHeight="1" x14ac:dyDescent="0.2">
      <c r="B394" s="51">
        <f t="shared" si="110"/>
        <v>44215</v>
      </c>
      <c r="C394" s="52">
        <f t="shared" si="111"/>
        <v>44215</v>
      </c>
      <c r="D394" s="71"/>
      <c r="E394" s="72"/>
      <c r="F394" s="55"/>
      <c r="G394" s="35"/>
      <c r="H394" s="48" t="s">
        <v>79</v>
      </c>
      <c r="I394" s="47"/>
      <c r="J394" s="71"/>
      <c r="K394" s="48" t="s">
        <v>79</v>
      </c>
      <c r="L394" s="55"/>
      <c r="M394" s="35"/>
      <c r="N394" s="48" t="s">
        <v>79</v>
      </c>
      <c r="O394" s="47"/>
      <c r="P394" s="49"/>
    </row>
    <row r="395" spans="2:16" ht="19.5" customHeight="1" x14ac:dyDescent="0.2">
      <c r="B395" s="51">
        <f t="shared" si="110"/>
        <v>44216</v>
      </c>
      <c r="C395" s="52">
        <f t="shared" si="111"/>
        <v>44216</v>
      </c>
      <c r="D395" s="71"/>
      <c r="E395" s="72"/>
      <c r="F395" s="55"/>
      <c r="G395" s="71">
        <v>0.58333333333333337</v>
      </c>
      <c r="H395" s="72">
        <v>0.77083333333333337</v>
      </c>
      <c r="I395" s="55">
        <f t="shared" ref="I395:I400" si="118">(H395-G395)*24</f>
        <v>4.5</v>
      </c>
      <c r="J395" s="71">
        <v>0.58333333333333337</v>
      </c>
      <c r="K395" s="72">
        <v>0.75</v>
      </c>
      <c r="L395" s="55">
        <f t="shared" ref="L395:L400" si="119">(K395-J395)*24</f>
        <v>3.9999999999999991</v>
      </c>
      <c r="M395" s="71">
        <v>0.41666666666666669</v>
      </c>
      <c r="N395" s="72">
        <v>0.83333333333333337</v>
      </c>
      <c r="O395" s="55">
        <f t="shared" ref="O395:O400" si="120">(N395-M395)*24</f>
        <v>10</v>
      </c>
      <c r="P395" s="49"/>
    </row>
    <row r="396" spans="2:16" ht="19.5" customHeight="1" x14ac:dyDescent="0.2">
      <c r="B396" s="51">
        <f t="shared" si="110"/>
        <v>44217</v>
      </c>
      <c r="C396" s="52">
        <f t="shared" si="111"/>
        <v>44217</v>
      </c>
      <c r="D396" s="71"/>
      <c r="E396" s="72"/>
      <c r="F396" s="55"/>
      <c r="G396" s="71">
        <v>0.58333333333333337</v>
      </c>
      <c r="H396" s="72">
        <v>0.77083333333333337</v>
      </c>
      <c r="I396" s="55">
        <f t="shared" si="118"/>
        <v>4.5</v>
      </c>
      <c r="J396" s="71">
        <v>0.58333333333333337</v>
      </c>
      <c r="K396" s="72">
        <v>0.75</v>
      </c>
      <c r="L396" s="55">
        <f t="shared" si="119"/>
        <v>3.9999999999999991</v>
      </c>
      <c r="M396" s="71">
        <v>0.41666666666666669</v>
      </c>
      <c r="N396" s="72">
        <v>0.83333333333333337</v>
      </c>
      <c r="O396" s="55">
        <f t="shared" si="120"/>
        <v>10</v>
      </c>
      <c r="P396" s="49"/>
    </row>
    <row r="397" spans="2:16" ht="19.5" customHeight="1" x14ac:dyDescent="0.2">
      <c r="B397" s="51">
        <f t="shared" si="110"/>
        <v>44218</v>
      </c>
      <c r="C397" s="52">
        <f t="shared" si="111"/>
        <v>44218</v>
      </c>
      <c r="D397" s="53"/>
      <c r="E397" s="54"/>
      <c r="F397" s="55"/>
      <c r="G397" s="71">
        <v>0.58333333333333337</v>
      </c>
      <c r="H397" s="72">
        <v>0.77083333333333337</v>
      </c>
      <c r="I397" s="55">
        <f t="shared" si="118"/>
        <v>4.5</v>
      </c>
      <c r="J397" s="71">
        <v>0.58333333333333337</v>
      </c>
      <c r="K397" s="72">
        <v>0.75</v>
      </c>
      <c r="L397" s="55">
        <f t="shared" si="119"/>
        <v>3.9999999999999991</v>
      </c>
      <c r="M397" s="71">
        <v>0.41666666666666669</v>
      </c>
      <c r="N397" s="72">
        <v>0.83333333333333337</v>
      </c>
      <c r="O397" s="55">
        <f t="shared" si="120"/>
        <v>10</v>
      </c>
      <c r="P397" s="49"/>
    </row>
    <row r="398" spans="2:16" ht="19.5" customHeight="1" x14ac:dyDescent="0.2">
      <c r="B398" s="51">
        <f t="shared" si="110"/>
        <v>44219</v>
      </c>
      <c r="C398" s="52">
        <f t="shared" si="111"/>
        <v>44219</v>
      </c>
      <c r="D398" s="71"/>
      <c r="E398" s="72"/>
      <c r="F398" s="55"/>
      <c r="G398" s="71">
        <v>0.41666666666666669</v>
      </c>
      <c r="H398" s="72">
        <v>0.75</v>
      </c>
      <c r="I398" s="55">
        <f t="shared" si="118"/>
        <v>8</v>
      </c>
      <c r="J398" s="71">
        <v>0.5</v>
      </c>
      <c r="K398" s="72">
        <v>0.75</v>
      </c>
      <c r="L398" s="55">
        <f t="shared" si="119"/>
        <v>6</v>
      </c>
      <c r="M398" s="71">
        <v>0.41666666666666669</v>
      </c>
      <c r="N398" s="72">
        <v>0.83333333333333337</v>
      </c>
      <c r="O398" s="55">
        <f t="shared" si="120"/>
        <v>10</v>
      </c>
      <c r="P398" s="49"/>
    </row>
    <row r="399" spans="2:16" ht="19.5" customHeight="1" x14ac:dyDescent="0.2">
      <c r="B399" s="51">
        <f t="shared" si="110"/>
        <v>44220</v>
      </c>
      <c r="C399" s="52">
        <f t="shared" si="111"/>
        <v>44220</v>
      </c>
      <c r="D399" s="35"/>
      <c r="E399" s="48"/>
      <c r="F399" s="47"/>
      <c r="G399" s="71">
        <v>0.41666666666666669</v>
      </c>
      <c r="H399" s="72">
        <v>0.75</v>
      </c>
      <c r="I399" s="55">
        <f t="shared" si="118"/>
        <v>8</v>
      </c>
      <c r="J399" s="71">
        <v>0.5</v>
      </c>
      <c r="K399" s="72">
        <v>0.75</v>
      </c>
      <c r="L399" s="55">
        <f t="shared" si="119"/>
        <v>6</v>
      </c>
      <c r="M399" s="71">
        <v>0.41666666666666669</v>
      </c>
      <c r="N399" s="72">
        <v>0.75</v>
      </c>
      <c r="O399" s="55">
        <f t="shared" si="120"/>
        <v>8</v>
      </c>
      <c r="P399" s="49"/>
    </row>
    <row r="400" spans="2:16" ht="19.5" customHeight="1" x14ac:dyDescent="0.2">
      <c r="B400" s="51">
        <f t="shared" si="110"/>
        <v>44221</v>
      </c>
      <c r="C400" s="52">
        <f t="shared" si="111"/>
        <v>44221</v>
      </c>
      <c r="D400" s="71"/>
      <c r="E400" s="72"/>
      <c r="F400" s="55"/>
      <c r="G400" s="71">
        <v>0.58333333333333337</v>
      </c>
      <c r="H400" s="72">
        <v>0.77083333333333337</v>
      </c>
      <c r="I400" s="55">
        <f t="shared" si="118"/>
        <v>4.5</v>
      </c>
      <c r="J400" s="71">
        <v>0.58333333333333337</v>
      </c>
      <c r="K400" s="72">
        <v>0.75</v>
      </c>
      <c r="L400" s="55">
        <f t="shared" si="119"/>
        <v>3.9999999999999991</v>
      </c>
      <c r="M400" s="71">
        <v>0.41666666666666669</v>
      </c>
      <c r="N400" s="72">
        <v>0.83333333333333337</v>
      </c>
      <c r="O400" s="55">
        <f t="shared" si="120"/>
        <v>10</v>
      </c>
      <c r="P400" s="49"/>
    </row>
    <row r="401" spans="2:16" ht="19.5" customHeight="1" x14ac:dyDescent="0.2">
      <c r="B401" s="51">
        <f t="shared" si="110"/>
        <v>44222</v>
      </c>
      <c r="C401" s="52">
        <f t="shared" si="111"/>
        <v>44222</v>
      </c>
      <c r="D401" s="71"/>
      <c r="E401" s="72"/>
      <c r="F401" s="55"/>
      <c r="G401" s="35"/>
      <c r="H401" s="48" t="s">
        <v>79</v>
      </c>
      <c r="I401" s="47"/>
      <c r="J401" s="53"/>
      <c r="K401" s="48" t="s">
        <v>79</v>
      </c>
      <c r="L401" s="55"/>
      <c r="M401" s="35"/>
      <c r="N401" s="48" t="s">
        <v>79</v>
      </c>
      <c r="O401" s="47"/>
      <c r="P401" s="49"/>
    </row>
    <row r="402" spans="2:16" ht="19.5" customHeight="1" x14ac:dyDescent="0.2">
      <c r="B402" s="51">
        <f t="shared" si="110"/>
        <v>44223</v>
      </c>
      <c r="C402" s="52">
        <f t="shared" si="111"/>
        <v>44223</v>
      </c>
      <c r="D402" s="71"/>
      <c r="E402" s="72"/>
      <c r="F402" s="55"/>
      <c r="G402" s="71">
        <v>0.58333333333333337</v>
      </c>
      <c r="H402" s="72">
        <v>0.77083333333333337</v>
      </c>
      <c r="I402" s="55">
        <f>(H402-G402)*24</f>
        <v>4.5</v>
      </c>
      <c r="J402" s="71">
        <v>0.58333333333333337</v>
      </c>
      <c r="K402" s="72">
        <v>0.75</v>
      </c>
      <c r="L402" s="55">
        <f>(K402-J402)*24</f>
        <v>3.9999999999999991</v>
      </c>
      <c r="M402" s="71">
        <v>0.41666666666666669</v>
      </c>
      <c r="N402" s="72">
        <v>0.83333333333333337</v>
      </c>
      <c r="O402" s="55">
        <f>(N402-M402)*24</f>
        <v>10</v>
      </c>
      <c r="P402" s="49"/>
    </row>
    <row r="403" spans="2:16" ht="19.5" customHeight="1" x14ac:dyDescent="0.2">
      <c r="B403" s="51">
        <f t="shared" si="110"/>
        <v>44224</v>
      </c>
      <c r="C403" s="52">
        <f t="shared" si="111"/>
        <v>44224</v>
      </c>
      <c r="D403" s="71"/>
      <c r="E403" s="72"/>
      <c r="F403" s="55"/>
      <c r="G403" s="71">
        <v>0.58333333333333337</v>
      </c>
      <c r="H403" s="72">
        <v>0.77083333333333337</v>
      </c>
      <c r="I403" s="55">
        <f>(H403-G403)*24</f>
        <v>4.5</v>
      </c>
      <c r="J403" s="71">
        <v>0.58333333333333337</v>
      </c>
      <c r="K403" s="72">
        <v>0.75</v>
      </c>
      <c r="L403" s="55">
        <f>(K403-J403)*24</f>
        <v>3.9999999999999991</v>
      </c>
      <c r="M403" s="71">
        <v>0.41666666666666669</v>
      </c>
      <c r="N403" s="72">
        <v>0.83333333333333337</v>
      </c>
      <c r="O403" s="55">
        <f>(N403-M403)*24</f>
        <v>10</v>
      </c>
      <c r="P403" s="49"/>
    </row>
    <row r="404" spans="2:16" ht="19.5" customHeight="1" x14ac:dyDescent="0.2">
      <c r="B404" s="51">
        <f>IF(DAY(B403+1)&lt;&gt;29,"",B403+1)</f>
        <v>44225</v>
      </c>
      <c r="C404" s="52">
        <f t="shared" si="111"/>
        <v>44225</v>
      </c>
      <c r="D404" s="53"/>
      <c r="E404" s="54"/>
      <c r="F404" s="55"/>
      <c r="G404" s="71">
        <v>0.58333333333333337</v>
      </c>
      <c r="H404" s="72">
        <v>0.77083333333333337</v>
      </c>
      <c r="I404" s="55">
        <f>(H404-G404)*24</f>
        <v>4.5</v>
      </c>
      <c r="J404" s="71">
        <v>0.58333333333333337</v>
      </c>
      <c r="K404" s="72">
        <v>0.75</v>
      </c>
      <c r="L404" s="55">
        <f>(K404-J404)*24</f>
        <v>3.9999999999999991</v>
      </c>
      <c r="M404" s="71">
        <v>0.41666666666666669</v>
      </c>
      <c r="N404" s="72">
        <v>0.83333333333333337</v>
      </c>
      <c r="O404" s="55">
        <f>(N404-M404)*24</f>
        <v>10</v>
      </c>
      <c r="P404" s="49"/>
    </row>
    <row r="405" spans="2:16" ht="19.5" customHeight="1" x14ac:dyDescent="0.2">
      <c r="B405" s="51">
        <f>IF(DAY(B404+1)&lt;&gt;30,"",B404+1)</f>
        <v>44226</v>
      </c>
      <c r="C405" s="52">
        <f t="shared" si="111"/>
        <v>44226</v>
      </c>
      <c r="D405" s="53"/>
      <c r="E405" s="54"/>
      <c r="F405" s="55"/>
      <c r="G405" s="71">
        <v>0.41666666666666669</v>
      </c>
      <c r="H405" s="72">
        <v>0.75</v>
      </c>
      <c r="I405" s="55">
        <f>(H405-G405)*24</f>
        <v>8</v>
      </c>
      <c r="J405" s="71">
        <v>0.5</v>
      </c>
      <c r="K405" s="72">
        <v>0.75</v>
      </c>
      <c r="L405" s="55">
        <f>(K405-J405)*24</f>
        <v>6</v>
      </c>
      <c r="M405" s="71">
        <v>0.41666666666666669</v>
      </c>
      <c r="N405" s="72">
        <v>0.83333333333333337</v>
      </c>
      <c r="O405" s="55">
        <f>(N405-M405)*24</f>
        <v>10</v>
      </c>
      <c r="P405" s="49"/>
    </row>
    <row r="406" spans="2:16" ht="19.5" customHeight="1" thickBot="1" x14ac:dyDescent="0.25">
      <c r="B406" s="51">
        <f>IF(DAY(B405+1)&lt;&gt;31,"",B405+1)</f>
        <v>44227</v>
      </c>
      <c r="C406" s="52">
        <f t="shared" si="111"/>
        <v>44227</v>
      </c>
      <c r="D406" s="56"/>
      <c r="E406" s="77"/>
      <c r="F406" s="76"/>
      <c r="G406" s="71">
        <v>0.41666666666666669</v>
      </c>
      <c r="H406" s="72">
        <v>0.75</v>
      </c>
      <c r="I406" s="55">
        <f>(H406-G406)*24</f>
        <v>8</v>
      </c>
      <c r="J406" s="71">
        <v>0.5</v>
      </c>
      <c r="K406" s="72">
        <v>0.75</v>
      </c>
      <c r="L406" s="55">
        <f>(K406-J406)*24</f>
        <v>6</v>
      </c>
      <c r="M406" s="71">
        <v>0.41666666666666669</v>
      </c>
      <c r="N406" s="72">
        <v>0.75</v>
      </c>
      <c r="O406" s="55">
        <f>(N406-M406)*24</f>
        <v>8</v>
      </c>
      <c r="P406" s="50"/>
    </row>
    <row r="407" spans="2:16" ht="19.5" customHeight="1" thickTop="1" x14ac:dyDescent="0.2">
      <c r="B407" s="57" t="s">
        <v>37</v>
      </c>
      <c r="C407" s="58"/>
      <c r="D407" s="57"/>
      <c r="E407" s="59">
        <f>COUNTIF(D376:D406,"&gt;0")</f>
        <v>0</v>
      </c>
      <c r="F407" s="60"/>
      <c r="G407" s="61"/>
      <c r="H407" s="59">
        <f>COUNTIF(G376:G406,"&gt;0")</f>
        <v>27</v>
      </c>
      <c r="I407" s="60"/>
      <c r="J407" s="61"/>
      <c r="K407" s="59">
        <f>COUNTIF(J376:J406,"&gt;0")</f>
        <v>27</v>
      </c>
      <c r="L407" s="60"/>
      <c r="M407" s="61"/>
      <c r="N407" s="59">
        <f>COUNTIF(M376:M406,"&gt;0")</f>
        <v>27</v>
      </c>
      <c r="O407" s="60"/>
      <c r="P407" s="40"/>
    </row>
    <row r="408" spans="2:16" ht="19.5" customHeight="1" x14ac:dyDescent="0.2">
      <c r="B408" s="62" t="s">
        <v>309</v>
      </c>
      <c r="C408" s="63"/>
      <c r="D408" s="64"/>
      <c r="E408" s="74">
        <f>SUM(F376:F406)</f>
        <v>0</v>
      </c>
      <c r="F408" s="63"/>
      <c r="G408" s="65"/>
      <c r="H408" s="74">
        <f>SUM(I376:I406)</f>
        <v>174</v>
      </c>
      <c r="I408" s="63"/>
      <c r="J408" s="65"/>
      <c r="K408" s="74">
        <f>SUM(L376:L406)</f>
        <v>138</v>
      </c>
      <c r="L408" s="63"/>
      <c r="M408" s="65"/>
      <c r="N408" s="74">
        <f>SUM(O376:O406)</f>
        <v>256</v>
      </c>
      <c r="O408" s="63"/>
      <c r="P408" s="40"/>
    </row>
    <row r="409" spans="2:16" ht="19.5" customHeight="1" x14ac:dyDescent="0.2">
      <c r="B409" s="64" t="s">
        <v>366</v>
      </c>
      <c r="C409" s="66"/>
      <c r="D409" s="64"/>
      <c r="E409" s="90">
        <f>COUNTIF($B$376:$B$406,"&gt;0")-E407</f>
        <v>31</v>
      </c>
      <c r="F409" s="47"/>
      <c r="G409" s="35"/>
      <c r="H409" s="90">
        <f>COUNTIF($B$376:$B$406,"&gt;0")-H407</f>
        <v>4</v>
      </c>
      <c r="I409" s="47"/>
      <c r="J409" s="35"/>
      <c r="K409" s="90">
        <f>COUNTIF($B$376:$B$406,"&gt;0")-K407</f>
        <v>4</v>
      </c>
      <c r="L409" s="47"/>
      <c r="M409" s="35"/>
      <c r="N409" s="90">
        <f>COUNTIF($B$376:$B$406,"&gt;0")-N407</f>
        <v>4</v>
      </c>
      <c r="O409" s="47"/>
      <c r="P409" s="40"/>
    </row>
    <row r="410" spans="2:16" ht="19.5" customHeight="1" x14ac:dyDescent="0.2">
      <c r="B410" s="67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2:16" ht="18.75" customHeight="1" x14ac:dyDescent="0.2">
      <c r="B411" s="287" t="s">
        <v>13</v>
      </c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</row>
    <row r="412" spans="2:16" ht="18.75" customHeight="1" x14ac:dyDescent="0.2"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</row>
    <row r="413" spans="2:16" ht="18.75" customHeight="1" x14ac:dyDescent="0.2"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2:16" ht="18.75" customHeight="1" x14ac:dyDescent="0.2">
      <c r="B414" s="294">
        <f>EDATE(B373, 1)</f>
        <v>44228</v>
      </c>
      <c r="C414" s="294"/>
      <c r="D414" s="294"/>
      <c r="E414" s="295">
        <f>B414</f>
        <v>44228</v>
      </c>
      <c r="F414" s="295"/>
    </row>
    <row r="415" spans="2:16" ht="19.5" customHeight="1" x14ac:dyDescent="0.2">
      <c r="B415" s="289"/>
      <c r="C415" s="290"/>
      <c r="D415" s="219" t="s">
        <v>313</v>
      </c>
      <c r="E415" s="293"/>
      <c r="F415" s="220"/>
      <c r="G415" s="219" t="s">
        <v>2</v>
      </c>
      <c r="H415" s="293"/>
      <c r="I415" s="220"/>
      <c r="J415" s="219" t="s">
        <v>36</v>
      </c>
      <c r="K415" s="293"/>
      <c r="L415" s="220"/>
      <c r="M415" s="219" t="s">
        <v>237</v>
      </c>
      <c r="N415" s="293"/>
      <c r="O415" s="220"/>
      <c r="P415" s="40" t="s">
        <v>306</v>
      </c>
    </row>
    <row r="416" spans="2:16" ht="19.5" customHeight="1" x14ac:dyDescent="0.2">
      <c r="B416" s="291"/>
      <c r="C416" s="292"/>
      <c r="D416" s="35" t="s">
        <v>246</v>
      </c>
      <c r="E416" s="48" t="s">
        <v>307</v>
      </c>
      <c r="F416" s="47" t="s">
        <v>308</v>
      </c>
      <c r="G416" s="35" t="s">
        <v>246</v>
      </c>
      <c r="H416" s="48" t="s">
        <v>307</v>
      </c>
      <c r="I416" s="47" t="s">
        <v>308</v>
      </c>
      <c r="J416" s="35" t="s">
        <v>246</v>
      </c>
      <c r="K416" s="48" t="s">
        <v>307</v>
      </c>
      <c r="L416" s="47" t="s">
        <v>308</v>
      </c>
      <c r="M416" s="35" t="s">
        <v>246</v>
      </c>
      <c r="N416" s="48" t="s">
        <v>307</v>
      </c>
      <c r="O416" s="47" t="s">
        <v>308</v>
      </c>
      <c r="P416" s="40"/>
    </row>
    <row r="417" spans="2:16" ht="19.5" customHeight="1" x14ac:dyDescent="0.2">
      <c r="B417" s="51">
        <f>B414</f>
        <v>44228</v>
      </c>
      <c r="C417" s="52">
        <f>B417</f>
        <v>44228</v>
      </c>
      <c r="D417" s="53"/>
      <c r="E417" s="54"/>
      <c r="F417" s="55"/>
      <c r="G417" s="71">
        <v>0.58333333333333337</v>
      </c>
      <c r="H417" s="72">
        <v>0.77083333333333337</v>
      </c>
      <c r="I417" s="55">
        <f>(H417-G417)*24</f>
        <v>4.5</v>
      </c>
      <c r="J417" s="379" t="s">
        <v>106</v>
      </c>
      <c r="K417" s="380"/>
      <c r="L417" s="381"/>
      <c r="M417" s="71">
        <v>0.41666666666666669</v>
      </c>
      <c r="N417" s="72">
        <v>0.83333333333333337</v>
      </c>
      <c r="O417" s="55">
        <f>(N417-M417)*24</f>
        <v>10</v>
      </c>
      <c r="P417" s="129"/>
    </row>
    <row r="418" spans="2:16" ht="19.5" customHeight="1" x14ac:dyDescent="0.2">
      <c r="B418" s="51">
        <f t="shared" ref="B418:B444" si="121">B417+1</f>
        <v>44229</v>
      </c>
      <c r="C418" s="52">
        <f>B418</f>
        <v>44229</v>
      </c>
      <c r="D418" s="53"/>
      <c r="E418" s="54"/>
      <c r="F418" s="55"/>
      <c r="G418" s="35"/>
      <c r="H418" s="48" t="s">
        <v>79</v>
      </c>
      <c r="I418" s="47"/>
      <c r="J418" s="130"/>
      <c r="K418" s="131"/>
      <c r="L418" s="132"/>
      <c r="M418" s="35"/>
      <c r="N418" s="48" t="s">
        <v>79</v>
      </c>
      <c r="O418" s="47"/>
      <c r="P418" s="83"/>
    </row>
    <row r="419" spans="2:16" ht="19.5" customHeight="1" x14ac:dyDescent="0.2">
      <c r="B419" s="51">
        <f t="shared" si="121"/>
        <v>44230</v>
      </c>
      <c r="C419" s="52">
        <f t="shared" ref="C419:C447" si="122">B419</f>
        <v>44230</v>
      </c>
      <c r="D419" s="53"/>
      <c r="E419" s="54"/>
      <c r="F419" s="55"/>
      <c r="G419" s="71">
        <v>0.58333333333333337</v>
      </c>
      <c r="H419" s="72">
        <v>0.77083333333333337</v>
      </c>
      <c r="I419" s="55">
        <f t="shared" ref="I419:I424" si="123">(H419-G419)*24</f>
        <v>4.5</v>
      </c>
      <c r="J419" s="130"/>
      <c r="K419" s="131"/>
      <c r="L419" s="132"/>
      <c r="M419" s="71">
        <v>0.41666666666666669</v>
      </c>
      <c r="N419" s="72">
        <v>0.83333333333333337</v>
      </c>
      <c r="O419" s="55">
        <f t="shared" ref="O419:O424" si="124">(N419-M419)*24</f>
        <v>10</v>
      </c>
      <c r="P419" s="83"/>
    </row>
    <row r="420" spans="2:16" ht="19.5" customHeight="1" x14ac:dyDescent="0.2">
      <c r="B420" s="51">
        <f t="shared" si="121"/>
        <v>44231</v>
      </c>
      <c r="C420" s="52">
        <f t="shared" si="122"/>
        <v>44231</v>
      </c>
      <c r="D420" s="53"/>
      <c r="E420" s="54"/>
      <c r="F420" s="55"/>
      <c r="G420" s="71">
        <v>0.58333333333333337</v>
      </c>
      <c r="H420" s="72">
        <v>0.77083333333333337</v>
      </c>
      <c r="I420" s="55">
        <f t="shared" si="123"/>
        <v>4.5</v>
      </c>
      <c r="J420" s="130"/>
      <c r="K420" s="131"/>
      <c r="L420" s="132"/>
      <c r="M420" s="71">
        <v>0.41666666666666669</v>
      </c>
      <c r="N420" s="72">
        <v>0.83333333333333337</v>
      </c>
      <c r="O420" s="55">
        <f t="shared" si="124"/>
        <v>10</v>
      </c>
      <c r="P420" s="83"/>
    </row>
    <row r="421" spans="2:16" ht="19.5" customHeight="1" x14ac:dyDescent="0.2">
      <c r="B421" s="51">
        <f t="shared" si="121"/>
        <v>44232</v>
      </c>
      <c r="C421" s="52">
        <f t="shared" si="122"/>
        <v>44232</v>
      </c>
      <c r="D421" s="53"/>
      <c r="E421" s="54"/>
      <c r="F421" s="55"/>
      <c r="G421" s="71">
        <v>0.58333333333333337</v>
      </c>
      <c r="H421" s="72">
        <v>0.77083333333333337</v>
      </c>
      <c r="I421" s="55">
        <f t="shared" si="123"/>
        <v>4.5</v>
      </c>
      <c r="J421" s="130"/>
      <c r="K421" s="131"/>
      <c r="L421" s="132"/>
      <c r="M421" s="71">
        <v>0.41666666666666669</v>
      </c>
      <c r="N421" s="72">
        <v>0.83333333333333337</v>
      </c>
      <c r="O421" s="55">
        <f t="shared" si="124"/>
        <v>10</v>
      </c>
      <c r="P421" s="83"/>
    </row>
    <row r="422" spans="2:16" ht="19.5" customHeight="1" x14ac:dyDescent="0.2">
      <c r="B422" s="51">
        <f t="shared" si="121"/>
        <v>44233</v>
      </c>
      <c r="C422" s="52">
        <f t="shared" si="122"/>
        <v>44233</v>
      </c>
      <c r="D422" s="53"/>
      <c r="E422" s="54"/>
      <c r="F422" s="55"/>
      <c r="G422" s="71">
        <v>0.41666666666666669</v>
      </c>
      <c r="H422" s="72">
        <v>0.75</v>
      </c>
      <c r="I422" s="55">
        <f t="shared" si="123"/>
        <v>8</v>
      </c>
      <c r="J422" s="130"/>
      <c r="K422" s="131"/>
      <c r="L422" s="132"/>
      <c r="M422" s="71">
        <v>0.41666666666666669</v>
      </c>
      <c r="N422" s="72">
        <v>0.83333333333333337</v>
      </c>
      <c r="O422" s="55">
        <f t="shared" si="124"/>
        <v>10</v>
      </c>
      <c r="P422" s="83"/>
    </row>
    <row r="423" spans="2:16" ht="19.5" customHeight="1" x14ac:dyDescent="0.2">
      <c r="B423" s="51">
        <f t="shared" si="121"/>
        <v>44234</v>
      </c>
      <c r="C423" s="52">
        <f t="shared" si="122"/>
        <v>44234</v>
      </c>
      <c r="D423" s="71"/>
      <c r="E423" s="72"/>
      <c r="F423" s="55"/>
      <c r="G423" s="71">
        <v>0.41666666666666669</v>
      </c>
      <c r="H423" s="72">
        <v>0.75</v>
      </c>
      <c r="I423" s="55">
        <f t="shared" si="123"/>
        <v>8</v>
      </c>
      <c r="J423" s="130"/>
      <c r="K423" s="131"/>
      <c r="L423" s="132"/>
      <c r="M423" s="71">
        <v>0.41666666666666669</v>
      </c>
      <c r="N423" s="72">
        <v>0.75</v>
      </c>
      <c r="O423" s="55">
        <f t="shared" si="124"/>
        <v>8</v>
      </c>
      <c r="P423" s="83"/>
    </row>
    <row r="424" spans="2:16" ht="19.5" customHeight="1" x14ac:dyDescent="0.2">
      <c r="B424" s="51">
        <f t="shared" si="121"/>
        <v>44235</v>
      </c>
      <c r="C424" s="52">
        <f t="shared" si="122"/>
        <v>44235</v>
      </c>
      <c r="D424" s="35"/>
      <c r="E424" s="48"/>
      <c r="F424" s="47"/>
      <c r="G424" s="71">
        <v>0.58333333333333337</v>
      </c>
      <c r="H424" s="72">
        <v>0.77083333333333337</v>
      </c>
      <c r="I424" s="55">
        <f t="shared" si="123"/>
        <v>4.5</v>
      </c>
      <c r="J424" s="130"/>
      <c r="K424" s="131"/>
      <c r="L424" s="132"/>
      <c r="M424" s="71">
        <v>0.41666666666666669</v>
      </c>
      <c r="N424" s="72">
        <v>0.83333333333333337</v>
      </c>
      <c r="O424" s="55">
        <f t="shared" si="124"/>
        <v>10</v>
      </c>
      <c r="P424" s="91"/>
    </row>
    <row r="425" spans="2:16" ht="19.5" customHeight="1" x14ac:dyDescent="0.2">
      <c r="B425" s="51">
        <f t="shared" si="121"/>
        <v>44236</v>
      </c>
      <c r="C425" s="52">
        <f t="shared" si="122"/>
        <v>44236</v>
      </c>
      <c r="D425" s="71"/>
      <c r="E425" s="72"/>
      <c r="F425" s="55"/>
      <c r="G425" s="71"/>
      <c r="H425" s="48" t="s">
        <v>79</v>
      </c>
      <c r="I425" s="55"/>
      <c r="J425" s="130"/>
      <c r="K425" s="131"/>
      <c r="L425" s="132"/>
      <c r="M425" s="71"/>
      <c r="N425" s="48" t="s">
        <v>79</v>
      </c>
      <c r="O425" s="55"/>
      <c r="P425" s="83"/>
    </row>
    <row r="426" spans="2:16" ht="19.5" customHeight="1" x14ac:dyDescent="0.2">
      <c r="B426" s="51">
        <f t="shared" si="121"/>
        <v>44237</v>
      </c>
      <c r="C426" s="52">
        <f t="shared" si="122"/>
        <v>44237</v>
      </c>
      <c r="D426" s="35"/>
      <c r="E426" s="48"/>
      <c r="F426" s="47"/>
      <c r="G426" s="71">
        <v>0.58333333333333337</v>
      </c>
      <c r="H426" s="72">
        <v>0.77083333333333337</v>
      </c>
      <c r="I426" s="55">
        <f t="shared" ref="I426:I431" si="125">(H426-G426)*24</f>
        <v>4.5</v>
      </c>
      <c r="J426" s="125"/>
      <c r="K426" s="123"/>
      <c r="L426" s="134"/>
      <c r="M426" s="71">
        <v>0.41666666666666669</v>
      </c>
      <c r="N426" s="72">
        <v>0.83333333333333337</v>
      </c>
      <c r="O426" s="55">
        <f t="shared" ref="O426:O431" si="126">(N426-M426)*24</f>
        <v>10</v>
      </c>
      <c r="P426" s="129"/>
    </row>
    <row r="427" spans="2:16" ht="19.5" customHeight="1" x14ac:dyDescent="0.2">
      <c r="B427" s="51">
        <f t="shared" si="121"/>
        <v>44238</v>
      </c>
      <c r="C427" s="52">
        <f t="shared" si="122"/>
        <v>44238</v>
      </c>
      <c r="D427" s="71"/>
      <c r="E427" s="72"/>
      <c r="F427" s="55"/>
      <c r="G427" s="71">
        <v>0.41666666666666669</v>
      </c>
      <c r="H427" s="72">
        <v>0.75</v>
      </c>
      <c r="I427" s="55">
        <f t="shared" si="125"/>
        <v>8</v>
      </c>
      <c r="J427" s="125"/>
      <c r="K427" s="123"/>
      <c r="L427" s="134"/>
      <c r="M427" s="71">
        <v>0.41666666666666669</v>
      </c>
      <c r="N427" s="72">
        <v>0.75</v>
      </c>
      <c r="O427" s="55">
        <f t="shared" si="126"/>
        <v>8</v>
      </c>
      <c r="P427" s="83" t="s">
        <v>281</v>
      </c>
    </row>
    <row r="428" spans="2:16" ht="19.5" customHeight="1" x14ac:dyDescent="0.2">
      <c r="B428" s="51">
        <f t="shared" si="121"/>
        <v>44239</v>
      </c>
      <c r="C428" s="52">
        <f t="shared" si="122"/>
        <v>44239</v>
      </c>
      <c r="D428" s="71"/>
      <c r="E428" s="72"/>
      <c r="F428" s="55"/>
      <c r="G428" s="71">
        <v>0.58333333333333337</v>
      </c>
      <c r="H428" s="72">
        <v>0.77083333333333337</v>
      </c>
      <c r="I428" s="55">
        <f t="shared" si="125"/>
        <v>4.5</v>
      </c>
      <c r="J428" s="125"/>
      <c r="K428" s="123"/>
      <c r="L428" s="134"/>
      <c r="M428" s="71">
        <v>0.41666666666666669</v>
      </c>
      <c r="N428" s="72">
        <v>0.83333333333333337</v>
      </c>
      <c r="O428" s="55">
        <f t="shared" si="126"/>
        <v>10</v>
      </c>
      <c r="P428" s="92"/>
    </row>
    <row r="429" spans="2:16" ht="19.5" customHeight="1" x14ac:dyDescent="0.2">
      <c r="B429" s="51">
        <f t="shared" si="121"/>
        <v>44240</v>
      </c>
      <c r="C429" s="52">
        <f t="shared" si="122"/>
        <v>44240</v>
      </c>
      <c r="D429" s="71"/>
      <c r="E429" s="72"/>
      <c r="F429" s="55"/>
      <c r="G429" s="71">
        <v>0.41666666666666669</v>
      </c>
      <c r="H429" s="72">
        <v>0.75</v>
      </c>
      <c r="I429" s="55">
        <f t="shared" si="125"/>
        <v>8</v>
      </c>
      <c r="J429" s="125"/>
      <c r="K429" s="123"/>
      <c r="L429" s="134"/>
      <c r="M429" s="71">
        <v>0.41666666666666669</v>
      </c>
      <c r="N429" s="72">
        <v>0.83333333333333337</v>
      </c>
      <c r="O429" s="55">
        <f t="shared" si="126"/>
        <v>10</v>
      </c>
      <c r="P429" s="97"/>
    </row>
    <row r="430" spans="2:16" ht="19.5" customHeight="1" x14ac:dyDescent="0.2">
      <c r="B430" s="51">
        <f t="shared" si="121"/>
        <v>44241</v>
      </c>
      <c r="C430" s="52">
        <f t="shared" si="122"/>
        <v>44241</v>
      </c>
      <c r="D430" s="71"/>
      <c r="E430" s="72"/>
      <c r="F430" s="55"/>
      <c r="G430" s="71">
        <v>0.41666666666666669</v>
      </c>
      <c r="H430" s="72">
        <v>0.75</v>
      </c>
      <c r="I430" s="55">
        <f t="shared" si="125"/>
        <v>8</v>
      </c>
      <c r="J430" s="125"/>
      <c r="K430" s="123"/>
      <c r="L430" s="134"/>
      <c r="M430" s="71">
        <v>0.41666666666666669</v>
      </c>
      <c r="N430" s="72">
        <v>0.75</v>
      </c>
      <c r="O430" s="55">
        <f t="shared" si="126"/>
        <v>8</v>
      </c>
      <c r="P430" s="97"/>
    </row>
    <row r="431" spans="2:16" ht="19.5" customHeight="1" x14ac:dyDescent="0.2">
      <c r="B431" s="51">
        <f t="shared" si="121"/>
        <v>44242</v>
      </c>
      <c r="C431" s="52">
        <f t="shared" si="122"/>
        <v>44242</v>
      </c>
      <c r="D431" s="53"/>
      <c r="E431" s="54"/>
      <c r="F431" s="55"/>
      <c r="G431" s="71">
        <v>0.58333333333333337</v>
      </c>
      <c r="H431" s="72">
        <v>0.77083333333333337</v>
      </c>
      <c r="I431" s="55">
        <f t="shared" si="125"/>
        <v>4.5</v>
      </c>
      <c r="J431" s="125"/>
      <c r="K431" s="123"/>
      <c r="L431" s="134"/>
      <c r="M431" s="71">
        <v>0.41666666666666669</v>
      </c>
      <c r="N431" s="72">
        <v>0.83333333333333337</v>
      </c>
      <c r="O431" s="55">
        <f t="shared" si="126"/>
        <v>10</v>
      </c>
      <c r="P431" s="121"/>
    </row>
    <row r="432" spans="2:16" ht="19.5" customHeight="1" x14ac:dyDescent="0.2">
      <c r="B432" s="51">
        <f t="shared" si="121"/>
        <v>44243</v>
      </c>
      <c r="C432" s="52">
        <f t="shared" si="122"/>
        <v>44243</v>
      </c>
      <c r="D432" s="71"/>
      <c r="E432" s="72"/>
      <c r="F432" s="55"/>
      <c r="G432" s="71"/>
      <c r="H432" s="48" t="s">
        <v>79</v>
      </c>
      <c r="I432" s="55"/>
      <c r="J432" s="125"/>
      <c r="K432" s="123"/>
      <c r="L432" s="134"/>
      <c r="M432" s="71"/>
      <c r="N432" s="48" t="s">
        <v>79</v>
      </c>
      <c r="O432" s="55"/>
      <c r="P432" s="117"/>
    </row>
    <row r="433" spans="2:16" ht="19.5" customHeight="1" x14ac:dyDescent="0.2">
      <c r="B433" s="51">
        <f t="shared" si="121"/>
        <v>44244</v>
      </c>
      <c r="C433" s="52">
        <f t="shared" si="122"/>
        <v>44244</v>
      </c>
      <c r="D433" s="35"/>
      <c r="E433" s="48"/>
      <c r="F433" s="47"/>
      <c r="G433" s="71">
        <v>0.58333333333333337</v>
      </c>
      <c r="H433" s="72">
        <v>0.77083333333333337</v>
      </c>
      <c r="I433" s="55">
        <f t="shared" ref="I433:I439" si="127">(H433-G433)*24</f>
        <v>4.5</v>
      </c>
      <c r="J433" s="125"/>
      <c r="K433" s="123"/>
      <c r="L433" s="134"/>
      <c r="M433" s="71">
        <v>0.41666666666666669</v>
      </c>
      <c r="N433" s="72">
        <v>0.83333333333333337</v>
      </c>
      <c r="O433" s="55">
        <f t="shared" ref="O433:O438" si="128">(N433-M433)*24</f>
        <v>10</v>
      </c>
      <c r="P433" s="117"/>
    </row>
    <row r="434" spans="2:16" ht="19.5" customHeight="1" x14ac:dyDescent="0.2">
      <c r="B434" s="51">
        <f t="shared" si="121"/>
        <v>44245</v>
      </c>
      <c r="C434" s="52">
        <f t="shared" si="122"/>
        <v>44245</v>
      </c>
      <c r="D434" s="71"/>
      <c r="E434" s="72"/>
      <c r="F434" s="55"/>
      <c r="G434" s="71">
        <v>0.58333333333333337</v>
      </c>
      <c r="H434" s="72">
        <v>0.77083333333333337</v>
      </c>
      <c r="I434" s="55">
        <f t="shared" si="127"/>
        <v>4.5</v>
      </c>
      <c r="J434" s="125"/>
      <c r="K434" s="123"/>
      <c r="L434" s="134"/>
      <c r="M434" s="71">
        <v>0.41666666666666669</v>
      </c>
      <c r="N434" s="72">
        <v>0.83333333333333337</v>
      </c>
      <c r="O434" s="55">
        <f t="shared" si="128"/>
        <v>10</v>
      </c>
      <c r="P434" s="92"/>
    </row>
    <row r="435" spans="2:16" ht="19.5" customHeight="1" x14ac:dyDescent="0.2">
      <c r="B435" s="51">
        <f t="shared" si="121"/>
        <v>44246</v>
      </c>
      <c r="C435" s="52">
        <f t="shared" si="122"/>
        <v>44246</v>
      </c>
      <c r="D435" s="71"/>
      <c r="E435" s="72"/>
      <c r="F435" s="55"/>
      <c r="G435" s="71">
        <v>0.58333333333333337</v>
      </c>
      <c r="H435" s="72">
        <v>0.77083333333333337</v>
      </c>
      <c r="I435" s="55">
        <f t="shared" si="127"/>
        <v>4.5</v>
      </c>
      <c r="J435" s="125"/>
      <c r="K435" s="123"/>
      <c r="L435" s="134"/>
      <c r="M435" s="53">
        <v>0.41666666666666669</v>
      </c>
      <c r="N435" s="72">
        <v>0.83333333333333337</v>
      </c>
      <c r="O435" s="55">
        <f t="shared" si="128"/>
        <v>10</v>
      </c>
      <c r="P435" s="92"/>
    </row>
    <row r="436" spans="2:16" ht="19.5" customHeight="1" x14ac:dyDescent="0.2">
      <c r="B436" s="51">
        <f t="shared" si="121"/>
        <v>44247</v>
      </c>
      <c r="C436" s="52">
        <f t="shared" si="122"/>
        <v>44247</v>
      </c>
      <c r="D436" s="71"/>
      <c r="E436" s="72"/>
      <c r="F436" s="55"/>
      <c r="G436" s="71">
        <v>0.41666666666666669</v>
      </c>
      <c r="H436" s="72">
        <v>0.75</v>
      </c>
      <c r="I436" s="55">
        <f t="shared" si="127"/>
        <v>8</v>
      </c>
      <c r="J436" s="71">
        <v>0.5</v>
      </c>
      <c r="K436" s="72">
        <v>0.75</v>
      </c>
      <c r="L436" s="55">
        <f>(K436-J436)*24</f>
        <v>6</v>
      </c>
      <c r="M436" s="71">
        <v>0.41666666666666669</v>
      </c>
      <c r="N436" s="72">
        <v>0.83333333333333337</v>
      </c>
      <c r="O436" s="55">
        <f t="shared" si="128"/>
        <v>10</v>
      </c>
      <c r="P436" s="92"/>
    </row>
    <row r="437" spans="2:16" ht="19.5" customHeight="1" x14ac:dyDescent="0.2">
      <c r="B437" s="51">
        <f t="shared" si="121"/>
        <v>44248</v>
      </c>
      <c r="C437" s="52">
        <f t="shared" si="122"/>
        <v>44248</v>
      </c>
      <c r="D437" s="71"/>
      <c r="E437" s="72"/>
      <c r="F437" s="55"/>
      <c r="G437" s="71">
        <v>0.41666666666666669</v>
      </c>
      <c r="H437" s="72">
        <v>0.75</v>
      </c>
      <c r="I437" s="55">
        <f t="shared" si="127"/>
        <v>8</v>
      </c>
      <c r="J437" s="71">
        <v>0.5</v>
      </c>
      <c r="K437" s="72">
        <v>0.75</v>
      </c>
      <c r="L437" s="55">
        <f>(K437-J437)*24</f>
        <v>6</v>
      </c>
      <c r="M437" s="71">
        <v>0.41666666666666669</v>
      </c>
      <c r="N437" s="72">
        <v>0.75</v>
      </c>
      <c r="O437" s="55">
        <f t="shared" si="128"/>
        <v>8</v>
      </c>
      <c r="P437" s="92"/>
    </row>
    <row r="438" spans="2:16" ht="19.5" customHeight="1" x14ac:dyDescent="0.2">
      <c r="B438" s="51">
        <f t="shared" si="121"/>
        <v>44249</v>
      </c>
      <c r="C438" s="52">
        <f t="shared" si="122"/>
        <v>44249</v>
      </c>
      <c r="D438" s="53"/>
      <c r="E438" s="54"/>
      <c r="F438" s="55"/>
      <c r="G438" s="71">
        <v>0.58333333333333337</v>
      </c>
      <c r="H438" s="72">
        <v>0.77083333333333337</v>
      </c>
      <c r="I438" s="55">
        <f t="shared" si="127"/>
        <v>4.5</v>
      </c>
      <c r="J438" s="71">
        <v>0.58333333333333337</v>
      </c>
      <c r="K438" s="72">
        <v>0.75</v>
      </c>
      <c r="L438" s="55">
        <f>(K438-J438)*24</f>
        <v>3.9999999999999991</v>
      </c>
      <c r="M438" s="71">
        <v>0.41666666666666669</v>
      </c>
      <c r="N438" s="72">
        <v>0.83333333333333337</v>
      </c>
      <c r="O438" s="55">
        <f t="shared" si="128"/>
        <v>10</v>
      </c>
      <c r="P438" s="92"/>
    </row>
    <row r="439" spans="2:16" ht="19.5" customHeight="1" x14ac:dyDescent="0.2">
      <c r="B439" s="51">
        <f t="shared" si="121"/>
        <v>44250</v>
      </c>
      <c r="C439" s="52">
        <f t="shared" si="122"/>
        <v>44250</v>
      </c>
      <c r="D439" s="71"/>
      <c r="E439" s="72"/>
      <c r="F439" s="55"/>
      <c r="G439" s="71">
        <v>0.41666666666666669</v>
      </c>
      <c r="H439" s="72">
        <v>0.75</v>
      </c>
      <c r="I439" s="55">
        <f t="shared" si="127"/>
        <v>8</v>
      </c>
      <c r="J439" s="71">
        <v>0.5</v>
      </c>
      <c r="K439" s="72">
        <v>0.75</v>
      </c>
      <c r="L439" s="55">
        <f>(K439-J439)*24</f>
        <v>6</v>
      </c>
      <c r="M439" s="71">
        <v>0.41666666666666669</v>
      </c>
      <c r="N439" s="72">
        <v>0.75</v>
      </c>
      <c r="O439" s="55">
        <f>(N439-M439)*24</f>
        <v>8</v>
      </c>
      <c r="P439" s="83" t="s">
        <v>181</v>
      </c>
    </row>
    <row r="440" spans="2:16" ht="19.5" customHeight="1" x14ac:dyDescent="0.2">
      <c r="B440" s="51">
        <f t="shared" si="121"/>
        <v>44251</v>
      </c>
      <c r="C440" s="52">
        <f t="shared" si="122"/>
        <v>44251</v>
      </c>
      <c r="D440" s="35"/>
      <c r="E440" s="48"/>
      <c r="F440" s="47"/>
      <c r="G440" s="125"/>
      <c r="H440" s="123" t="s">
        <v>320</v>
      </c>
      <c r="I440" s="132"/>
      <c r="J440" s="71"/>
      <c r="K440" s="48" t="s">
        <v>79</v>
      </c>
      <c r="L440" s="55"/>
      <c r="M440" s="71"/>
      <c r="N440" s="48" t="s">
        <v>79</v>
      </c>
      <c r="O440" s="55"/>
      <c r="P440" s="128"/>
    </row>
    <row r="441" spans="2:16" ht="19.5" customHeight="1" x14ac:dyDescent="0.2">
      <c r="B441" s="51">
        <f t="shared" si="121"/>
        <v>44252</v>
      </c>
      <c r="C441" s="52">
        <f t="shared" si="122"/>
        <v>44252</v>
      </c>
      <c r="D441" s="71"/>
      <c r="E441" s="72"/>
      <c r="F441" s="55"/>
      <c r="G441" s="125"/>
      <c r="H441" s="135">
        <v>2</v>
      </c>
      <c r="I441" s="132"/>
      <c r="J441" s="71">
        <v>0.58333333333333337</v>
      </c>
      <c r="K441" s="72">
        <v>0.75</v>
      </c>
      <c r="L441" s="55">
        <f>(K441-J441)*24</f>
        <v>3.9999999999999991</v>
      </c>
      <c r="M441" s="71">
        <v>0.41666666666666669</v>
      </c>
      <c r="N441" s="72">
        <v>0.83333333333333337</v>
      </c>
      <c r="O441" s="55">
        <f>(N441-M441)*24</f>
        <v>10</v>
      </c>
      <c r="P441" s="92"/>
    </row>
    <row r="442" spans="2:16" ht="19.5" customHeight="1" x14ac:dyDescent="0.2">
      <c r="B442" s="51">
        <f t="shared" si="121"/>
        <v>44253</v>
      </c>
      <c r="C442" s="52">
        <f t="shared" si="122"/>
        <v>44253</v>
      </c>
      <c r="D442" s="71"/>
      <c r="E442" s="72"/>
      <c r="F442" s="55"/>
      <c r="G442" s="125"/>
      <c r="H442" s="135">
        <v>3</v>
      </c>
      <c r="I442" s="132"/>
      <c r="J442" s="71">
        <v>0.58333333333333337</v>
      </c>
      <c r="K442" s="72">
        <v>0.75</v>
      </c>
      <c r="L442" s="55">
        <f>(K442-J442)*24</f>
        <v>3.9999999999999991</v>
      </c>
      <c r="M442" s="71">
        <v>0.41666666666666669</v>
      </c>
      <c r="N442" s="72">
        <v>0.83333333333333337</v>
      </c>
      <c r="O442" s="55">
        <f>(N442-M442)*24</f>
        <v>10</v>
      </c>
      <c r="P442" s="92"/>
    </row>
    <row r="443" spans="2:16" ht="19.5" customHeight="1" x14ac:dyDescent="0.2">
      <c r="B443" s="51">
        <f t="shared" si="121"/>
        <v>44254</v>
      </c>
      <c r="C443" s="52">
        <f t="shared" si="122"/>
        <v>44254</v>
      </c>
      <c r="D443" s="71"/>
      <c r="E443" s="72"/>
      <c r="F443" s="55"/>
      <c r="G443" s="125"/>
      <c r="H443" s="135">
        <v>4</v>
      </c>
      <c r="I443" s="132"/>
      <c r="J443" s="71">
        <v>0.5</v>
      </c>
      <c r="K443" s="72">
        <v>0.75</v>
      </c>
      <c r="L443" s="55">
        <f>(K443-J443)*24</f>
        <v>6</v>
      </c>
      <c r="M443" s="71">
        <v>0.41666666666666669</v>
      </c>
      <c r="N443" s="72">
        <v>0.83333333333333337</v>
      </c>
      <c r="O443" s="55">
        <f>(N443-M443)*24</f>
        <v>10</v>
      </c>
      <c r="P443" s="92"/>
    </row>
    <row r="444" spans="2:16" ht="19.5" customHeight="1" x14ac:dyDescent="0.2">
      <c r="B444" s="51">
        <f t="shared" si="121"/>
        <v>44255</v>
      </c>
      <c r="C444" s="52">
        <f t="shared" si="122"/>
        <v>44255</v>
      </c>
      <c r="D444" s="71"/>
      <c r="E444" s="72"/>
      <c r="F444" s="55"/>
      <c r="G444" s="125"/>
      <c r="H444" s="135">
        <v>5</v>
      </c>
      <c r="I444" s="132"/>
      <c r="J444" s="71">
        <v>0.5</v>
      </c>
      <c r="K444" s="72">
        <v>0.75</v>
      </c>
      <c r="L444" s="55">
        <f>(K444-J444)*24</f>
        <v>6</v>
      </c>
      <c r="M444" s="71">
        <v>0.41666666666666669</v>
      </c>
      <c r="N444" s="72">
        <v>0.75</v>
      </c>
      <c r="O444" s="55">
        <f>(N444-M444)*24</f>
        <v>8</v>
      </c>
      <c r="P444" s="92"/>
    </row>
    <row r="445" spans="2:16" ht="19.5" customHeight="1" x14ac:dyDescent="0.2">
      <c r="B445" s="51" t="str">
        <f>IF(DAY(B444+1)&lt;&gt;29,"",B444+1)</f>
        <v/>
      </c>
      <c r="C445" s="52" t="str">
        <f t="shared" si="122"/>
        <v/>
      </c>
      <c r="D445" s="53"/>
      <c r="E445" s="54"/>
      <c r="F445" s="55"/>
      <c r="G445" s="35"/>
      <c r="H445" s="98"/>
      <c r="I445" s="55"/>
      <c r="J445" s="71"/>
      <c r="K445" s="72"/>
      <c r="L445" s="55"/>
      <c r="M445" s="71"/>
      <c r="N445" s="72"/>
      <c r="O445" s="55"/>
      <c r="P445" s="92"/>
    </row>
    <row r="446" spans="2:16" ht="19.5" customHeight="1" x14ac:dyDescent="0.2">
      <c r="B446" s="51" t="str">
        <f>IF(DAY(B444+2)&lt;&gt;30,"",B445+1)</f>
        <v/>
      </c>
      <c r="C446" s="52" t="str">
        <f t="shared" si="122"/>
        <v/>
      </c>
      <c r="D446" s="53"/>
      <c r="E446" s="54"/>
      <c r="F446" s="55"/>
      <c r="G446" s="35"/>
      <c r="H446" s="98"/>
      <c r="I446" s="55"/>
      <c r="J446" s="53"/>
      <c r="K446" s="54"/>
      <c r="L446" s="55"/>
      <c r="M446" s="53"/>
      <c r="N446" s="54"/>
      <c r="O446" s="55"/>
      <c r="P446" s="92"/>
    </row>
    <row r="447" spans="2:16" ht="19.5" customHeight="1" thickBot="1" x14ac:dyDescent="0.25">
      <c r="B447" s="51" t="str">
        <f>IF(DAY(B444+2)&lt;&gt;31,"",B446+1)</f>
        <v/>
      </c>
      <c r="C447" s="52" t="str">
        <f t="shared" si="122"/>
        <v/>
      </c>
      <c r="D447" s="56"/>
      <c r="E447" s="77"/>
      <c r="F447" s="76"/>
      <c r="G447" s="75"/>
      <c r="H447" s="98"/>
      <c r="I447" s="76"/>
      <c r="J447" s="75"/>
      <c r="K447" s="77"/>
      <c r="L447" s="76"/>
      <c r="M447" s="75"/>
      <c r="N447" s="77"/>
      <c r="O447" s="76"/>
      <c r="P447" s="94"/>
    </row>
    <row r="448" spans="2:16" ht="19.5" customHeight="1" thickTop="1" x14ac:dyDescent="0.2">
      <c r="B448" s="57" t="s">
        <v>37</v>
      </c>
      <c r="C448" s="58"/>
      <c r="D448" s="57"/>
      <c r="E448" s="59">
        <f>COUNTIF(D417:D447,"&gt;0")</f>
        <v>0</v>
      </c>
      <c r="F448" s="60"/>
      <c r="G448" s="61"/>
      <c r="H448" s="59">
        <f>COUNTIF(G417:G447,"&gt;0")</f>
        <v>20</v>
      </c>
      <c r="I448" s="60"/>
      <c r="J448" s="61"/>
      <c r="K448" s="59">
        <f>COUNTIF(J417:J447,"&gt;0")</f>
        <v>8</v>
      </c>
      <c r="L448" s="60"/>
      <c r="M448" s="61"/>
      <c r="N448" s="59">
        <f>COUNTIF(M417:M447,"&gt;0")</f>
        <v>24</v>
      </c>
      <c r="O448" s="60"/>
      <c r="P448" s="40"/>
    </row>
    <row r="449" spans="2:16" ht="19.5" customHeight="1" x14ac:dyDescent="0.2">
      <c r="B449" s="62" t="s">
        <v>309</v>
      </c>
      <c r="C449" s="63"/>
      <c r="D449" s="64"/>
      <c r="E449" s="74">
        <f>SUM(F417:F447)</f>
        <v>0</v>
      </c>
      <c r="F449" s="63"/>
      <c r="G449" s="65"/>
      <c r="H449" s="74">
        <f>SUM(I417:I447)</f>
        <v>118</v>
      </c>
      <c r="I449" s="63"/>
      <c r="J449" s="65"/>
      <c r="K449" s="74">
        <f>SUM(L417:L447)</f>
        <v>42</v>
      </c>
      <c r="L449" s="63"/>
      <c r="M449" s="65"/>
      <c r="N449" s="74">
        <f>SUM(O417:O447)</f>
        <v>228</v>
      </c>
      <c r="O449" s="63"/>
      <c r="P449" s="40"/>
    </row>
    <row r="450" spans="2:16" ht="19.5" customHeight="1" x14ac:dyDescent="0.2">
      <c r="B450" s="64" t="s">
        <v>366</v>
      </c>
      <c r="C450" s="66"/>
      <c r="D450" s="64"/>
      <c r="E450" s="90">
        <f>COUNTIF($B$417:$B$447,"&gt;0")-E448</f>
        <v>28</v>
      </c>
      <c r="F450" s="47"/>
      <c r="G450" s="35"/>
      <c r="H450" s="90">
        <f>COUNTIF($B$417:$B$447,"&gt;0")-H448</f>
        <v>8</v>
      </c>
      <c r="I450" s="47"/>
      <c r="J450" s="35"/>
      <c r="K450" s="90">
        <f>COUNTIF($B$417:$B$447,"&gt;0")-K448</f>
        <v>20</v>
      </c>
      <c r="L450" s="47"/>
      <c r="M450" s="35"/>
      <c r="N450" s="90">
        <f>COUNTIF($B$417:$B$447,"&gt;0")-N448</f>
        <v>4</v>
      </c>
      <c r="O450" s="47"/>
      <c r="P450" s="40"/>
    </row>
    <row r="451" spans="2:16" ht="19.5" customHeight="1" x14ac:dyDescent="0.2">
      <c r="B451" s="67"/>
      <c r="C451" s="6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</row>
    <row r="452" spans="2:16" ht="18.75" customHeight="1" x14ac:dyDescent="0.2">
      <c r="B452" s="287" t="s">
        <v>13</v>
      </c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</row>
    <row r="453" spans="2:16" ht="18.75" customHeight="1" x14ac:dyDescent="0.2"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</row>
    <row r="454" spans="2:16" ht="18.75" customHeight="1" x14ac:dyDescent="0.2"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2:16" ht="18.75" customHeight="1" x14ac:dyDescent="0.2">
      <c r="B455" s="294">
        <f>EDATE(B414, 1)</f>
        <v>44256</v>
      </c>
      <c r="C455" s="294"/>
      <c r="D455" s="294"/>
      <c r="E455" s="295">
        <f>B455</f>
        <v>44256</v>
      </c>
      <c r="F455" s="295"/>
    </row>
    <row r="456" spans="2:16" ht="19.5" customHeight="1" x14ac:dyDescent="0.2">
      <c r="B456" s="289"/>
      <c r="C456" s="290"/>
      <c r="D456" s="219" t="s">
        <v>313</v>
      </c>
      <c r="E456" s="293"/>
      <c r="F456" s="220"/>
      <c r="G456" s="219" t="s">
        <v>2</v>
      </c>
      <c r="H456" s="293"/>
      <c r="I456" s="220"/>
      <c r="J456" s="219" t="s">
        <v>36</v>
      </c>
      <c r="K456" s="293"/>
      <c r="L456" s="220"/>
      <c r="M456" s="219" t="s">
        <v>237</v>
      </c>
      <c r="N456" s="293"/>
      <c r="O456" s="220"/>
      <c r="P456" s="40" t="s">
        <v>306</v>
      </c>
    </row>
    <row r="457" spans="2:16" ht="19.5" customHeight="1" x14ac:dyDescent="0.2">
      <c r="B457" s="291"/>
      <c r="C457" s="292"/>
      <c r="D457" s="35" t="s">
        <v>246</v>
      </c>
      <c r="E457" s="48" t="s">
        <v>307</v>
      </c>
      <c r="F457" s="47" t="s">
        <v>308</v>
      </c>
      <c r="G457" s="35" t="s">
        <v>246</v>
      </c>
      <c r="H457" s="48" t="s">
        <v>307</v>
      </c>
      <c r="I457" s="47" t="s">
        <v>308</v>
      </c>
      <c r="J457" s="35" t="s">
        <v>246</v>
      </c>
      <c r="K457" s="48" t="s">
        <v>307</v>
      </c>
      <c r="L457" s="47" t="s">
        <v>308</v>
      </c>
      <c r="M457" s="35" t="s">
        <v>246</v>
      </c>
      <c r="N457" s="48" t="s">
        <v>307</v>
      </c>
      <c r="O457" s="47" t="s">
        <v>308</v>
      </c>
      <c r="P457" s="3"/>
    </row>
    <row r="458" spans="2:16" ht="19.5" customHeight="1" x14ac:dyDescent="0.2">
      <c r="B458" s="51">
        <f>B455</f>
        <v>44256</v>
      </c>
      <c r="C458" s="52">
        <f>B458</f>
        <v>44256</v>
      </c>
      <c r="D458" s="53"/>
      <c r="E458" s="54"/>
      <c r="F458" s="55"/>
      <c r="G458" s="133"/>
      <c r="H458" s="135">
        <v>6</v>
      </c>
      <c r="I458" s="132"/>
      <c r="J458" s="71">
        <v>0.58333333333333337</v>
      </c>
      <c r="K458" s="72">
        <v>0.75</v>
      </c>
      <c r="L458" s="55">
        <f>(K458-J458)*24</f>
        <v>3.9999999999999991</v>
      </c>
      <c r="M458" s="71">
        <v>0.41666666666666669</v>
      </c>
      <c r="N458" s="72">
        <v>0.83333333333333337</v>
      </c>
      <c r="O458" s="55">
        <f>(N458-M458)*24</f>
        <v>10</v>
      </c>
      <c r="P458" s="83"/>
    </row>
    <row r="459" spans="2:16" ht="19.5" customHeight="1" x14ac:dyDescent="0.2">
      <c r="B459" s="51">
        <f t="shared" ref="B459:B485" si="129">B458+1</f>
        <v>44257</v>
      </c>
      <c r="C459" s="52">
        <f>B459</f>
        <v>44257</v>
      </c>
      <c r="D459" s="53"/>
      <c r="E459" s="54"/>
      <c r="F459" s="55"/>
      <c r="G459" s="125"/>
      <c r="H459" s="135">
        <v>7</v>
      </c>
      <c r="I459" s="132"/>
      <c r="J459" s="35"/>
      <c r="K459" s="48" t="s">
        <v>79</v>
      </c>
      <c r="L459" s="47"/>
      <c r="M459" s="35"/>
      <c r="N459" s="48" t="s">
        <v>79</v>
      </c>
      <c r="O459" s="47"/>
      <c r="P459" s="83"/>
    </row>
    <row r="460" spans="2:16" ht="19.5" customHeight="1" x14ac:dyDescent="0.2">
      <c r="B460" s="51">
        <f t="shared" si="129"/>
        <v>44258</v>
      </c>
      <c r="C460" s="52">
        <f t="shared" ref="C460:C488" si="130">B460</f>
        <v>44258</v>
      </c>
      <c r="D460" s="53"/>
      <c r="E460" s="54"/>
      <c r="F460" s="55"/>
      <c r="G460" s="125"/>
      <c r="H460" s="135">
        <v>8</v>
      </c>
      <c r="I460" s="132"/>
      <c r="J460" s="71">
        <v>0.58333333333333337</v>
      </c>
      <c r="K460" s="72">
        <v>0.75</v>
      </c>
      <c r="L460" s="55">
        <f t="shared" ref="L460:L465" si="131">(K460-J460)*24</f>
        <v>3.9999999999999991</v>
      </c>
      <c r="M460" s="71">
        <v>0.41666666666666669</v>
      </c>
      <c r="N460" s="72">
        <v>0.83333333333333337</v>
      </c>
      <c r="O460" s="55">
        <f t="shared" ref="O460:O465" si="132">(N460-M460)*24</f>
        <v>10</v>
      </c>
      <c r="P460" s="83"/>
    </row>
    <row r="461" spans="2:16" ht="19.5" customHeight="1" x14ac:dyDescent="0.2">
      <c r="B461" s="51">
        <f t="shared" si="129"/>
        <v>44259</v>
      </c>
      <c r="C461" s="52">
        <f t="shared" si="130"/>
        <v>44259</v>
      </c>
      <c r="D461" s="53"/>
      <c r="E461" s="54"/>
      <c r="F461" s="55"/>
      <c r="G461" s="125"/>
      <c r="H461" s="135">
        <v>9</v>
      </c>
      <c r="I461" s="132"/>
      <c r="J461" s="71">
        <v>0.58333333333333337</v>
      </c>
      <c r="K461" s="72">
        <v>0.75</v>
      </c>
      <c r="L461" s="55">
        <f t="shared" si="131"/>
        <v>3.9999999999999991</v>
      </c>
      <c r="M461" s="71">
        <v>0.41666666666666669</v>
      </c>
      <c r="N461" s="72">
        <v>0.83333333333333337</v>
      </c>
      <c r="O461" s="55">
        <f t="shared" si="132"/>
        <v>10</v>
      </c>
      <c r="P461" s="83"/>
    </row>
    <row r="462" spans="2:16" ht="19.5" customHeight="1" x14ac:dyDescent="0.2">
      <c r="B462" s="51">
        <f t="shared" si="129"/>
        <v>44260</v>
      </c>
      <c r="C462" s="52">
        <f t="shared" si="130"/>
        <v>44260</v>
      </c>
      <c r="D462" s="53"/>
      <c r="E462" s="54"/>
      <c r="F462" s="55"/>
      <c r="G462" s="125"/>
      <c r="H462" s="135">
        <v>10</v>
      </c>
      <c r="I462" s="132"/>
      <c r="J462" s="71">
        <v>0.58333333333333337</v>
      </c>
      <c r="K462" s="72">
        <v>0.75</v>
      </c>
      <c r="L462" s="55">
        <f t="shared" si="131"/>
        <v>3.9999999999999991</v>
      </c>
      <c r="M462" s="71">
        <v>0.41666666666666669</v>
      </c>
      <c r="N462" s="72">
        <v>0.83333333333333337</v>
      </c>
      <c r="O462" s="55">
        <f t="shared" si="132"/>
        <v>10</v>
      </c>
      <c r="P462" s="83"/>
    </row>
    <row r="463" spans="2:16" ht="19.5" customHeight="1" x14ac:dyDescent="0.2">
      <c r="B463" s="51">
        <f t="shared" si="129"/>
        <v>44261</v>
      </c>
      <c r="C463" s="52">
        <f t="shared" si="130"/>
        <v>44261</v>
      </c>
      <c r="D463" s="53"/>
      <c r="E463" s="54"/>
      <c r="F463" s="55"/>
      <c r="G463" s="125"/>
      <c r="H463" s="135">
        <v>11</v>
      </c>
      <c r="I463" s="132"/>
      <c r="J463" s="71">
        <v>0.5</v>
      </c>
      <c r="K463" s="72">
        <v>0.75</v>
      </c>
      <c r="L463" s="55">
        <f t="shared" si="131"/>
        <v>6</v>
      </c>
      <c r="M463" s="71">
        <v>0.41666666666666669</v>
      </c>
      <c r="N463" s="72">
        <v>0.83333333333333337</v>
      </c>
      <c r="O463" s="55">
        <f t="shared" si="132"/>
        <v>10</v>
      </c>
      <c r="P463" s="83"/>
    </row>
    <row r="464" spans="2:16" ht="19.5" customHeight="1" x14ac:dyDescent="0.2">
      <c r="B464" s="51">
        <f t="shared" si="129"/>
        <v>44262</v>
      </c>
      <c r="C464" s="52">
        <f t="shared" si="130"/>
        <v>44262</v>
      </c>
      <c r="D464" s="71"/>
      <c r="E464" s="72"/>
      <c r="F464" s="55"/>
      <c r="G464" s="125"/>
      <c r="H464" s="135">
        <v>12</v>
      </c>
      <c r="I464" s="132"/>
      <c r="J464" s="71">
        <v>0.5</v>
      </c>
      <c r="K464" s="72">
        <v>0.75</v>
      </c>
      <c r="L464" s="55">
        <f t="shared" si="131"/>
        <v>6</v>
      </c>
      <c r="M464" s="71">
        <v>0.41666666666666669</v>
      </c>
      <c r="N464" s="72">
        <v>0.75</v>
      </c>
      <c r="O464" s="55">
        <f t="shared" si="132"/>
        <v>8</v>
      </c>
      <c r="P464" s="83"/>
    </row>
    <row r="465" spans="2:16" ht="19.5" customHeight="1" x14ac:dyDescent="0.2">
      <c r="B465" s="51">
        <f t="shared" si="129"/>
        <v>44263</v>
      </c>
      <c r="C465" s="52">
        <f t="shared" si="130"/>
        <v>44263</v>
      </c>
      <c r="D465" s="35"/>
      <c r="E465" s="48"/>
      <c r="F465" s="47"/>
      <c r="G465" s="125"/>
      <c r="H465" s="135">
        <v>13</v>
      </c>
      <c r="I465" s="132"/>
      <c r="J465" s="71">
        <v>0.58333333333333337</v>
      </c>
      <c r="K465" s="72">
        <v>0.75</v>
      </c>
      <c r="L465" s="55">
        <f t="shared" si="131"/>
        <v>3.9999999999999991</v>
      </c>
      <c r="M465" s="71">
        <v>0.41666666666666669</v>
      </c>
      <c r="N465" s="72">
        <v>0.83333333333333337</v>
      </c>
      <c r="O465" s="55">
        <f t="shared" si="132"/>
        <v>10</v>
      </c>
      <c r="P465" s="91"/>
    </row>
    <row r="466" spans="2:16" ht="19.5" customHeight="1" x14ac:dyDescent="0.2">
      <c r="B466" s="51">
        <f t="shared" si="129"/>
        <v>44264</v>
      </c>
      <c r="C466" s="52">
        <f t="shared" si="130"/>
        <v>44264</v>
      </c>
      <c r="D466" s="71"/>
      <c r="E466" s="72"/>
      <c r="F466" s="55"/>
      <c r="G466" s="125"/>
      <c r="H466" s="135">
        <v>14</v>
      </c>
      <c r="I466" s="132"/>
      <c r="J466" s="35"/>
      <c r="K466" s="48" t="s">
        <v>79</v>
      </c>
      <c r="L466" s="47"/>
      <c r="M466" s="35"/>
      <c r="N466" s="48" t="s">
        <v>79</v>
      </c>
      <c r="O466" s="47"/>
      <c r="P466" s="83"/>
    </row>
    <row r="467" spans="2:16" ht="19.5" customHeight="1" x14ac:dyDescent="0.2">
      <c r="B467" s="51">
        <f t="shared" si="129"/>
        <v>44265</v>
      </c>
      <c r="C467" s="52">
        <f t="shared" si="130"/>
        <v>44265</v>
      </c>
      <c r="D467" s="35"/>
      <c r="E467" s="48"/>
      <c r="F467" s="47"/>
      <c r="G467" s="125"/>
      <c r="H467" s="135">
        <v>15</v>
      </c>
      <c r="I467" s="132"/>
      <c r="J467" s="71">
        <v>0.58333333333333337</v>
      </c>
      <c r="K467" s="72">
        <v>0.75</v>
      </c>
      <c r="L467" s="55">
        <f t="shared" ref="L467:L472" si="133">(K467-J467)*24</f>
        <v>3.9999999999999991</v>
      </c>
      <c r="M467" s="71">
        <v>0.41666666666666669</v>
      </c>
      <c r="N467" s="72">
        <v>0.83333333333333337</v>
      </c>
      <c r="O467" s="55">
        <f t="shared" ref="O467:O472" si="134">(N467-M467)*24</f>
        <v>10</v>
      </c>
      <c r="P467" s="83"/>
    </row>
    <row r="468" spans="2:16" ht="19.5" customHeight="1" x14ac:dyDescent="0.2">
      <c r="B468" s="51">
        <f t="shared" si="129"/>
        <v>44266</v>
      </c>
      <c r="C468" s="52">
        <f t="shared" si="130"/>
        <v>44266</v>
      </c>
      <c r="D468" s="71"/>
      <c r="E468" s="72"/>
      <c r="F468" s="55"/>
      <c r="G468" s="125"/>
      <c r="H468" s="135">
        <v>16</v>
      </c>
      <c r="I468" s="132"/>
      <c r="J468" s="71">
        <v>0.58333333333333337</v>
      </c>
      <c r="K468" s="72">
        <v>0.75</v>
      </c>
      <c r="L468" s="55">
        <f t="shared" si="133"/>
        <v>3.9999999999999991</v>
      </c>
      <c r="M468" s="71">
        <v>0.41666666666666669</v>
      </c>
      <c r="N468" s="72">
        <v>0.83333333333333337</v>
      </c>
      <c r="O468" s="55">
        <f t="shared" si="134"/>
        <v>10</v>
      </c>
      <c r="P468" s="92"/>
    </row>
    <row r="469" spans="2:16" ht="19.5" customHeight="1" x14ac:dyDescent="0.2">
      <c r="B469" s="51">
        <f t="shared" si="129"/>
        <v>44267</v>
      </c>
      <c r="C469" s="52">
        <f t="shared" si="130"/>
        <v>44267</v>
      </c>
      <c r="D469" s="71"/>
      <c r="E469" s="72"/>
      <c r="F469" s="55"/>
      <c r="G469" s="125"/>
      <c r="H469" s="135">
        <v>17</v>
      </c>
      <c r="I469" s="132"/>
      <c r="J469" s="71">
        <v>0.58333333333333337</v>
      </c>
      <c r="K469" s="72">
        <v>0.75</v>
      </c>
      <c r="L469" s="55">
        <f t="shared" si="133"/>
        <v>3.9999999999999991</v>
      </c>
      <c r="M469" s="71">
        <v>0.41666666666666669</v>
      </c>
      <c r="N469" s="72">
        <v>0.83333333333333337</v>
      </c>
      <c r="O469" s="55">
        <f t="shared" si="134"/>
        <v>10</v>
      </c>
      <c r="P469" s="92"/>
    </row>
    <row r="470" spans="2:16" ht="19.5" customHeight="1" x14ac:dyDescent="0.2">
      <c r="B470" s="51">
        <f t="shared" si="129"/>
        <v>44268</v>
      </c>
      <c r="C470" s="52">
        <f t="shared" si="130"/>
        <v>44268</v>
      </c>
      <c r="D470" s="71"/>
      <c r="E470" s="72"/>
      <c r="F470" s="55"/>
      <c r="G470" s="125"/>
      <c r="H470" s="135">
        <v>18</v>
      </c>
      <c r="I470" s="132"/>
      <c r="J470" s="71">
        <v>0.5</v>
      </c>
      <c r="K470" s="72">
        <v>0.75</v>
      </c>
      <c r="L470" s="55">
        <f t="shared" si="133"/>
        <v>6</v>
      </c>
      <c r="M470" s="71">
        <v>0.41666666666666669</v>
      </c>
      <c r="N470" s="72">
        <v>0.83333333333333337</v>
      </c>
      <c r="O470" s="55">
        <f t="shared" si="134"/>
        <v>10</v>
      </c>
      <c r="P470" s="92"/>
    </row>
    <row r="471" spans="2:16" ht="19.5" customHeight="1" x14ac:dyDescent="0.2">
      <c r="B471" s="51">
        <f t="shared" si="129"/>
        <v>44269</v>
      </c>
      <c r="C471" s="52">
        <f t="shared" si="130"/>
        <v>44269</v>
      </c>
      <c r="D471" s="71"/>
      <c r="E471" s="72"/>
      <c r="F471" s="55"/>
      <c r="G471" s="125"/>
      <c r="H471" s="135">
        <v>19</v>
      </c>
      <c r="I471" s="132"/>
      <c r="J471" s="71">
        <v>0.5</v>
      </c>
      <c r="K471" s="72">
        <v>0.75</v>
      </c>
      <c r="L471" s="55">
        <f t="shared" si="133"/>
        <v>6</v>
      </c>
      <c r="M471" s="71">
        <v>0.41666666666666669</v>
      </c>
      <c r="N471" s="72">
        <v>0.75</v>
      </c>
      <c r="O471" s="55">
        <f t="shared" si="134"/>
        <v>8</v>
      </c>
      <c r="P471" s="92"/>
    </row>
    <row r="472" spans="2:16" ht="19.5" customHeight="1" x14ac:dyDescent="0.2">
      <c r="B472" s="51">
        <f t="shared" si="129"/>
        <v>44270</v>
      </c>
      <c r="C472" s="52">
        <f t="shared" si="130"/>
        <v>44270</v>
      </c>
      <c r="D472" s="53"/>
      <c r="E472" s="54"/>
      <c r="F472" s="55"/>
      <c r="G472" s="125"/>
      <c r="H472" s="135">
        <v>20</v>
      </c>
      <c r="I472" s="132"/>
      <c r="J472" s="71">
        <v>0.58333333333333337</v>
      </c>
      <c r="K472" s="72">
        <v>0.75</v>
      </c>
      <c r="L472" s="55">
        <f t="shared" si="133"/>
        <v>3.9999999999999991</v>
      </c>
      <c r="M472" s="71">
        <v>0.41666666666666669</v>
      </c>
      <c r="N472" s="72">
        <v>0.83333333333333337</v>
      </c>
      <c r="O472" s="55">
        <f t="shared" si="134"/>
        <v>10</v>
      </c>
      <c r="P472" s="92"/>
    </row>
    <row r="473" spans="2:16" ht="19.5" customHeight="1" x14ac:dyDescent="0.2">
      <c r="B473" s="51">
        <f t="shared" si="129"/>
        <v>44271</v>
      </c>
      <c r="C473" s="52">
        <f t="shared" si="130"/>
        <v>44271</v>
      </c>
      <c r="D473" s="71"/>
      <c r="E473" s="72"/>
      <c r="F473" s="55"/>
      <c r="G473" s="125"/>
      <c r="H473" s="135">
        <v>21</v>
      </c>
      <c r="I473" s="132"/>
      <c r="J473" s="35"/>
      <c r="K473" s="48" t="s">
        <v>79</v>
      </c>
      <c r="L473" s="47"/>
      <c r="M473" s="35"/>
      <c r="N473" s="48" t="s">
        <v>79</v>
      </c>
      <c r="O473" s="47"/>
      <c r="P473" s="128"/>
    </row>
    <row r="474" spans="2:16" ht="19.5" customHeight="1" x14ac:dyDescent="0.2">
      <c r="B474" s="51">
        <f t="shared" si="129"/>
        <v>44272</v>
      </c>
      <c r="C474" s="52">
        <f t="shared" si="130"/>
        <v>44272</v>
      </c>
      <c r="D474" s="71"/>
      <c r="E474" s="48" t="s">
        <v>321</v>
      </c>
      <c r="F474" s="47"/>
      <c r="G474" s="35"/>
      <c r="H474" s="98"/>
      <c r="I474" s="55"/>
      <c r="J474" s="71">
        <v>0.58333333333333337</v>
      </c>
      <c r="K474" s="72">
        <v>0.75</v>
      </c>
      <c r="L474" s="55">
        <f t="shared" ref="L474:L479" si="135">(K474-J474)*24</f>
        <v>3.9999999999999991</v>
      </c>
      <c r="M474" s="71">
        <v>0.41666666666666669</v>
      </c>
      <c r="N474" s="72">
        <v>0.83333333333333337</v>
      </c>
      <c r="O474" s="55">
        <f t="shared" ref="O474:O479" si="136">(N474-M474)*24</f>
        <v>10</v>
      </c>
      <c r="P474" s="92"/>
    </row>
    <row r="475" spans="2:16" ht="19.5" customHeight="1" x14ac:dyDescent="0.2">
      <c r="B475" s="51">
        <f t="shared" si="129"/>
        <v>44273</v>
      </c>
      <c r="C475" s="52">
        <f t="shared" si="130"/>
        <v>44273</v>
      </c>
      <c r="D475" s="71"/>
      <c r="E475" s="119" t="s">
        <v>322</v>
      </c>
      <c r="F475" s="55"/>
      <c r="G475" s="35"/>
      <c r="H475" s="48"/>
      <c r="I475" s="55"/>
      <c r="J475" s="71">
        <v>0.58333333333333337</v>
      </c>
      <c r="K475" s="72">
        <v>0.75</v>
      </c>
      <c r="L475" s="55">
        <f t="shared" si="135"/>
        <v>3.9999999999999991</v>
      </c>
      <c r="M475" s="71">
        <v>0.41666666666666669</v>
      </c>
      <c r="N475" s="72">
        <v>0.83333333333333337</v>
      </c>
      <c r="O475" s="55">
        <f t="shared" si="136"/>
        <v>10</v>
      </c>
      <c r="P475" s="92"/>
    </row>
    <row r="476" spans="2:16" ht="19.5" customHeight="1" x14ac:dyDescent="0.2">
      <c r="B476" s="51">
        <f t="shared" si="129"/>
        <v>44274</v>
      </c>
      <c r="C476" s="52">
        <f t="shared" si="130"/>
        <v>44274</v>
      </c>
      <c r="D476" s="71"/>
      <c r="E476" s="119" t="s">
        <v>322</v>
      </c>
      <c r="F476" s="55"/>
      <c r="G476" s="35"/>
      <c r="H476" s="48"/>
      <c r="I476" s="55"/>
      <c r="J476" s="71">
        <v>0.58333333333333337</v>
      </c>
      <c r="K476" s="72">
        <v>0.75</v>
      </c>
      <c r="L476" s="55">
        <f t="shared" si="135"/>
        <v>3.9999999999999991</v>
      </c>
      <c r="M476" s="71">
        <v>0.41666666666666669</v>
      </c>
      <c r="N476" s="72">
        <v>0.83333333333333337</v>
      </c>
      <c r="O476" s="55">
        <f t="shared" si="136"/>
        <v>10</v>
      </c>
      <c r="P476" s="92"/>
    </row>
    <row r="477" spans="2:16" ht="19.5" customHeight="1" x14ac:dyDescent="0.2">
      <c r="B477" s="51">
        <f t="shared" si="129"/>
        <v>44275</v>
      </c>
      <c r="C477" s="52">
        <f t="shared" si="130"/>
        <v>44275</v>
      </c>
      <c r="D477" s="71"/>
      <c r="E477" s="119" t="s">
        <v>322</v>
      </c>
      <c r="F477" s="55"/>
      <c r="G477" s="35"/>
      <c r="H477" s="48"/>
      <c r="I477" s="55"/>
      <c r="J477" s="71">
        <v>0.5</v>
      </c>
      <c r="K477" s="72">
        <v>0.75</v>
      </c>
      <c r="L477" s="55">
        <f t="shared" si="135"/>
        <v>6</v>
      </c>
      <c r="M477" s="71">
        <v>0.41666666666666669</v>
      </c>
      <c r="N477" s="72">
        <v>0.83333333333333337</v>
      </c>
      <c r="O477" s="55">
        <f t="shared" si="136"/>
        <v>10</v>
      </c>
      <c r="P477" s="83" t="s">
        <v>228</v>
      </c>
    </row>
    <row r="478" spans="2:16" ht="19.5" customHeight="1" x14ac:dyDescent="0.2">
      <c r="B478" s="51">
        <f t="shared" si="129"/>
        <v>44276</v>
      </c>
      <c r="C478" s="52">
        <f t="shared" si="130"/>
        <v>44276</v>
      </c>
      <c r="D478" s="53"/>
      <c r="E478" s="119" t="s">
        <v>322</v>
      </c>
      <c r="F478" s="55"/>
      <c r="G478" s="35"/>
      <c r="H478" s="48"/>
      <c r="I478" s="55"/>
      <c r="J478" s="71">
        <v>0.5</v>
      </c>
      <c r="K478" s="72">
        <v>0.75</v>
      </c>
      <c r="L478" s="55">
        <f t="shared" si="135"/>
        <v>6</v>
      </c>
      <c r="M478" s="71">
        <v>0.41666666666666669</v>
      </c>
      <c r="N478" s="72">
        <v>0.75</v>
      </c>
      <c r="O478" s="55">
        <f t="shared" si="136"/>
        <v>8</v>
      </c>
      <c r="P478" s="83"/>
    </row>
    <row r="479" spans="2:16" ht="19.5" customHeight="1" x14ac:dyDescent="0.2">
      <c r="B479" s="51">
        <f t="shared" si="129"/>
        <v>44277</v>
      </c>
      <c r="C479" s="52">
        <f t="shared" si="130"/>
        <v>44277</v>
      </c>
      <c r="F479" s="55"/>
      <c r="G479" s="35"/>
      <c r="H479" s="48"/>
      <c r="I479" s="55"/>
      <c r="J479" s="71">
        <v>0.58333333333333337</v>
      </c>
      <c r="K479" s="72">
        <v>0.75</v>
      </c>
      <c r="L479" s="55">
        <f t="shared" si="135"/>
        <v>3.9999999999999991</v>
      </c>
      <c r="M479" s="71">
        <v>0.41666666666666669</v>
      </c>
      <c r="N479" s="72">
        <v>0.83333333333333337</v>
      </c>
      <c r="O479" s="55">
        <f t="shared" si="136"/>
        <v>10</v>
      </c>
      <c r="P479" s="92"/>
    </row>
    <row r="480" spans="2:16" ht="19.5" customHeight="1" x14ac:dyDescent="0.2">
      <c r="B480" s="51">
        <f t="shared" si="129"/>
        <v>44278</v>
      </c>
      <c r="C480" s="52">
        <f t="shared" si="130"/>
        <v>44278</v>
      </c>
      <c r="D480" s="35"/>
      <c r="E480" s="48" t="s">
        <v>79</v>
      </c>
      <c r="F480" s="47"/>
      <c r="G480" s="35"/>
      <c r="H480" s="48"/>
      <c r="I480" s="55"/>
      <c r="J480" s="35"/>
      <c r="K480" s="48" t="s">
        <v>79</v>
      </c>
      <c r="L480" s="47"/>
      <c r="M480" s="35"/>
      <c r="N480" s="48" t="s">
        <v>79</v>
      </c>
      <c r="O480" s="47"/>
      <c r="P480" s="92"/>
    </row>
    <row r="481" spans="2:16" ht="19.5" customHeight="1" x14ac:dyDescent="0.2">
      <c r="B481" s="51">
        <f t="shared" si="129"/>
        <v>44279</v>
      </c>
      <c r="C481" s="52">
        <f t="shared" si="130"/>
        <v>44279</v>
      </c>
      <c r="D481" s="71">
        <v>0.58333333333333337</v>
      </c>
      <c r="E481" s="72">
        <v>0.83333333333333337</v>
      </c>
      <c r="F481" s="55">
        <f t="shared" ref="F481:F486" si="137">(E481-D481)*24</f>
        <v>6</v>
      </c>
      <c r="G481" s="35"/>
      <c r="H481" s="48"/>
      <c r="I481" s="55"/>
      <c r="J481" s="71">
        <v>0.58333333333333337</v>
      </c>
      <c r="K481" s="72">
        <v>0.75</v>
      </c>
      <c r="L481" s="55">
        <f t="shared" ref="L481:L486" si="138">(K481-J481)*24</f>
        <v>3.9999999999999991</v>
      </c>
      <c r="M481" s="71">
        <v>0.41666666666666669</v>
      </c>
      <c r="N481" s="72">
        <v>0.83333333333333337</v>
      </c>
      <c r="O481" s="55">
        <f t="shared" ref="O481:O486" si="139">(N481-M481)*24</f>
        <v>10</v>
      </c>
      <c r="P481" s="92"/>
    </row>
    <row r="482" spans="2:16" ht="19.5" customHeight="1" x14ac:dyDescent="0.2">
      <c r="B482" s="51">
        <f t="shared" si="129"/>
        <v>44280</v>
      </c>
      <c r="C482" s="52">
        <f t="shared" si="130"/>
        <v>44280</v>
      </c>
      <c r="D482" s="71">
        <v>0.58333333333333337</v>
      </c>
      <c r="E482" s="72">
        <v>0.83333333333333337</v>
      </c>
      <c r="F482" s="55">
        <f>(E482-D482)*24</f>
        <v>6</v>
      </c>
      <c r="G482" s="35"/>
      <c r="H482" s="48"/>
      <c r="I482" s="55"/>
      <c r="J482" s="71">
        <v>0.58333333333333337</v>
      </c>
      <c r="K482" s="72">
        <v>0.75</v>
      </c>
      <c r="L482" s="55">
        <f t="shared" si="138"/>
        <v>3.9999999999999991</v>
      </c>
      <c r="M482" s="71">
        <v>0.41666666666666669</v>
      </c>
      <c r="N482" s="72">
        <v>0.83333333333333337</v>
      </c>
      <c r="O482" s="55">
        <f t="shared" si="139"/>
        <v>10</v>
      </c>
      <c r="P482" s="92"/>
    </row>
    <row r="483" spans="2:16" ht="19.5" customHeight="1" x14ac:dyDescent="0.2">
      <c r="B483" s="51">
        <f t="shared" si="129"/>
        <v>44281</v>
      </c>
      <c r="C483" s="52">
        <f t="shared" si="130"/>
        <v>44281</v>
      </c>
      <c r="D483" s="71">
        <v>0.58333333333333337</v>
      </c>
      <c r="E483" s="72">
        <v>0.83333333333333337</v>
      </c>
      <c r="F483" s="55">
        <f t="shared" si="137"/>
        <v>6</v>
      </c>
      <c r="G483" s="35"/>
      <c r="H483" s="48"/>
      <c r="I483" s="55"/>
      <c r="J483" s="71">
        <v>0.5</v>
      </c>
      <c r="K483" s="72">
        <v>0.75</v>
      </c>
      <c r="L483" s="55">
        <f t="shared" si="138"/>
        <v>6</v>
      </c>
      <c r="M483" s="71">
        <v>0.41666666666666669</v>
      </c>
      <c r="N483" s="72">
        <v>0.83333333333333337</v>
      </c>
      <c r="O483" s="55">
        <f t="shared" si="139"/>
        <v>10</v>
      </c>
      <c r="P483" s="83" t="s">
        <v>84</v>
      </c>
    </row>
    <row r="484" spans="2:16" ht="19.5" customHeight="1" x14ac:dyDescent="0.2">
      <c r="B484" s="51">
        <f t="shared" si="129"/>
        <v>44282</v>
      </c>
      <c r="C484" s="52">
        <f t="shared" si="130"/>
        <v>44282</v>
      </c>
      <c r="D484" s="71">
        <v>0.41666666666666669</v>
      </c>
      <c r="E484" s="72">
        <v>0.83333333333333337</v>
      </c>
      <c r="F484" s="55">
        <f t="shared" si="137"/>
        <v>10</v>
      </c>
      <c r="G484" s="35"/>
      <c r="H484" s="48"/>
      <c r="I484" s="55"/>
      <c r="J484" s="71">
        <v>0.5</v>
      </c>
      <c r="K484" s="72">
        <v>0.75</v>
      </c>
      <c r="L484" s="55">
        <f t="shared" si="138"/>
        <v>6</v>
      </c>
      <c r="M484" s="71">
        <v>0.41666666666666669</v>
      </c>
      <c r="N484" s="72">
        <v>0.83333333333333337</v>
      </c>
      <c r="O484" s="55">
        <f t="shared" si="139"/>
        <v>10</v>
      </c>
      <c r="P484" s="83" t="s">
        <v>84</v>
      </c>
    </row>
    <row r="485" spans="2:16" ht="19.5" customHeight="1" x14ac:dyDescent="0.2">
      <c r="B485" s="51">
        <f t="shared" si="129"/>
        <v>44283</v>
      </c>
      <c r="C485" s="52">
        <f t="shared" si="130"/>
        <v>44283</v>
      </c>
      <c r="D485" s="71">
        <v>0.41666666666666669</v>
      </c>
      <c r="E485" s="72">
        <v>0.75</v>
      </c>
      <c r="F485" s="55">
        <f t="shared" si="137"/>
        <v>8</v>
      </c>
      <c r="G485" s="35"/>
      <c r="H485" s="48"/>
      <c r="I485" s="55"/>
      <c r="J485" s="71">
        <v>0.5</v>
      </c>
      <c r="K485" s="72">
        <v>0.75</v>
      </c>
      <c r="L485" s="55">
        <f t="shared" si="138"/>
        <v>6</v>
      </c>
      <c r="M485" s="71">
        <v>0.41666666666666669</v>
      </c>
      <c r="N485" s="72">
        <v>0.75</v>
      </c>
      <c r="O485" s="55">
        <f t="shared" si="139"/>
        <v>8</v>
      </c>
      <c r="P485" s="83" t="s">
        <v>84</v>
      </c>
    </row>
    <row r="486" spans="2:16" ht="19.5" customHeight="1" x14ac:dyDescent="0.2">
      <c r="B486" s="51">
        <f>IF(DAY(B485+1)&lt;&gt;29,"",B485+1)</f>
        <v>44284</v>
      </c>
      <c r="C486" s="52">
        <f t="shared" si="130"/>
        <v>44284</v>
      </c>
      <c r="D486" s="71">
        <v>0.58333333333333337</v>
      </c>
      <c r="E486" s="72">
        <v>0.83333333333333337</v>
      </c>
      <c r="F486" s="55">
        <f t="shared" si="137"/>
        <v>6</v>
      </c>
      <c r="G486" s="35"/>
      <c r="H486" s="48"/>
      <c r="I486" s="55"/>
      <c r="J486" s="71">
        <v>0.5</v>
      </c>
      <c r="K486" s="72">
        <v>0.75</v>
      </c>
      <c r="L486" s="55">
        <f t="shared" si="138"/>
        <v>6</v>
      </c>
      <c r="M486" s="71">
        <v>0.41666666666666669</v>
      </c>
      <c r="N486" s="72">
        <v>0.83333333333333337</v>
      </c>
      <c r="O486" s="55">
        <f t="shared" si="139"/>
        <v>10</v>
      </c>
      <c r="P486" s="83" t="s">
        <v>84</v>
      </c>
    </row>
    <row r="487" spans="2:16" ht="19.5" customHeight="1" x14ac:dyDescent="0.2">
      <c r="B487" s="51">
        <f>IF(DAY(B486+1)&lt;&gt;30,"",B486+1)</f>
        <v>44285</v>
      </c>
      <c r="C487" s="52">
        <f t="shared" si="130"/>
        <v>44285</v>
      </c>
      <c r="E487" s="48" t="s">
        <v>79</v>
      </c>
      <c r="G487" s="35"/>
      <c r="H487" s="48"/>
      <c r="I487" s="55"/>
      <c r="K487" s="48" t="s">
        <v>79</v>
      </c>
      <c r="M487" s="35"/>
      <c r="N487" s="48" t="s">
        <v>79</v>
      </c>
      <c r="O487" s="47"/>
      <c r="P487" s="83" t="s">
        <v>84</v>
      </c>
    </row>
    <row r="488" spans="2:16" ht="19.5" customHeight="1" thickBot="1" x14ac:dyDescent="0.25">
      <c r="B488" s="51">
        <f>IF(DAY(B487+1)&lt;&gt;31,"",B487+1)</f>
        <v>44286</v>
      </c>
      <c r="C488" s="52">
        <f t="shared" si="130"/>
        <v>44286</v>
      </c>
      <c r="D488" s="71">
        <v>0.58333333333333337</v>
      </c>
      <c r="E488" s="72">
        <v>0.83333333333333337</v>
      </c>
      <c r="F488" s="55">
        <f>(E488-D488)*24</f>
        <v>6</v>
      </c>
      <c r="G488" s="35"/>
      <c r="H488" s="48"/>
      <c r="I488" s="55"/>
      <c r="J488" s="71">
        <v>0.5</v>
      </c>
      <c r="K488" s="72">
        <v>0.75</v>
      </c>
      <c r="L488" s="55">
        <f>(K488-J488)*24</f>
        <v>6</v>
      </c>
      <c r="M488" s="71">
        <v>0.41666666666666669</v>
      </c>
      <c r="N488" s="72">
        <v>0.83333333333333337</v>
      </c>
      <c r="O488" s="55">
        <f>(N488-M488)*24</f>
        <v>10</v>
      </c>
      <c r="P488" s="93" t="s">
        <v>84</v>
      </c>
    </row>
    <row r="489" spans="2:16" ht="19.5" customHeight="1" thickTop="1" x14ac:dyDescent="0.2">
      <c r="B489" s="57" t="s">
        <v>37</v>
      </c>
      <c r="C489" s="58"/>
      <c r="D489" s="57"/>
      <c r="E489" s="59">
        <f>COUNTIF(D458:D488,"&gt;0")</f>
        <v>7</v>
      </c>
      <c r="F489" s="60"/>
      <c r="G489" s="61"/>
      <c r="H489" s="59">
        <f>COUNTIF(G458:G488,"&gt;0")</f>
        <v>0</v>
      </c>
      <c r="I489" s="60"/>
      <c r="J489" s="61"/>
      <c r="K489" s="59">
        <f>COUNTIF(J458:J488,"&gt;0")</f>
        <v>26</v>
      </c>
      <c r="L489" s="60"/>
      <c r="M489" s="61"/>
      <c r="N489" s="59">
        <f>COUNTIF(M458:M488,"&gt;0")</f>
        <v>26</v>
      </c>
      <c r="O489" s="60"/>
      <c r="P489" s="80"/>
    </row>
    <row r="490" spans="2:16" ht="19.5" customHeight="1" x14ac:dyDescent="0.2">
      <c r="B490" s="62" t="s">
        <v>309</v>
      </c>
      <c r="C490" s="63"/>
      <c r="D490" s="64"/>
      <c r="E490" s="74">
        <f>SUM(F458:F488)</f>
        <v>48</v>
      </c>
      <c r="F490" s="63"/>
      <c r="G490" s="65"/>
      <c r="H490" s="74">
        <f>SUM(I458:I488)</f>
        <v>0</v>
      </c>
      <c r="I490" s="63"/>
      <c r="J490" s="65"/>
      <c r="K490" s="74">
        <f>SUM(L458:L488)</f>
        <v>125.99999999999999</v>
      </c>
      <c r="L490" s="63"/>
      <c r="M490" s="65"/>
      <c r="N490" s="74">
        <f>SUM(O458:O488)</f>
        <v>252</v>
      </c>
      <c r="O490" s="63"/>
      <c r="P490" s="40"/>
    </row>
    <row r="491" spans="2:16" ht="19.5" customHeight="1" x14ac:dyDescent="0.2">
      <c r="B491" s="64" t="s">
        <v>366</v>
      </c>
      <c r="C491" s="66"/>
      <c r="D491" s="64"/>
      <c r="E491" s="90">
        <f>COUNTIF($B$458:$B$488,"&gt;0")-E489</f>
        <v>24</v>
      </c>
      <c r="F491" s="47"/>
      <c r="G491" s="35"/>
      <c r="H491" s="90">
        <f>COUNTIF($B$458:$B$488,"&gt;0")-H489</f>
        <v>31</v>
      </c>
      <c r="I491" s="47"/>
      <c r="J491" s="35"/>
      <c r="K491" s="90">
        <f>COUNTIF($B$458:$B$488,"&gt;0")-K489</f>
        <v>5</v>
      </c>
      <c r="L491" s="47"/>
      <c r="M491" s="35"/>
      <c r="N491" s="90">
        <f>COUNTIF($B$458:$B$488,"&gt;0")-N489</f>
        <v>5</v>
      </c>
      <c r="O491" s="47"/>
      <c r="P491" s="40"/>
    </row>
    <row r="492" spans="2:16" ht="19.5" customHeight="1" x14ac:dyDescent="0.2">
      <c r="B492" s="67"/>
      <c r="C492" s="68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</row>
    <row r="494" spans="2:16" ht="21" x14ac:dyDescent="0.2">
      <c r="B494" s="1"/>
      <c r="C494" s="95" t="s">
        <v>339</v>
      </c>
      <c r="D494" s="16"/>
    </row>
    <row r="495" spans="2:16" x14ac:dyDescent="0.2">
      <c r="B495" s="1"/>
      <c r="C495" s="15"/>
      <c r="D495" s="16"/>
    </row>
    <row r="496" spans="2:16" ht="16.5" customHeight="1" x14ac:dyDescent="0.2">
      <c r="B496" s="1"/>
      <c r="C496" s="88"/>
      <c r="D496" s="48"/>
      <c r="E496" s="48"/>
      <c r="F496" s="66"/>
      <c r="G496" s="219" t="s">
        <v>313</v>
      </c>
      <c r="H496" s="220"/>
      <c r="I496" s="219" t="s">
        <v>324</v>
      </c>
      <c r="J496" s="220"/>
      <c r="K496" s="219" t="s">
        <v>325</v>
      </c>
      <c r="L496" s="220"/>
      <c r="M496" s="219" t="s">
        <v>326</v>
      </c>
      <c r="N496" s="220"/>
    </row>
    <row r="497" spans="2:14" ht="16.5" customHeight="1" x14ac:dyDescent="0.2">
      <c r="B497" s="1"/>
      <c r="C497" s="101" t="s">
        <v>55</v>
      </c>
      <c r="D497" s="102"/>
      <c r="E497" s="298" t="s">
        <v>37</v>
      </c>
      <c r="F497" s="299"/>
      <c r="G497" s="298">
        <f>E38</f>
        <v>25</v>
      </c>
      <c r="H497" s="299"/>
      <c r="I497" s="298">
        <f>H38</f>
        <v>0</v>
      </c>
      <c r="J497" s="299"/>
      <c r="K497" s="298">
        <f>K38</f>
        <v>26</v>
      </c>
      <c r="L497" s="299"/>
      <c r="M497" s="298">
        <f>N38</f>
        <v>26</v>
      </c>
      <c r="N497" s="299"/>
    </row>
    <row r="498" spans="2:14" ht="16.5" customHeight="1" x14ac:dyDescent="0.2">
      <c r="B498" s="1"/>
      <c r="C498" s="104"/>
      <c r="D498" s="105"/>
      <c r="E498" s="300" t="s">
        <v>309</v>
      </c>
      <c r="F498" s="301"/>
      <c r="G498" s="302">
        <f>E39</f>
        <v>174</v>
      </c>
      <c r="H498" s="303"/>
      <c r="I498" s="302">
        <f>H39</f>
        <v>0</v>
      </c>
      <c r="J498" s="303"/>
      <c r="K498" s="302">
        <f>K39</f>
        <v>144</v>
      </c>
      <c r="L498" s="303"/>
      <c r="M498" s="302">
        <f>N39</f>
        <v>250</v>
      </c>
      <c r="N498" s="303"/>
    </row>
    <row r="499" spans="2:14" ht="16.5" customHeight="1" x14ac:dyDescent="0.2">
      <c r="B499" s="1"/>
      <c r="C499" s="103"/>
      <c r="D499" s="99"/>
      <c r="E499" s="304" t="s">
        <v>42</v>
      </c>
      <c r="F499" s="305"/>
      <c r="G499" s="304">
        <f>E40</f>
        <v>5</v>
      </c>
      <c r="H499" s="305"/>
      <c r="I499" s="304">
        <f>H40</f>
        <v>30</v>
      </c>
      <c r="J499" s="305"/>
      <c r="K499" s="304">
        <f>K40</f>
        <v>4</v>
      </c>
      <c r="L499" s="305"/>
      <c r="M499" s="304">
        <f>N40</f>
        <v>4</v>
      </c>
      <c r="N499" s="305"/>
    </row>
    <row r="500" spans="2:14" ht="16.5" customHeight="1" x14ac:dyDescent="0.2">
      <c r="B500" s="1"/>
      <c r="C500" s="101" t="s">
        <v>327</v>
      </c>
      <c r="D500" s="102"/>
      <c r="E500" s="298" t="s">
        <v>37</v>
      </c>
      <c r="F500" s="299"/>
      <c r="G500" s="298">
        <f>E79</f>
        <v>26</v>
      </c>
      <c r="H500" s="299"/>
      <c r="I500" s="298">
        <f>H79</f>
        <v>0</v>
      </c>
      <c r="J500" s="299"/>
      <c r="K500" s="298">
        <f>K79</f>
        <v>27</v>
      </c>
      <c r="L500" s="299"/>
      <c r="M500" s="298">
        <f>N79</f>
        <v>27</v>
      </c>
      <c r="N500" s="299"/>
    </row>
    <row r="501" spans="2:14" ht="16.5" customHeight="1" x14ac:dyDescent="0.2">
      <c r="B501" s="1"/>
      <c r="C501" s="104"/>
      <c r="D501" s="105"/>
      <c r="E501" s="300" t="s">
        <v>309</v>
      </c>
      <c r="F501" s="301"/>
      <c r="G501" s="302">
        <f>E80</f>
        <v>190</v>
      </c>
      <c r="H501" s="303"/>
      <c r="I501" s="302">
        <f>H80</f>
        <v>0</v>
      </c>
      <c r="J501" s="303"/>
      <c r="K501" s="302">
        <f>K80</f>
        <v>160</v>
      </c>
      <c r="L501" s="303"/>
      <c r="M501" s="302">
        <f>N80</f>
        <v>254</v>
      </c>
      <c r="N501" s="303"/>
    </row>
    <row r="502" spans="2:14" ht="16.5" customHeight="1" x14ac:dyDescent="0.2">
      <c r="B502" s="1"/>
      <c r="C502" s="103"/>
      <c r="D502" s="99"/>
      <c r="E502" s="304" t="s">
        <v>42</v>
      </c>
      <c r="F502" s="305"/>
      <c r="G502" s="304">
        <f>E81</f>
        <v>5</v>
      </c>
      <c r="H502" s="305"/>
      <c r="I502" s="304">
        <f>H81</f>
        <v>31</v>
      </c>
      <c r="J502" s="305"/>
      <c r="K502" s="304">
        <f>K81</f>
        <v>4</v>
      </c>
      <c r="L502" s="305"/>
      <c r="M502" s="304">
        <f>N81</f>
        <v>4</v>
      </c>
      <c r="N502" s="305"/>
    </row>
    <row r="503" spans="2:14" ht="16.5" customHeight="1" x14ac:dyDescent="0.2">
      <c r="B503" s="1"/>
      <c r="C503" s="101" t="s">
        <v>328</v>
      </c>
      <c r="D503" s="102"/>
      <c r="E503" s="298" t="s">
        <v>37</v>
      </c>
      <c r="F503" s="299"/>
      <c r="G503" s="298">
        <f>E120</f>
        <v>22</v>
      </c>
      <c r="H503" s="299"/>
      <c r="I503" s="298">
        <f>H120</f>
        <v>0</v>
      </c>
      <c r="J503" s="299"/>
      <c r="K503" s="298">
        <f>K120</f>
        <v>25</v>
      </c>
      <c r="L503" s="299"/>
      <c r="M503" s="298">
        <f>N120</f>
        <v>25</v>
      </c>
      <c r="N503" s="299"/>
    </row>
    <row r="504" spans="2:14" ht="16.5" customHeight="1" x14ac:dyDescent="0.2">
      <c r="B504" s="1"/>
      <c r="C504" s="104"/>
      <c r="D504" s="105"/>
      <c r="E504" s="300" t="s">
        <v>309</v>
      </c>
      <c r="F504" s="301"/>
      <c r="G504" s="302">
        <f>E121</f>
        <v>146</v>
      </c>
      <c r="H504" s="303"/>
      <c r="I504" s="302">
        <f>H121</f>
        <v>0</v>
      </c>
      <c r="J504" s="303"/>
      <c r="K504" s="302">
        <f>K121</f>
        <v>131.99999999999997</v>
      </c>
      <c r="L504" s="303"/>
      <c r="M504" s="302">
        <f>N121</f>
        <v>240</v>
      </c>
      <c r="N504" s="303"/>
    </row>
    <row r="505" spans="2:14" ht="16.5" customHeight="1" x14ac:dyDescent="0.2">
      <c r="B505" s="1"/>
      <c r="C505" s="103"/>
      <c r="D505" s="99"/>
      <c r="E505" s="304" t="s">
        <v>42</v>
      </c>
      <c r="F505" s="305"/>
      <c r="G505" s="304">
        <f>E122</f>
        <v>8</v>
      </c>
      <c r="H505" s="305"/>
      <c r="I505" s="304">
        <f>H122</f>
        <v>30</v>
      </c>
      <c r="J505" s="305"/>
      <c r="K505" s="304">
        <f>K122</f>
        <v>5</v>
      </c>
      <c r="L505" s="305"/>
      <c r="M505" s="304">
        <f>N122</f>
        <v>5</v>
      </c>
      <c r="N505" s="305"/>
    </row>
    <row r="506" spans="2:14" ht="16.5" customHeight="1" x14ac:dyDescent="0.2">
      <c r="B506" s="1"/>
      <c r="C506" s="101" t="s">
        <v>329</v>
      </c>
      <c r="D506" s="102"/>
      <c r="E506" s="306" t="s">
        <v>37</v>
      </c>
      <c r="F506" s="307"/>
      <c r="G506" s="306">
        <f>E161</f>
        <v>18</v>
      </c>
      <c r="H506" s="307"/>
      <c r="I506" s="306">
        <f>H161</f>
        <v>0</v>
      </c>
      <c r="J506" s="307"/>
      <c r="K506" s="306">
        <f>K161</f>
        <v>27</v>
      </c>
      <c r="L506" s="307"/>
      <c r="M506" s="306">
        <f>N161</f>
        <v>27</v>
      </c>
      <c r="N506" s="307"/>
    </row>
    <row r="507" spans="2:14" ht="16.5" customHeight="1" x14ac:dyDescent="0.2">
      <c r="B507" s="1"/>
      <c r="C507" s="104"/>
      <c r="D507" s="105"/>
      <c r="E507" s="308" t="s">
        <v>309</v>
      </c>
      <c r="F507" s="309"/>
      <c r="G507" s="308">
        <f>E162</f>
        <v>131</v>
      </c>
      <c r="H507" s="309"/>
      <c r="I507" s="308">
        <f>H162</f>
        <v>0</v>
      </c>
      <c r="J507" s="309"/>
      <c r="K507" s="308">
        <f>K162</f>
        <v>169</v>
      </c>
      <c r="L507" s="309"/>
      <c r="M507" s="308">
        <f>N162</f>
        <v>253</v>
      </c>
      <c r="N507" s="309"/>
    </row>
    <row r="508" spans="2:14" ht="16.5" customHeight="1" x14ac:dyDescent="0.2">
      <c r="B508" s="1"/>
      <c r="C508" s="103"/>
      <c r="D508" s="99"/>
      <c r="E508" s="310" t="s">
        <v>42</v>
      </c>
      <c r="F508" s="311"/>
      <c r="G508" s="310">
        <f>E163</f>
        <v>13</v>
      </c>
      <c r="H508" s="311"/>
      <c r="I508" s="310">
        <f>H163</f>
        <v>31</v>
      </c>
      <c r="J508" s="311"/>
      <c r="K508" s="310">
        <f>K163</f>
        <v>4</v>
      </c>
      <c r="L508" s="311"/>
      <c r="M508" s="310">
        <f>N163</f>
        <v>4</v>
      </c>
      <c r="N508" s="311"/>
    </row>
    <row r="509" spans="2:14" ht="16.5" customHeight="1" x14ac:dyDescent="0.2">
      <c r="B509" s="1"/>
      <c r="C509" s="101" t="s">
        <v>330</v>
      </c>
      <c r="D509" s="102"/>
      <c r="E509" s="306" t="s">
        <v>37</v>
      </c>
      <c r="F509" s="307"/>
      <c r="G509" s="306">
        <f>E202</f>
        <v>30</v>
      </c>
      <c r="H509" s="307"/>
      <c r="I509" s="306">
        <f>H202</f>
        <v>0</v>
      </c>
      <c r="J509" s="307"/>
      <c r="K509" s="306">
        <f>K202</f>
        <v>31</v>
      </c>
      <c r="L509" s="307"/>
      <c r="M509" s="306">
        <f>N202</f>
        <v>31</v>
      </c>
      <c r="N509" s="307"/>
    </row>
    <row r="510" spans="2:14" ht="16.5" customHeight="1" x14ac:dyDescent="0.2">
      <c r="B510" s="1"/>
      <c r="C510" s="104"/>
      <c r="D510" s="105"/>
      <c r="E510" s="308" t="s">
        <v>309</v>
      </c>
      <c r="F510" s="309"/>
      <c r="G510" s="308">
        <f>E203</f>
        <v>274</v>
      </c>
      <c r="H510" s="309"/>
      <c r="I510" s="308">
        <f>H203</f>
        <v>0</v>
      </c>
      <c r="J510" s="309"/>
      <c r="K510" s="308">
        <f>K203</f>
        <v>274</v>
      </c>
      <c r="L510" s="309"/>
      <c r="M510" s="308">
        <f>N203</f>
        <v>300</v>
      </c>
      <c r="N510" s="309"/>
    </row>
    <row r="511" spans="2:14" ht="16.5" customHeight="1" x14ac:dyDescent="0.2">
      <c r="B511" s="1"/>
      <c r="C511" s="103"/>
      <c r="D511" s="99"/>
      <c r="E511" s="310" t="s">
        <v>42</v>
      </c>
      <c r="F511" s="311"/>
      <c r="G511" s="310">
        <f>E204</f>
        <v>1</v>
      </c>
      <c r="H511" s="311"/>
      <c r="I511" s="310">
        <f>H204</f>
        <v>31</v>
      </c>
      <c r="J511" s="311"/>
      <c r="K511" s="310">
        <f>K204</f>
        <v>0</v>
      </c>
      <c r="L511" s="311"/>
      <c r="M511" s="310">
        <f>N204</f>
        <v>0</v>
      </c>
      <c r="N511" s="311"/>
    </row>
    <row r="512" spans="2:14" ht="16.5" customHeight="1" x14ac:dyDescent="0.2">
      <c r="B512" s="1"/>
      <c r="C512" s="101" t="s">
        <v>331</v>
      </c>
      <c r="D512" s="102"/>
      <c r="E512" s="306" t="s">
        <v>37</v>
      </c>
      <c r="F512" s="307"/>
      <c r="G512" s="306">
        <f>E243</f>
        <v>22</v>
      </c>
      <c r="H512" s="307"/>
      <c r="I512" s="306">
        <f>H243</f>
        <v>0</v>
      </c>
      <c r="J512" s="307"/>
      <c r="K512" s="306">
        <f>K243</f>
        <v>25</v>
      </c>
      <c r="L512" s="307"/>
      <c r="M512" s="306">
        <f>N243</f>
        <v>25</v>
      </c>
      <c r="N512" s="307"/>
    </row>
    <row r="513" spans="2:14" ht="16.5" customHeight="1" x14ac:dyDescent="0.2">
      <c r="B513" s="1"/>
      <c r="C513" s="104"/>
      <c r="D513" s="105"/>
      <c r="E513" s="308" t="s">
        <v>309</v>
      </c>
      <c r="F513" s="309"/>
      <c r="G513" s="308">
        <f>E244</f>
        <v>154</v>
      </c>
      <c r="H513" s="309"/>
      <c r="I513" s="308">
        <f>H244</f>
        <v>0</v>
      </c>
      <c r="J513" s="309"/>
      <c r="K513" s="308">
        <f>K244</f>
        <v>140</v>
      </c>
      <c r="L513" s="309"/>
      <c r="M513" s="308">
        <f>N244</f>
        <v>238</v>
      </c>
      <c r="N513" s="309"/>
    </row>
    <row r="514" spans="2:14" ht="16.5" customHeight="1" x14ac:dyDescent="0.2">
      <c r="B514" s="1"/>
      <c r="C514" s="103"/>
      <c r="D514" s="99"/>
      <c r="E514" s="310" t="s">
        <v>42</v>
      </c>
      <c r="F514" s="311"/>
      <c r="G514" s="310">
        <f>E245</f>
        <v>8</v>
      </c>
      <c r="H514" s="311"/>
      <c r="I514" s="310">
        <f>H245</f>
        <v>30</v>
      </c>
      <c r="J514" s="311"/>
      <c r="K514" s="310">
        <f>K245</f>
        <v>5</v>
      </c>
      <c r="L514" s="311"/>
      <c r="M514" s="310">
        <f>N245</f>
        <v>5</v>
      </c>
      <c r="N514" s="311"/>
    </row>
    <row r="515" spans="2:14" ht="16.5" customHeight="1" x14ac:dyDescent="0.2">
      <c r="B515" s="1"/>
      <c r="C515" s="101" t="s">
        <v>332</v>
      </c>
      <c r="D515" s="102"/>
      <c r="E515" s="306" t="s">
        <v>37</v>
      </c>
      <c r="F515" s="307"/>
      <c r="G515" s="306">
        <f>E284</f>
        <v>5</v>
      </c>
      <c r="H515" s="307"/>
      <c r="I515" s="306">
        <f>H284</f>
        <v>0</v>
      </c>
      <c r="J515" s="307"/>
      <c r="K515" s="306">
        <f>K284</f>
        <v>27</v>
      </c>
      <c r="L515" s="307"/>
      <c r="M515" s="306">
        <f>N284</f>
        <v>27</v>
      </c>
      <c r="N515" s="307"/>
    </row>
    <row r="516" spans="2:14" ht="16.5" customHeight="1" x14ac:dyDescent="0.2">
      <c r="B516" s="1"/>
      <c r="C516" s="104"/>
      <c r="D516" s="105"/>
      <c r="E516" s="308" t="s">
        <v>309</v>
      </c>
      <c r="F516" s="309"/>
      <c r="G516" s="308">
        <f>E285</f>
        <v>38</v>
      </c>
      <c r="H516" s="309"/>
      <c r="I516" s="308">
        <f>H285</f>
        <v>0</v>
      </c>
      <c r="J516" s="309"/>
      <c r="K516" s="308">
        <f>K285</f>
        <v>144</v>
      </c>
      <c r="L516" s="309"/>
      <c r="M516" s="308">
        <f>N285</f>
        <v>262</v>
      </c>
      <c r="N516" s="309"/>
    </row>
    <row r="517" spans="2:14" ht="16.5" customHeight="1" x14ac:dyDescent="0.2">
      <c r="B517" s="1"/>
      <c r="C517" s="103"/>
      <c r="D517" s="99"/>
      <c r="E517" s="310" t="s">
        <v>42</v>
      </c>
      <c r="F517" s="311"/>
      <c r="G517" s="310">
        <f>E286</f>
        <v>26</v>
      </c>
      <c r="H517" s="311"/>
      <c r="I517" s="310">
        <f>H286</f>
        <v>31</v>
      </c>
      <c r="J517" s="311"/>
      <c r="K517" s="310">
        <f>K286</f>
        <v>4</v>
      </c>
      <c r="L517" s="311"/>
      <c r="M517" s="310">
        <f>N286</f>
        <v>4</v>
      </c>
      <c r="N517" s="311"/>
    </row>
    <row r="518" spans="2:14" ht="16.5" customHeight="1" x14ac:dyDescent="0.2">
      <c r="B518" s="1"/>
      <c r="C518" s="101" t="s">
        <v>333</v>
      </c>
      <c r="D518" s="102"/>
      <c r="E518" s="306" t="s">
        <v>37</v>
      </c>
      <c r="F518" s="307"/>
      <c r="G518" s="306">
        <f>E325</f>
        <v>0</v>
      </c>
      <c r="H518" s="307"/>
      <c r="I518" s="306">
        <f>H325</f>
        <v>26</v>
      </c>
      <c r="J518" s="307"/>
      <c r="K518" s="306">
        <f>K325</f>
        <v>26</v>
      </c>
      <c r="L518" s="307"/>
      <c r="M518" s="306">
        <f>N325</f>
        <v>26</v>
      </c>
      <c r="N518" s="307"/>
    </row>
    <row r="519" spans="2:14" ht="16.5" customHeight="1" x14ac:dyDescent="0.2">
      <c r="B519" s="1"/>
      <c r="C519" s="104"/>
      <c r="D519" s="105"/>
      <c r="E519" s="308" t="s">
        <v>309</v>
      </c>
      <c r="F519" s="309"/>
      <c r="G519" s="308">
        <f>E326</f>
        <v>0</v>
      </c>
      <c r="H519" s="309"/>
      <c r="I519" s="308">
        <f>H326</f>
        <v>155.5</v>
      </c>
      <c r="J519" s="309"/>
      <c r="K519" s="308">
        <f>K326</f>
        <v>126</v>
      </c>
      <c r="L519" s="309"/>
      <c r="M519" s="308">
        <f>N326</f>
        <v>246</v>
      </c>
      <c r="N519" s="309"/>
    </row>
    <row r="520" spans="2:14" ht="16.5" customHeight="1" x14ac:dyDescent="0.2">
      <c r="B520" s="1"/>
      <c r="C520" s="103"/>
      <c r="D520" s="99"/>
      <c r="E520" s="310" t="s">
        <v>42</v>
      </c>
      <c r="F520" s="311"/>
      <c r="G520" s="310">
        <f>E327</f>
        <v>30</v>
      </c>
      <c r="H520" s="311"/>
      <c r="I520" s="310">
        <f>H327</f>
        <v>4</v>
      </c>
      <c r="J520" s="311"/>
      <c r="K520" s="310">
        <f>K327</f>
        <v>4</v>
      </c>
      <c r="L520" s="311"/>
      <c r="M520" s="310">
        <f>N327</f>
        <v>4</v>
      </c>
      <c r="N520" s="311"/>
    </row>
    <row r="521" spans="2:14" ht="16.5" customHeight="1" x14ac:dyDescent="0.2">
      <c r="B521" s="1"/>
      <c r="C521" s="101" t="s">
        <v>334</v>
      </c>
      <c r="D521" s="102"/>
      <c r="E521" s="306" t="s">
        <v>37</v>
      </c>
      <c r="F521" s="307"/>
      <c r="G521" s="306">
        <f>E366</f>
        <v>0</v>
      </c>
      <c r="H521" s="307"/>
      <c r="I521" s="306">
        <f>H366</f>
        <v>26</v>
      </c>
      <c r="J521" s="307"/>
      <c r="K521" s="306">
        <f>K366</f>
        <v>26</v>
      </c>
      <c r="L521" s="307"/>
      <c r="M521" s="306">
        <f>N366</f>
        <v>26</v>
      </c>
      <c r="N521" s="307"/>
    </row>
    <row r="522" spans="2:14" ht="16.5" customHeight="1" x14ac:dyDescent="0.2">
      <c r="B522" s="1"/>
      <c r="C522" s="104"/>
      <c r="D522" s="105"/>
      <c r="E522" s="308" t="s">
        <v>309</v>
      </c>
      <c r="F522" s="309"/>
      <c r="G522" s="308">
        <f>E367</f>
        <v>0</v>
      </c>
      <c r="H522" s="309"/>
      <c r="I522" s="308">
        <f>H367</f>
        <v>159</v>
      </c>
      <c r="J522" s="309"/>
      <c r="K522" s="308">
        <f>K367</f>
        <v>127.99999999999999</v>
      </c>
      <c r="L522" s="309"/>
      <c r="M522" s="308">
        <f>N367</f>
        <v>248</v>
      </c>
      <c r="N522" s="309"/>
    </row>
    <row r="523" spans="2:14" ht="16.5" customHeight="1" x14ac:dyDescent="0.2">
      <c r="B523" s="1"/>
      <c r="C523" s="103"/>
      <c r="D523" s="99"/>
      <c r="E523" s="310" t="s">
        <v>42</v>
      </c>
      <c r="F523" s="311"/>
      <c r="G523" s="310">
        <f>E368</f>
        <v>31</v>
      </c>
      <c r="H523" s="311"/>
      <c r="I523" s="310">
        <f>H368</f>
        <v>5</v>
      </c>
      <c r="J523" s="311"/>
      <c r="K523" s="310">
        <f>K368</f>
        <v>5</v>
      </c>
      <c r="L523" s="311"/>
      <c r="M523" s="310">
        <f>N368</f>
        <v>5</v>
      </c>
      <c r="N523" s="311"/>
    </row>
    <row r="524" spans="2:14" ht="16.5" customHeight="1" x14ac:dyDescent="0.2">
      <c r="B524" s="1"/>
      <c r="C524" s="101" t="s">
        <v>335</v>
      </c>
      <c r="D524" s="102"/>
      <c r="E524" s="306" t="s">
        <v>37</v>
      </c>
      <c r="F524" s="307"/>
      <c r="G524" s="306">
        <f>E407</f>
        <v>0</v>
      </c>
      <c r="H524" s="307"/>
      <c r="I524" s="306">
        <f>H407</f>
        <v>27</v>
      </c>
      <c r="J524" s="307"/>
      <c r="K524" s="306">
        <f>K407</f>
        <v>27</v>
      </c>
      <c r="L524" s="307"/>
      <c r="M524" s="306">
        <f>N407</f>
        <v>27</v>
      </c>
      <c r="N524" s="307"/>
    </row>
    <row r="525" spans="2:14" ht="16.5" customHeight="1" x14ac:dyDescent="0.2">
      <c r="B525" s="1"/>
      <c r="C525" s="104"/>
      <c r="D525" s="105"/>
      <c r="E525" s="308" t="s">
        <v>309</v>
      </c>
      <c r="F525" s="309"/>
      <c r="G525" s="308">
        <f>E408</f>
        <v>0</v>
      </c>
      <c r="H525" s="309"/>
      <c r="I525" s="308">
        <f>H408</f>
        <v>174</v>
      </c>
      <c r="J525" s="309"/>
      <c r="K525" s="308">
        <f>K408</f>
        <v>138</v>
      </c>
      <c r="L525" s="309"/>
      <c r="M525" s="308">
        <f>N408</f>
        <v>256</v>
      </c>
      <c r="N525" s="309"/>
    </row>
    <row r="526" spans="2:14" ht="16.5" customHeight="1" x14ac:dyDescent="0.2">
      <c r="B526" s="1"/>
      <c r="C526" s="103"/>
      <c r="D526" s="99"/>
      <c r="E526" s="310" t="s">
        <v>42</v>
      </c>
      <c r="F526" s="311"/>
      <c r="G526" s="310">
        <f>E409</f>
        <v>31</v>
      </c>
      <c r="H526" s="311"/>
      <c r="I526" s="310">
        <f>H409</f>
        <v>4</v>
      </c>
      <c r="J526" s="311"/>
      <c r="K526" s="310">
        <f>K409</f>
        <v>4</v>
      </c>
      <c r="L526" s="311"/>
      <c r="M526" s="310">
        <f>N409</f>
        <v>4</v>
      </c>
      <c r="N526" s="311"/>
    </row>
    <row r="527" spans="2:14" ht="16.5" customHeight="1" x14ac:dyDescent="0.2">
      <c r="B527" s="1"/>
      <c r="C527" s="101" t="s">
        <v>336</v>
      </c>
      <c r="D527" s="102"/>
      <c r="E527" s="306" t="s">
        <v>37</v>
      </c>
      <c r="F527" s="307"/>
      <c r="G527" s="306">
        <f>E448</f>
        <v>0</v>
      </c>
      <c r="H527" s="307"/>
      <c r="I527" s="306">
        <f>H448</f>
        <v>20</v>
      </c>
      <c r="J527" s="307"/>
      <c r="K527" s="306">
        <f>K448</f>
        <v>8</v>
      </c>
      <c r="L527" s="307"/>
      <c r="M527" s="306">
        <f>N448</f>
        <v>24</v>
      </c>
      <c r="N527" s="307"/>
    </row>
    <row r="528" spans="2:14" ht="16.5" customHeight="1" x14ac:dyDescent="0.2">
      <c r="B528" s="1"/>
      <c r="C528" s="104"/>
      <c r="D528" s="105"/>
      <c r="E528" s="308" t="s">
        <v>309</v>
      </c>
      <c r="F528" s="309"/>
      <c r="G528" s="308">
        <f>E449</f>
        <v>0</v>
      </c>
      <c r="H528" s="309"/>
      <c r="I528" s="308">
        <f>H449</f>
        <v>118</v>
      </c>
      <c r="J528" s="309"/>
      <c r="K528" s="308">
        <f>K449</f>
        <v>42</v>
      </c>
      <c r="L528" s="309"/>
      <c r="M528" s="308">
        <f>N449</f>
        <v>228</v>
      </c>
      <c r="N528" s="309"/>
    </row>
    <row r="529" spans="2:14" ht="16.5" customHeight="1" x14ac:dyDescent="0.2">
      <c r="B529" s="1"/>
      <c r="C529" s="103"/>
      <c r="D529" s="99"/>
      <c r="E529" s="310" t="s">
        <v>42</v>
      </c>
      <c r="F529" s="311"/>
      <c r="G529" s="310">
        <f>E450</f>
        <v>28</v>
      </c>
      <c r="H529" s="311"/>
      <c r="I529" s="310">
        <f>H450</f>
        <v>8</v>
      </c>
      <c r="J529" s="311"/>
      <c r="K529" s="310">
        <f>K450</f>
        <v>20</v>
      </c>
      <c r="L529" s="311"/>
      <c r="M529" s="310">
        <f>N450</f>
        <v>4</v>
      </c>
      <c r="N529" s="311"/>
    </row>
    <row r="530" spans="2:14" ht="16.5" customHeight="1" x14ac:dyDescent="0.2">
      <c r="B530" s="1"/>
      <c r="C530" s="101" t="s">
        <v>337</v>
      </c>
      <c r="D530" s="102"/>
      <c r="E530" s="306" t="s">
        <v>37</v>
      </c>
      <c r="F530" s="307"/>
      <c r="G530" s="306">
        <f>E489</f>
        <v>7</v>
      </c>
      <c r="H530" s="307"/>
      <c r="I530" s="306">
        <f>H489</f>
        <v>0</v>
      </c>
      <c r="J530" s="307"/>
      <c r="K530" s="306">
        <f>K489</f>
        <v>26</v>
      </c>
      <c r="L530" s="307"/>
      <c r="M530" s="306">
        <f>N489</f>
        <v>26</v>
      </c>
      <c r="N530" s="307"/>
    </row>
    <row r="531" spans="2:14" ht="16.5" customHeight="1" x14ac:dyDescent="0.2">
      <c r="B531" s="1"/>
      <c r="C531" s="104"/>
      <c r="D531" s="105"/>
      <c r="E531" s="308" t="s">
        <v>309</v>
      </c>
      <c r="F531" s="309"/>
      <c r="G531" s="308">
        <f>E490</f>
        <v>48</v>
      </c>
      <c r="H531" s="309"/>
      <c r="I531" s="308">
        <f>H490</f>
        <v>0</v>
      </c>
      <c r="J531" s="309"/>
      <c r="K531" s="308">
        <f>K490</f>
        <v>125.99999999999999</v>
      </c>
      <c r="L531" s="309"/>
      <c r="M531" s="308">
        <f>N490</f>
        <v>252</v>
      </c>
      <c r="N531" s="309"/>
    </row>
    <row r="532" spans="2:14" ht="16.5" customHeight="1" x14ac:dyDescent="0.2">
      <c r="B532" s="1"/>
      <c r="C532" s="103"/>
      <c r="D532" s="99"/>
      <c r="E532" s="310" t="s">
        <v>42</v>
      </c>
      <c r="F532" s="311"/>
      <c r="G532" s="310">
        <f>E491</f>
        <v>24</v>
      </c>
      <c r="H532" s="311"/>
      <c r="I532" s="310">
        <f>H491</f>
        <v>31</v>
      </c>
      <c r="J532" s="311"/>
      <c r="K532" s="310">
        <f>K491</f>
        <v>5</v>
      </c>
      <c r="L532" s="311"/>
      <c r="M532" s="310">
        <f>N491</f>
        <v>5</v>
      </c>
      <c r="N532" s="311"/>
    </row>
    <row r="533" spans="2:14" ht="16.5" customHeight="1" x14ac:dyDescent="0.2">
      <c r="B533" s="1"/>
      <c r="C533" s="101" t="s">
        <v>338</v>
      </c>
      <c r="D533" s="102"/>
      <c r="E533" s="306" t="s">
        <v>37</v>
      </c>
      <c r="F533" s="307"/>
      <c r="G533" s="306">
        <f>G497+G500+G503+G506+G509+G512+G515+G518+G521+G524+G527+G530</f>
        <v>155</v>
      </c>
      <c r="H533" s="307"/>
      <c r="I533" s="306">
        <f>I497+I500+I503+I506+I509+I512+I515+I518+I521+I524+I527+I530</f>
        <v>99</v>
      </c>
      <c r="J533" s="307"/>
      <c r="K533" s="306">
        <f>K497+K500+K503+K506+K509+K512+K515+K518+K521+K524+K527+K530</f>
        <v>301</v>
      </c>
      <c r="L533" s="307"/>
      <c r="M533" s="306">
        <f>M497+M500+M503+M506+M509+M512+M515+M518+M521+M524+M527+M530</f>
        <v>317</v>
      </c>
      <c r="N533" s="307"/>
    </row>
    <row r="534" spans="2:14" ht="16.5" customHeight="1" x14ac:dyDescent="0.2">
      <c r="B534" s="1"/>
      <c r="C534" s="104"/>
      <c r="D534" s="105"/>
      <c r="E534" s="308" t="s">
        <v>309</v>
      </c>
      <c r="F534" s="309"/>
      <c r="G534" s="312">
        <f>G498+G501+G504+G507+G510+G513+G516+G519+G522+G525+G528+G531</f>
        <v>1155</v>
      </c>
      <c r="H534" s="313"/>
      <c r="I534" s="312">
        <f>I498+I501+I504+I507+I510+I513+I516+I519+I522+I525+I528+I531</f>
        <v>606.5</v>
      </c>
      <c r="J534" s="313"/>
      <c r="K534" s="312">
        <f>K498+K501+K504+K507+K510+K513+K516+K519+K522+K525+K528+K531</f>
        <v>1723</v>
      </c>
      <c r="L534" s="313"/>
      <c r="M534" s="312">
        <f>M498+M501+M504+M507+M510+M513+M516+M519+M522+M525+M528+M531</f>
        <v>3027</v>
      </c>
      <c r="N534" s="313"/>
    </row>
    <row r="535" spans="2:14" ht="16.5" customHeight="1" x14ac:dyDescent="0.2">
      <c r="B535" s="1"/>
      <c r="C535" s="103"/>
      <c r="D535" s="99"/>
      <c r="E535" s="310" t="s">
        <v>42</v>
      </c>
      <c r="F535" s="311"/>
      <c r="G535" s="310">
        <f>G499+G502+G505+G508+G511+G514+G517+G520+G523+G526+G529+G532</f>
        <v>210</v>
      </c>
      <c r="H535" s="311"/>
      <c r="I535" s="310">
        <f>I499+I502+I505+I508+I511+I514+I517+I520+I523+I526+I529+I532</f>
        <v>266</v>
      </c>
      <c r="J535" s="311"/>
      <c r="K535" s="310">
        <f>K499+K502+K505+K508+K511+K514+K517+K520+K523+K526+K529+K532</f>
        <v>64</v>
      </c>
      <c r="L535" s="311"/>
      <c r="M535" s="310">
        <f>M499+M502+M505+M508+M511+M514+M517+M520+M523+M526+M529+M532</f>
        <v>48</v>
      </c>
      <c r="N535" s="311"/>
    </row>
  </sheetData>
  <mergeCells count="291">
    <mergeCell ref="B1:P2"/>
    <mergeCell ref="B4:D4"/>
    <mergeCell ref="B5:C6"/>
    <mergeCell ref="D5:F5"/>
    <mergeCell ref="G5:I5"/>
    <mergeCell ref="J5:L5"/>
    <mergeCell ref="M5:O5"/>
    <mergeCell ref="B86:D86"/>
    <mergeCell ref="B87:C88"/>
    <mergeCell ref="D87:F87"/>
    <mergeCell ref="G87:I87"/>
    <mergeCell ref="J87:L87"/>
    <mergeCell ref="M87:O87"/>
    <mergeCell ref="T5:U5"/>
    <mergeCell ref="B42:P43"/>
    <mergeCell ref="B45:D45"/>
    <mergeCell ref="B46:C47"/>
    <mergeCell ref="D46:F46"/>
    <mergeCell ref="G46:I46"/>
    <mergeCell ref="J46:L46"/>
    <mergeCell ref="M46:O46"/>
    <mergeCell ref="B83:P84"/>
    <mergeCell ref="B165:P166"/>
    <mergeCell ref="B168:D168"/>
    <mergeCell ref="B169:C170"/>
    <mergeCell ref="D169:F169"/>
    <mergeCell ref="G169:I169"/>
    <mergeCell ref="J169:L169"/>
    <mergeCell ref="M169:O169"/>
    <mergeCell ref="B124:P125"/>
    <mergeCell ref="B127:D127"/>
    <mergeCell ref="B128:C129"/>
    <mergeCell ref="D128:F128"/>
    <mergeCell ref="G128:I128"/>
    <mergeCell ref="J128:L128"/>
    <mergeCell ref="M128:O128"/>
    <mergeCell ref="B247:P248"/>
    <mergeCell ref="B250:D250"/>
    <mergeCell ref="E250:F250"/>
    <mergeCell ref="B251:C252"/>
    <mergeCell ref="D251:F251"/>
    <mergeCell ref="G251:I251"/>
    <mergeCell ref="J251:L251"/>
    <mergeCell ref="M251:O251"/>
    <mergeCell ref="B206:P207"/>
    <mergeCell ref="B209:D209"/>
    <mergeCell ref="B210:C211"/>
    <mergeCell ref="D210:F210"/>
    <mergeCell ref="G210:I210"/>
    <mergeCell ref="J210:L210"/>
    <mergeCell ref="M210:O210"/>
    <mergeCell ref="B329:P330"/>
    <mergeCell ref="B332:D332"/>
    <mergeCell ref="E332:F332"/>
    <mergeCell ref="B333:C334"/>
    <mergeCell ref="D333:F333"/>
    <mergeCell ref="G333:I333"/>
    <mergeCell ref="J333:L333"/>
    <mergeCell ref="M333:O333"/>
    <mergeCell ref="B288:P289"/>
    <mergeCell ref="B291:D291"/>
    <mergeCell ref="E291:F291"/>
    <mergeCell ref="B292:C293"/>
    <mergeCell ref="D292:F292"/>
    <mergeCell ref="G292:I292"/>
    <mergeCell ref="J292:L292"/>
    <mergeCell ref="M292:O292"/>
    <mergeCell ref="E414:F414"/>
    <mergeCell ref="B415:C416"/>
    <mergeCell ref="D415:F415"/>
    <mergeCell ref="G415:I415"/>
    <mergeCell ref="J415:L415"/>
    <mergeCell ref="M415:O415"/>
    <mergeCell ref="E373:F373"/>
    <mergeCell ref="B374:C375"/>
    <mergeCell ref="D374:F374"/>
    <mergeCell ref="G374:I374"/>
    <mergeCell ref="J374:L374"/>
    <mergeCell ref="M374:O374"/>
    <mergeCell ref="B411:P412"/>
    <mergeCell ref="B414:D414"/>
    <mergeCell ref="E497:F497"/>
    <mergeCell ref="G497:H497"/>
    <mergeCell ref="K497:L497"/>
    <mergeCell ref="M497:N497"/>
    <mergeCell ref="E455:F455"/>
    <mergeCell ref="I497:J497"/>
    <mergeCell ref="B456:C457"/>
    <mergeCell ref="D456:F456"/>
    <mergeCell ref="G456:I456"/>
    <mergeCell ref="J456:L456"/>
    <mergeCell ref="M456:O456"/>
    <mergeCell ref="E498:F498"/>
    <mergeCell ref="G498:H498"/>
    <mergeCell ref="K498:L498"/>
    <mergeCell ref="M498:N498"/>
    <mergeCell ref="E499:F499"/>
    <mergeCell ref="G499:H499"/>
    <mergeCell ref="K499:L499"/>
    <mergeCell ref="M499:N499"/>
    <mergeCell ref="I498:J498"/>
    <mergeCell ref="M501:N501"/>
    <mergeCell ref="E502:F502"/>
    <mergeCell ref="G502:H502"/>
    <mergeCell ref="K502:L502"/>
    <mergeCell ref="M502:N502"/>
    <mergeCell ref="M504:N504"/>
    <mergeCell ref="I501:J501"/>
    <mergeCell ref="E501:F501"/>
    <mergeCell ref="G501:H501"/>
    <mergeCell ref="K501:L501"/>
    <mergeCell ref="I502:J502"/>
    <mergeCell ref="E505:F505"/>
    <mergeCell ref="G505:H505"/>
    <mergeCell ref="K505:L505"/>
    <mergeCell ref="M505:N505"/>
    <mergeCell ref="E503:F503"/>
    <mergeCell ref="G503:H503"/>
    <mergeCell ref="K503:L503"/>
    <mergeCell ref="M503:N503"/>
    <mergeCell ref="E504:F504"/>
    <mergeCell ref="G504:H504"/>
    <mergeCell ref="K504:L504"/>
    <mergeCell ref="I505:J505"/>
    <mergeCell ref="I504:J504"/>
    <mergeCell ref="I503:J503"/>
    <mergeCell ref="M507:N507"/>
    <mergeCell ref="E508:F508"/>
    <mergeCell ref="G508:H508"/>
    <mergeCell ref="K508:L508"/>
    <mergeCell ref="M508:N508"/>
    <mergeCell ref="M510:N510"/>
    <mergeCell ref="I507:J507"/>
    <mergeCell ref="E506:F506"/>
    <mergeCell ref="G506:H506"/>
    <mergeCell ref="K506:L506"/>
    <mergeCell ref="M506:N506"/>
    <mergeCell ref="E507:F507"/>
    <mergeCell ref="G507:H507"/>
    <mergeCell ref="K507:L507"/>
    <mergeCell ref="I506:J506"/>
    <mergeCell ref="I508:J508"/>
    <mergeCell ref="M511:N511"/>
    <mergeCell ref="E509:F509"/>
    <mergeCell ref="G509:H509"/>
    <mergeCell ref="K509:L509"/>
    <mergeCell ref="M509:N509"/>
    <mergeCell ref="E510:F510"/>
    <mergeCell ref="G510:H510"/>
    <mergeCell ref="K510:L510"/>
    <mergeCell ref="I511:J511"/>
    <mergeCell ref="I510:J510"/>
    <mergeCell ref="I509:J509"/>
    <mergeCell ref="M519:N519"/>
    <mergeCell ref="E520:F520"/>
    <mergeCell ref="G520:H520"/>
    <mergeCell ref="K520:L520"/>
    <mergeCell ref="M520:N520"/>
    <mergeCell ref="M522:N522"/>
    <mergeCell ref="I519:J519"/>
    <mergeCell ref="E518:F518"/>
    <mergeCell ref="G518:H518"/>
    <mergeCell ref="K518:L518"/>
    <mergeCell ref="M518:N518"/>
    <mergeCell ref="E519:F519"/>
    <mergeCell ref="G519:H519"/>
    <mergeCell ref="K519:L519"/>
    <mergeCell ref="I518:J518"/>
    <mergeCell ref="I520:J520"/>
    <mergeCell ref="E523:F523"/>
    <mergeCell ref="G523:H523"/>
    <mergeCell ref="K523:L523"/>
    <mergeCell ref="M523:N523"/>
    <mergeCell ref="E521:F521"/>
    <mergeCell ref="G521:H521"/>
    <mergeCell ref="K521:L521"/>
    <mergeCell ref="M521:N521"/>
    <mergeCell ref="E522:F522"/>
    <mergeCell ref="G522:H522"/>
    <mergeCell ref="K522:L522"/>
    <mergeCell ref="I523:J523"/>
    <mergeCell ref="I522:J522"/>
    <mergeCell ref="I521:J521"/>
    <mergeCell ref="M525:N525"/>
    <mergeCell ref="E526:F526"/>
    <mergeCell ref="G526:H526"/>
    <mergeCell ref="K526:L526"/>
    <mergeCell ref="M526:N526"/>
    <mergeCell ref="M528:N528"/>
    <mergeCell ref="I525:J525"/>
    <mergeCell ref="I526:J526"/>
    <mergeCell ref="E524:F524"/>
    <mergeCell ref="G524:H524"/>
    <mergeCell ref="K524:L524"/>
    <mergeCell ref="M524:N524"/>
    <mergeCell ref="E525:F525"/>
    <mergeCell ref="G525:H525"/>
    <mergeCell ref="K525:L525"/>
    <mergeCell ref="I524:J524"/>
    <mergeCell ref="E529:F529"/>
    <mergeCell ref="G529:H529"/>
    <mergeCell ref="K529:L529"/>
    <mergeCell ref="M529:N529"/>
    <mergeCell ref="E527:F527"/>
    <mergeCell ref="G527:H527"/>
    <mergeCell ref="K527:L527"/>
    <mergeCell ref="M527:N527"/>
    <mergeCell ref="E528:F528"/>
    <mergeCell ref="G528:H528"/>
    <mergeCell ref="K528:L528"/>
    <mergeCell ref="I529:J529"/>
    <mergeCell ref="I528:J528"/>
    <mergeCell ref="I527:J527"/>
    <mergeCell ref="M531:N531"/>
    <mergeCell ref="E532:F532"/>
    <mergeCell ref="G532:H532"/>
    <mergeCell ref="K532:L532"/>
    <mergeCell ref="M532:N532"/>
    <mergeCell ref="M534:N534"/>
    <mergeCell ref="E530:F530"/>
    <mergeCell ref="G530:H530"/>
    <mergeCell ref="K530:L530"/>
    <mergeCell ref="M530:N530"/>
    <mergeCell ref="E531:F531"/>
    <mergeCell ref="G531:H531"/>
    <mergeCell ref="K531:L531"/>
    <mergeCell ref="I531:J531"/>
    <mergeCell ref="I530:J530"/>
    <mergeCell ref="I532:J532"/>
    <mergeCell ref="E535:F535"/>
    <mergeCell ref="G535:H535"/>
    <mergeCell ref="K535:L535"/>
    <mergeCell ref="M535:N535"/>
    <mergeCell ref="E533:F533"/>
    <mergeCell ref="G533:H533"/>
    <mergeCell ref="K533:L533"/>
    <mergeCell ref="M533:N533"/>
    <mergeCell ref="E534:F534"/>
    <mergeCell ref="G534:H534"/>
    <mergeCell ref="K534:L534"/>
    <mergeCell ref="I535:J535"/>
    <mergeCell ref="I534:J534"/>
    <mergeCell ref="I533:J533"/>
    <mergeCell ref="B370:P371"/>
    <mergeCell ref="B373:D373"/>
    <mergeCell ref="M500:N500"/>
    <mergeCell ref="G496:H496"/>
    <mergeCell ref="K496:L496"/>
    <mergeCell ref="J417:L417"/>
    <mergeCell ref="M496:N496"/>
    <mergeCell ref="M514:N514"/>
    <mergeCell ref="M516:N516"/>
    <mergeCell ref="I516:J516"/>
    <mergeCell ref="I515:J515"/>
    <mergeCell ref="I514:J514"/>
    <mergeCell ref="E512:F512"/>
    <mergeCell ref="G512:H512"/>
    <mergeCell ref="K512:L512"/>
    <mergeCell ref="M512:N512"/>
    <mergeCell ref="E513:F513"/>
    <mergeCell ref="G513:H513"/>
    <mergeCell ref="K513:L513"/>
    <mergeCell ref="I513:J513"/>
    <mergeCell ref="I512:J512"/>
    <mergeCell ref="E511:F511"/>
    <mergeCell ref="G511:H511"/>
    <mergeCell ref="K511:L511"/>
    <mergeCell ref="B452:P453"/>
    <mergeCell ref="B455:D455"/>
    <mergeCell ref="I496:J496"/>
    <mergeCell ref="I500:J500"/>
    <mergeCell ref="I499:J499"/>
    <mergeCell ref="I517:J517"/>
    <mergeCell ref="E500:F500"/>
    <mergeCell ref="G500:H500"/>
    <mergeCell ref="K500:L500"/>
    <mergeCell ref="E517:F517"/>
    <mergeCell ref="G517:H517"/>
    <mergeCell ref="K517:L517"/>
    <mergeCell ref="M517:N517"/>
    <mergeCell ref="E515:F515"/>
    <mergeCell ref="G515:H515"/>
    <mergeCell ref="K515:L515"/>
    <mergeCell ref="M515:N515"/>
    <mergeCell ref="E516:F516"/>
    <mergeCell ref="G516:H516"/>
    <mergeCell ref="K516:L516"/>
    <mergeCell ref="M513:N513"/>
    <mergeCell ref="E514:F514"/>
    <mergeCell ref="G514:H514"/>
    <mergeCell ref="K514:L514"/>
  </mergeCells>
  <phoneticPr fontId="2"/>
  <conditionalFormatting sqref="B7:C37 B48:C78 B89:C119 B130:C160 B171:C201 B212:C242 B253:C283 B294:C324 B335:C365 B376:C406 B417:C447 B458:C488">
    <cfRule type="expression" dxfId="14" priority="1" stopIfTrue="1">
      <formula>COUNTIF($T$6:$T$26,$B7)=1</formula>
    </cfRule>
    <cfRule type="expression" dxfId="13" priority="2" stopIfTrue="1">
      <formula>WEEKDAY($B7,1)=1</formula>
    </cfRule>
    <cfRule type="expression" dxfId="12" priority="3" stopIfTrue="1">
      <formula>WEEKDAY($B7,1)=7</formula>
    </cfRule>
  </conditionalFormatting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  <rowBreaks count="11" manualBreakCount="11">
    <brk id="41" max="15" man="1"/>
    <brk id="82" max="15" man="1"/>
    <brk id="123" max="15" man="1"/>
    <brk id="164" max="15" man="1"/>
    <brk id="205" max="15" man="1"/>
    <brk id="246" max="15" man="1"/>
    <brk id="287" max="15" man="1"/>
    <brk id="328" max="15" man="1"/>
    <brk id="369" max="15" man="1"/>
    <brk id="410" max="15" man="1"/>
    <brk id="451" max="1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U535"/>
  <sheetViews>
    <sheetView view="pageBreakPreview" topLeftCell="A274" zoomScaleNormal="100" zoomScaleSheetLayoutView="100" workbookViewId="0">
      <selection activeCell="V256" sqref="V256"/>
    </sheetView>
  </sheetViews>
  <sheetFormatPr defaultColWidth="9.109375" defaultRowHeight="13.2" x14ac:dyDescent="0.2"/>
  <cols>
    <col min="1" max="1" width="1" style="1" customWidth="1"/>
    <col min="2" max="2" width="4.33203125" style="15" customWidth="1"/>
    <col min="3" max="3" width="4.33203125" style="16" customWidth="1"/>
    <col min="4" max="15" width="5.6640625" style="1" customWidth="1"/>
    <col min="16" max="16" width="10.6640625" style="1" customWidth="1"/>
    <col min="17" max="17" width="1.33203125" style="1" customWidth="1"/>
    <col min="18" max="19" width="9.109375" style="1"/>
    <col min="20" max="20" width="12.6640625" style="1" customWidth="1"/>
    <col min="21" max="21" width="4.33203125" style="1" customWidth="1"/>
    <col min="22" max="16384" width="9.109375" style="1"/>
  </cols>
  <sheetData>
    <row r="1" spans="2:21" ht="18.75" customHeight="1" x14ac:dyDescent="0.2">
      <c r="B1" s="287" t="s">
        <v>13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2:21" ht="18.75" customHeight="1" x14ac:dyDescent="0.2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2:21" ht="18.75" customHeight="1" x14ac:dyDescent="0.2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21" ht="18.75" customHeight="1" x14ac:dyDescent="0.2">
      <c r="B4" s="288">
        <v>44287</v>
      </c>
      <c r="C4" s="288"/>
      <c r="D4" s="288"/>
      <c r="E4" s="44">
        <f>B4</f>
        <v>44287</v>
      </c>
      <c r="F4" s="10"/>
    </row>
    <row r="5" spans="2:21" ht="19.5" customHeight="1" x14ac:dyDescent="0.2">
      <c r="B5" s="289"/>
      <c r="C5" s="290"/>
      <c r="D5" s="219" t="s">
        <v>313</v>
      </c>
      <c r="E5" s="293"/>
      <c r="F5" s="220"/>
      <c r="G5" s="219" t="s">
        <v>2</v>
      </c>
      <c r="H5" s="293"/>
      <c r="I5" s="220"/>
      <c r="J5" s="219" t="s">
        <v>36</v>
      </c>
      <c r="K5" s="293"/>
      <c r="L5" s="220"/>
      <c r="M5" s="219" t="s">
        <v>237</v>
      </c>
      <c r="N5" s="293"/>
      <c r="O5" s="220"/>
      <c r="P5" s="40" t="s">
        <v>306</v>
      </c>
      <c r="T5" s="198" t="s">
        <v>312</v>
      </c>
      <c r="U5" s="199"/>
    </row>
    <row r="6" spans="2:21" ht="19.5" customHeight="1" x14ac:dyDescent="0.2">
      <c r="B6" s="291"/>
      <c r="C6" s="292"/>
      <c r="D6" s="35" t="s">
        <v>246</v>
      </c>
      <c r="E6" s="48" t="s">
        <v>307</v>
      </c>
      <c r="F6" s="47" t="s">
        <v>308</v>
      </c>
      <c r="G6" s="35" t="s">
        <v>246</v>
      </c>
      <c r="H6" s="48" t="s">
        <v>307</v>
      </c>
      <c r="I6" s="47" t="s">
        <v>308</v>
      </c>
      <c r="J6" s="35" t="s">
        <v>246</v>
      </c>
      <c r="K6" s="48" t="s">
        <v>307</v>
      </c>
      <c r="L6" s="47" t="s">
        <v>308</v>
      </c>
      <c r="M6" s="35" t="s">
        <v>246</v>
      </c>
      <c r="N6" s="48" t="s">
        <v>307</v>
      </c>
      <c r="O6" s="47" t="s">
        <v>308</v>
      </c>
      <c r="P6" s="3"/>
      <c r="S6" s="1">
        <v>1</v>
      </c>
      <c r="T6" s="79">
        <v>44315</v>
      </c>
      <c r="U6" s="52">
        <f t="shared" ref="U6:U22" si="0">T6</f>
        <v>44315</v>
      </c>
    </row>
    <row r="7" spans="2:21" ht="19.5" customHeight="1" x14ac:dyDescent="0.2">
      <c r="B7" s="51">
        <f>B4</f>
        <v>44287</v>
      </c>
      <c r="C7" s="52">
        <f>B7</f>
        <v>44287</v>
      </c>
      <c r="D7" s="53">
        <v>0.58333333333333337</v>
      </c>
      <c r="E7" s="54">
        <v>0.83333333333333337</v>
      </c>
      <c r="F7" s="55">
        <f>(E7-D7)*24</f>
        <v>6</v>
      </c>
      <c r="G7" s="35"/>
      <c r="H7" s="48"/>
      <c r="I7" s="55">
        <f t="shared" ref="I7:I32" si="1">(H7-G7)*24</f>
        <v>0</v>
      </c>
      <c r="J7" s="53">
        <v>0.5</v>
      </c>
      <c r="K7" s="54">
        <v>0.75</v>
      </c>
      <c r="L7" s="55">
        <f>(K7-J7)*24</f>
        <v>6</v>
      </c>
      <c r="M7" s="53">
        <v>0.41666666666666669</v>
      </c>
      <c r="N7" s="72">
        <v>0.83333333333333337</v>
      </c>
      <c r="O7" s="55">
        <f>(N7-M7)*24</f>
        <v>10</v>
      </c>
      <c r="P7" s="83" t="s">
        <v>84</v>
      </c>
      <c r="S7" s="1">
        <v>2</v>
      </c>
      <c r="T7" s="79">
        <v>44319</v>
      </c>
      <c r="U7" s="52">
        <f t="shared" si="0"/>
        <v>44319</v>
      </c>
    </row>
    <row r="8" spans="2:21" ht="19.5" customHeight="1" x14ac:dyDescent="0.2">
      <c r="B8" s="51">
        <f t="shared" ref="B8:B34" si="2">B7+1</f>
        <v>44288</v>
      </c>
      <c r="C8" s="52">
        <f>B8</f>
        <v>44288</v>
      </c>
      <c r="D8" s="53">
        <v>0.58333333333333337</v>
      </c>
      <c r="E8" s="54">
        <v>0.83333333333333337</v>
      </c>
      <c r="F8" s="55">
        <f>(E8-D8)*24</f>
        <v>6</v>
      </c>
      <c r="G8" s="35"/>
      <c r="H8" s="48"/>
      <c r="I8" s="55">
        <f t="shared" si="1"/>
        <v>0</v>
      </c>
      <c r="J8" s="71">
        <v>0.5</v>
      </c>
      <c r="K8" s="72">
        <v>0.75</v>
      </c>
      <c r="L8" s="55">
        <f>(K8-J8)*24</f>
        <v>6</v>
      </c>
      <c r="M8" s="71">
        <v>0.41666666666666669</v>
      </c>
      <c r="N8" s="72">
        <v>0.83333333333333337</v>
      </c>
      <c r="O8" s="55">
        <f>(N8-M8)*24</f>
        <v>10</v>
      </c>
      <c r="P8" s="83" t="s">
        <v>84</v>
      </c>
      <c r="S8" s="1">
        <v>3</v>
      </c>
      <c r="T8" s="79">
        <v>44320</v>
      </c>
      <c r="U8" s="52">
        <f t="shared" si="0"/>
        <v>44320</v>
      </c>
    </row>
    <row r="9" spans="2:21" ht="19.5" customHeight="1" x14ac:dyDescent="0.2">
      <c r="B9" s="51">
        <f t="shared" si="2"/>
        <v>44289</v>
      </c>
      <c r="C9" s="52">
        <f t="shared" ref="C9:C37" si="3">B9</f>
        <v>44289</v>
      </c>
      <c r="D9" s="71">
        <v>0.41666666666666669</v>
      </c>
      <c r="E9" s="54">
        <v>0.83333333333333337</v>
      </c>
      <c r="F9" s="55">
        <f>(E9-D9)*24</f>
        <v>10</v>
      </c>
      <c r="G9" s="35"/>
      <c r="H9" s="48"/>
      <c r="I9" s="55">
        <f t="shared" si="1"/>
        <v>0</v>
      </c>
      <c r="J9" s="71">
        <v>0.5</v>
      </c>
      <c r="K9" s="72">
        <v>0.75</v>
      </c>
      <c r="L9" s="55">
        <f>(K9-J9)*24</f>
        <v>6</v>
      </c>
      <c r="M9" s="71">
        <v>0.41666666666666669</v>
      </c>
      <c r="N9" s="72">
        <v>0.83333333333333337</v>
      </c>
      <c r="O9" s="55">
        <f>(N9-M9)*24</f>
        <v>10</v>
      </c>
      <c r="P9" s="83" t="s">
        <v>84</v>
      </c>
      <c r="S9" s="1">
        <v>4</v>
      </c>
      <c r="T9" s="79">
        <v>44321</v>
      </c>
      <c r="U9" s="52">
        <f t="shared" si="0"/>
        <v>44321</v>
      </c>
    </row>
    <row r="10" spans="2:21" ht="19.5" customHeight="1" x14ac:dyDescent="0.2">
      <c r="B10" s="51">
        <f t="shared" si="2"/>
        <v>44290</v>
      </c>
      <c r="C10" s="52">
        <f t="shared" si="3"/>
        <v>44290</v>
      </c>
      <c r="D10" s="219" t="s">
        <v>311</v>
      </c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20"/>
      <c r="P10" s="83" t="s">
        <v>376</v>
      </c>
      <c r="S10" s="1">
        <v>5</v>
      </c>
      <c r="T10" s="79">
        <v>44399</v>
      </c>
      <c r="U10" s="52">
        <f t="shared" si="0"/>
        <v>44399</v>
      </c>
    </row>
    <row r="11" spans="2:21" ht="19.5" customHeight="1" x14ac:dyDescent="0.2">
      <c r="B11" s="51">
        <f t="shared" si="2"/>
        <v>44291</v>
      </c>
      <c r="C11" s="52">
        <f t="shared" si="3"/>
        <v>44291</v>
      </c>
      <c r="D11" s="53">
        <v>0.58333333333333337</v>
      </c>
      <c r="E11" s="54">
        <v>0.83333333333333337</v>
      </c>
      <c r="F11" s="55">
        <f>(E11-D11)*24</f>
        <v>6</v>
      </c>
      <c r="G11" s="35"/>
      <c r="H11" s="48"/>
      <c r="I11" s="55">
        <f>(H11-G11)*24</f>
        <v>0</v>
      </c>
      <c r="J11" s="71">
        <v>0.5</v>
      </c>
      <c r="K11" s="72">
        <v>0.75</v>
      </c>
      <c r="L11" s="55">
        <f>(K11-J11)*24</f>
        <v>6</v>
      </c>
      <c r="M11" s="71">
        <v>0.41666666666666669</v>
      </c>
      <c r="N11" s="72">
        <v>0.83333333333333337</v>
      </c>
      <c r="O11" s="55">
        <f>(N11-M11)*24</f>
        <v>10</v>
      </c>
      <c r="P11" s="83" t="s">
        <v>84</v>
      </c>
      <c r="S11" s="1">
        <v>6</v>
      </c>
      <c r="T11" s="79">
        <v>44400</v>
      </c>
      <c r="U11" s="52">
        <f t="shared" si="0"/>
        <v>44400</v>
      </c>
    </row>
    <row r="12" spans="2:21" ht="19.5" customHeight="1" x14ac:dyDescent="0.2">
      <c r="B12" s="51">
        <f t="shared" si="2"/>
        <v>44292</v>
      </c>
      <c r="C12" s="52">
        <f t="shared" si="3"/>
        <v>44292</v>
      </c>
      <c r="D12" s="85"/>
      <c r="E12" s="48" t="s">
        <v>79</v>
      </c>
      <c r="F12" s="87"/>
      <c r="G12" s="35"/>
      <c r="H12" s="48"/>
      <c r="I12" s="55">
        <f t="shared" si="1"/>
        <v>0</v>
      </c>
      <c r="J12" s="85"/>
      <c r="K12" s="48" t="s">
        <v>79</v>
      </c>
      <c r="L12" s="87"/>
      <c r="M12" s="85"/>
      <c r="N12" s="48" t="s">
        <v>79</v>
      </c>
      <c r="O12" s="87"/>
      <c r="P12" s="83" t="s">
        <v>84</v>
      </c>
      <c r="S12" s="1">
        <v>7</v>
      </c>
      <c r="T12" s="79">
        <v>44416</v>
      </c>
      <c r="U12" s="52">
        <f t="shared" si="0"/>
        <v>44416</v>
      </c>
    </row>
    <row r="13" spans="2:21" ht="19.5" customHeight="1" x14ac:dyDescent="0.2">
      <c r="B13" s="51">
        <f t="shared" si="2"/>
        <v>44293</v>
      </c>
      <c r="C13" s="52">
        <f t="shared" si="3"/>
        <v>44293</v>
      </c>
      <c r="D13" s="53">
        <v>0.58333333333333337</v>
      </c>
      <c r="E13" s="54">
        <v>0.83333333333333337</v>
      </c>
      <c r="F13" s="55">
        <f t="shared" ref="F13:F18" si="4">(E13-D13)*24</f>
        <v>6</v>
      </c>
      <c r="G13" s="35"/>
      <c r="H13" s="48"/>
      <c r="I13" s="55">
        <f t="shared" si="1"/>
        <v>0</v>
      </c>
      <c r="J13" s="71">
        <v>0.58333333333333337</v>
      </c>
      <c r="K13" s="72">
        <v>0.75</v>
      </c>
      <c r="L13" s="55">
        <f t="shared" ref="L13:L18" si="5">(K13-J13)*24</f>
        <v>3.9999999999999991</v>
      </c>
      <c r="M13" s="71">
        <v>0.41666666666666669</v>
      </c>
      <c r="N13" s="72">
        <v>0.83333333333333337</v>
      </c>
      <c r="O13" s="55">
        <f t="shared" ref="O13:O18" si="6">(N13-M13)*24</f>
        <v>10</v>
      </c>
      <c r="P13" s="83"/>
      <c r="S13" s="1">
        <v>8</v>
      </c>
      <c r="T13" s="79">
        <v>44417</v>
      </c>
      <c r="U13" s="52">
        <f t="shared" si="0"/>
        <v>44417</v>
      </c>
    </row>
    <row r="14" spans="2:21" ht="19.5" customHeight="1" x14ac:dyDescent="0.2">
      <c r="B14" s="51">
        <f t="shared" si="2"/>
        <v>44294</v>
      </c>
      <c r="C14" s="52">
        <f t="shared" si="3"/>
        <v>44294</v>
      </c>
      <c r="D14" s="71">
        <v>0.58333333333333337</v>
      </c>
      <c r="E14" s="72">
        <v>0.83333333333333337</v>
      </c>
      <c r="F14" s="55">
        <f t="shared" si="4"/>
        <v>6</v>
      </c>
      <c r="G14" s="35"/>
      <c r="H14" s="48"/>
      <c r="I14" s="55">
        <f t="shared" si="1"/>
        <v>0</v>
      </c>
      <c r="J14" s="71">
        <v>0.58333333333333337</v>
      </c>
      <c r="K14" s="72">
        <v>0.75</v>
      </c>
      <c r="L14" s="55">
        <f t="shared" si="5"/>
        <v>3.9999999999999991</v>
      </c>
      <c r="M14" s="71">
        <v>0.41666666666666669</v>
      </c>
      <c r="N14" s="72">
        <v>0.83333333333333337</v>
      </c>
      <c r="O14" s="55">
        <f t="shared" si="6"/>
        <v>10</v>
      </c>
      <c r="P14" s="91"/>
      <c r="S14" s="1">
        <v>9</v>
      </c>
      <c r="T14" s="79">
        <v>44459</v>
      </c>
      <c r="U14" s="52">
        <f t="shared" si="0"/>
        <v>44459</v>
      </c>
    </row>
    <row r="15" spans="2:21" ht="19.5" customHeight="1" x14ac:dyDescent="0.2">
      <c r="B15" s="51">
        <f t="shared" si="2"/>
        <v>44295</v>
      </c>
      <c r="C15" s="52">
        <f t="shared" si="3"/>
        <v>44295</v>
      </c>
      <c r="D15" s="71">
        <v>0.58333333333333337</v>
      </c>
      <c r="E15" s="72">
        <v>0.83333333333333337</v>
      </c>
      <c r="F15" s="55">
        <f t="shared" si="4"/>
        <v>6</v>
      </c>
      <c r="G15" s="35"/>
      <c r="H15" s="48"/>
      <c r="I15" s="55">
        <f t="shared" si="1"/>
        <v>0</v>
      </c>
      <c r="J15" s="71">
        <v>0.58333333333333337</v>
      </c>
      <c r="K15" s="72">
        <v>0.75</v>
      </c>
      <c r="L15" s="55">
        <f t="shared" si="5"/>
        <v>3.9999999999999991</v>
      </c>
      <c r="M15" s="71">
        <v>0.41666666666666669</v>
      </c>
      <c r="N15" s="72">
        <v>0.83333333333333337</v>
      </c>
      <c r="O15" s="55">
        <f t="shared" si="6"/>
        <v>10</v>
      </c>
      <c r="P15" s="83"/>
      <c r="S15" s="1">
        <v>10</v>
      </c>
      <c r="T15" s="79">
        <v>44462</v>
      </c>
      <c r="U15" s="52">
        <f t="shared" si="0"/>
        <v>44462</v>
      </c>
    </row>
    <row r="16" spans="2:21" ht="19.5" customHeight="1" x14ac:dyDescent="0.2">
      <c r="B16" s="51">
        <f t="shared" si="2"/>
        <v>44296</v>
      </c>
      <c r="C16" s="52">
        <f t="shared" si="3"/>
        <v>44296</v>
      </c>
      <c r="D16" s="71">
        <v>0.41666666666666669</v>
      </c>
      <c r="E16" s="72">
        <v>0.83333333333333337</v>
      </c>
      <c r="F16" s="55">
        <f t="shared" si="4"/>
        <v>10</v>
      </c>
      <c r="G16" s="35"/>
      <c r="H16" s="48"/>
      <c r="I16" s="55">
        <f t="shared" si="1"/>
        <v>0</v>
      </c>
      <c r="J16" s="71">
        <v>0.41666666666666669</v>
      </c>
      <c r="K16" s="72">
        <v>0.75</v>
      </c>
      <c r="L16" s="55">
        <f t="shared" si="5"/>
        <v>8</v>
      </c>
      <c r="M16" s="71">
        <v>0.41666666666666669</v>
      </c>
      <c r="N16" s="72">
        <v>0.83333333333333337</v>
      </c>
      <c r="O16" s="55">
        <f t="shared" si="6"/>
        <v>10</v>
      </c>
      <c r="P16" s="83"/>
      <c r="S16" s="1">
        <v>11</v>
      </c>
      <c r="T16" s="79">
        <v>44503</v>
      </c>
      <c r="U16" s="52">
        <f t="shared" si="0"/>
        <v>44503</v>
      </c>
    </row>
    <row r="17" spans="2:21" ht="19.5" customHeight="1" x14ac:dyDescent="0.2">
      <c r="B17" s="51">
        <f t="shared" si="2"/>
        <v>44297</v>
      </c>
      <c r="C17" s="52">
        <f t="shared" si="3"/>
        <v>44297</v>
      </c>
      <c r="D17" s="53">
        <v>0.41666666666666669</v>
      </c>
      <c r="E17" s="54">
        <v>0.75</v>
      </c>
      <c r="F17" s="55">
        <f t="shared" si="4"/>
        <v>8</v>
      </c>
      <c r="G17" s="35"/>
      <c r="H17" s="48"/>
      <c r="I17" s="55">
        <f t="shared" si="1"/>
        <v>0</v>
      </c>
      <c r="J17" s="53">
        <v>0.41666666666666669</v>
      </c>
      <c r="K17" s="54">
        <v>0.75</v>
      </c>
      <c r="L17" s="55">
        <f t="shared" si="5"/>
        <v>8</v>
      </c>
      <c r="M17" s="53">
        <v>0.41666666666666669</v>
      </c>
      <c r="N17" s="54">
        <v>0.75</v>
      </c>
      <c r="O17" s="55">
        <f t="shared" si="6"/>
        <v>8</v>
      </c>
      <c r="P17" s="92"/>
      <c r="S17" s="1">
        <v>12</v>
      </c>
      <c r="T17" s="79">
        <v>44523</v>
      </c>
      <c r="U17" s="52">
        <f t="shared" si="0"/>
        <v>44523</v>
      </c>
    </row>
    <row r="18" spans="2:21" ht="19.5" customHeight="1" x14ac:dyDescent="0.2">
      <c r="B18" s="51">
        <f t="shared" si="2"/>
        <v>44298</v>
      </c>
      <c r="C18" s="52">
        <f t="shared" si="3"/>
        <v>44298</v>
      </c>
      <c r="D18" s="71">
        <v>0.58333333333333337</v>
      </c>
      <c r="E18" s="72">
        <v>0.83333333333333337</v>
      </c>
      <c r="F18" s="55">
        <f t="shared" si="4"/>
        <v>6</v>
      </c>
      <c r="G18" s="35"/>
      <c r="H18" s="48"/>
      <c r="I18" s="55">
        <f t="shared" si="1"/>
        <v>0</v>
      </c>
      <c r="J18" s="71">
        <v>0.58333333333333337</v>
      </c>
      <c r="K18" s="72">
        <v>0.75</v>
      </c>
      <c r="L18" s="55">
        <f t="shared" si="5"/>
        <v>3.9999999999999991</v>
      </c>
      <c r="M18" s="71">
        <v>0.41666666666666669</v>
      </c>
      <c r="N18" s="72">
        <v>0.83333333333333337</v>
      </c>
      <c r="O18" s="55">
        <f t="shared" si="6"/>
        <v>10</v>
      </c>
      <c r="P18" s="92"/>
      <c r="S18" s="1">
        <v>13</v>
      </c>
      <c r="T18" s="79">
        <v>44562</v>
      </c>
      <c r="U18" s="52">
        <f t="shared" si="0"/>
        <v>44562</v>
      </c>
    </row>
    <row r="19" spans="2:21" ht="19.5" customHeight="1" x14ac:dyDescent="0.2">
      <c r="B19" s="51">
        <f t="shared" si="2"/>
        <v>44299</v>
      </c>
      <c r="C19" s="52">
        <f t="shared" si="3"/>
        <v>44299</v>
      </c>
      <c r="D19" s="85"/>
      <c r="E19" s="48" t="s">
        <v>79</v>
      </c>
      <c r="F19" s="87"/>
      <c r="G19" s="35"/>
      <c r="H19" s="48"/>
      <c r="I19" s="55">
        <f t="shared" si="1"/>
        <v>0</v>
      </c>
      <c r="J19" s="85"/>
      <c r="K19" s="48" t="s">
        <v>79</v>
      </c>
      <c r="L19" s="87"/>
      <c r="M19" s="85"/>
      <c r="N19" s="48" t="s">
        <v>79</v>
      </c>
      <c r="O19" s="87"/>
      <c r="P19" s="92"/>
      <c r="S19" s="1">
        <v>14</v>
      </c>
      <c r="T19" s="79">
        <v>44571</v>
      </c>
      <c r="U19" s="52">
        <f t="shared" si="0"/>
        <v>44571</v>
      </c>
    </row>
    <row r="20" spans="2:21" ht="19.5" customHeight="1" x14ac:dyDescent="0.2">
      <c r="B20" s="51">
        <f t="shared" si="2"/>
        <v>44300</v>
      </c>
      <c r="C20" s="52">
        <f t="shared" si="3"/>
        <v>44300</v>
      </c>
      <c r="D20" s="71">
        <v>0.58333333333333337</v>
      </c>
      <c r="E20" s="72">
        <v>0.83333333333333337</v>
      </c>
      <c r="F20" s="55">
        <f t="shared" ref="F20:F25" si="7">(E20-D20)*24</f>
        <v>6</v>
      </c>
      <c r="G20" s="35"/>
      <c r="H20" s="48"/>
      <c r="I20" s="55">
        <f t="shared" si="1"/>
        <v>0</v>
      </c>
      <c r="J20" s="71">
        <v>0.58333333333333337</v>
      </c>
      <c r="K20" s="72">
        <v>0.75</v>
      </c>
      <c r="L20" s="55">
        <f t="shared" ref="L20:L25" si="8">(K20-J20)*24</f>
        <v>3.9999999999999991</v>
      </c>
      <c r="M20" s="71">
        <v>0.41666666666666669</v>
      </c>
      <c r="N20" s="72">
        <v>0.83333333333333337</v>
      </c>
      <c r="O20" s="55">
        <f t="shared" ref="O20:O25" si="9">(N20-M20)*24</f>
        <v>10</v>
      </c>
      <c r="P20" s="92"/>
      <c r="S20" s="1">
        <v>15</v>
      </c>
      <c r="T20" s="79">
        <v>44603</v>
      </c>
      <c r="U20" s="52">
        <f t="shared" si="0"/>
        <v>44603</v>
      </c>
    </row>
    <row r="21" spans="2:21" ht="19.5" customHeight="1" x14ac:dyDescent="0.2">
      <c r="B21" s="51">
        <f t="shared" si="2"/>
        <v>44301</v>
      </c>
      <c r="C21" s="52">
        <f t="shared" si="3"/>
        <v>44301</v>
      </c>
      <c r="D21" s="71">
        <v>0.58333333333333337</v>
      </c>
      <c r="E21" s="72">
        <v>0.83333333333333337</v>
      </c>
      <c r="F21" s="55">
        <f t="shared" si="7"/>
        <v>6</v>
      </c>
      <c r="G21" s="35"/>
      <c r="H21" s="48"/>
      <c r="I21" s="55">
        <f t="shared" si="1"/>
        <v>0</v>
      </c>
      <c r="J21" s="71">
        <v>0.58333333333333337</v>
      </c>
      <c r="K21" s="72">
        <v>0.75</v>
      </c>
      <c r="L21" s="55">
        <f t="shared" si="8"/>
        <v>3.9999999999999991</v>
      </c>
      <c r="M21" s="71">
        <v>0.41666666666666669</v>
      </c>
      <c r="N21" s="72">
        <v>0.83333333333333337</v>
      </c>
      <c r="O21" s="55">
        <f t="shared" si="9"/>
        <v>10</v>
      </c>
      <c r="P21" s="92"/>
      <c r="S21" s="1">
        <v>16</v>
      </c>
      <c r="T21" s="79">
        <v>44615</v>
      </c>
      <c r="U21" s="52">
        <f t="shared" si="0"/>
        <v>44615</v>
      </c>
    </row>
    <row r="22" spans="2:21" ht="19.5" customHeight="1" x14ac:dyDescent="0.2">
      <c r="B22" s="51">
        <f t="shared" si="2"/>
        <v>44302</v>
      </c>
      <c r="C22" s="52">
        <f t="shared" si="3"/>
        <v>44302</v>
      </c>
      <c r="D22" s="71">
        <v>0.58333333333333337</v>
      </c>
      <c r="E22" s="72">
        <v>0.83333333333333337</v>
      </c>
      <c r="F22" s="55">
        <f t="shared" si="7"/>
        <v>6</v>
      </c>
      <c r="G22" s="35"/>
      <c r="H22" s="48"/>
      <c r="I22" s="55">
        <f t="shared" si="1"/>
        <v>0</v>
      </c>
      <c r="J22" s="71">
        <v>0.58333333333333337</v>
      </c>
      <c r="K22" s="72">
        <v>0.75</v>
      </c>
      <c r="L22" s="55">
        <f t="shared" si="8"/>
        <v>3.9999999999999991</v>
      </c>
      <c r="M22" s="71">
        <v>0.41666666666666669</v>
      </c>
      <c r="N22" s="72">
        <v>0.83333333333333337</v>
      </c>
      <c r="O22" s="55">
        <f t="shared" si="9"/>
        <v>10</v>
      </c>
      <c r="P22" s="92"/>
      <c r="S22" s="1">
        <v>17</v>
      </c>
      <c r="T22" s="79">
        <v>44641</v>
      </c>
      <c r="U22" s="52">
        <f t="shared" si="0"/>
        <v>44641</v>
      </c>
    </row>
    <row r="23" spans="2:21" ht="19.5" customHeight="1" x14ac:dyDescent="0.2">
      <c r="B23" s="51">
        <f t="shared" si="2"/>
        <v>44303</v>
      </c>
      <c r="C23" s="52">
        <f t="shared" si="3"/>
        <v>44303</v>
      </c>
      <c r="D23" s="71">
        <v>0.41666666666666669</v>
      </c>
      <c r="E23" s="72">
        <v>0.83333333333333337</v>
      </c>
      <c r="F23" s="55">
        <f t="shared" si="7"/>
        <v>10</v>
      </c>
      <c r="G23" s="35"/>
      <c r="H23" s="48"/>
      <c r="I23" s="55">
        <f t="shared" si="1"/>
        <v>0</v>
      </c>
      <c r="J23" s="71">
        <v>0.41666666666666669</v>
      </c>
      <c r="K23" s="72">
        <v>0.75</v>
      </c>
      <c r="L23" s="55">
        <f t="shared" si="8"/>
        <v>8</v>
      </c>
      <c r="M23" s="71">
        <v>0.41666666666666669</v>
      </c>
      <c r="N23" s="72">
        <v>0.83333333333333337</v>
      </c>
      <c r="O23" s="55">
        <f t="shared" si="9"/>
        <v>10</v>
      </c>
      <c r="P23" s="92"/>
      <c r="T23" s="79"/>
      <c r="U23" s="52"/>
    </row>
    <row r="24" spans="2:21" ht="19.5" customHeight="1" x14ac:dyDescent="0.2">
      <c r="B24" s="51">
        <f t="shared" si="2"/>
        <v>44304</v>
      </c>
      <c r="C24" s="52">
        <f t="shared" si="3"/>
        <v>44304</v>
      </c>
      <c r="D24" s="53">
        <v>0.41666666666666669</v>
      </c>
      <c r="E24" s="54">
        <v>0.75</v>
      </c>
      <c r="F24" s="55">
        <f t="shared" si="7"/>
        <v>8</v>
      </c>
      <c r="G24" s="35"/>
      <c r="H24" s="48"/>
      <c r="I24" s="55">
        <f t="shared" si="1"/>
        <v>0</v>
      </c>
      <c r="J24" s="53">
        <v>0.41666666666666669</v>
      </c>
      <c r="K24" s="54">
        <v>0.75</v>
      </c>
      <c r="L24" s="55">
        <f t="shared" si="8"/>
        <v>8</v>
      </c>
      <c r="M24" s="53">
        <v>0.41666666666666669</v>
      </c>
      <c r="N24" s="54">
        <v>0.75</v>
      </c>
      <c r="O24" s="55">
        <f t="shared" si="9"/>
        <v>8</v>
      </c>
      <c r="P24" s="92"/>
      <c r="T24" s="79"/>
      <c r="U24" s="52"/>
    </row>
    <row r="25" spans="2:21" ht="19.5" customHeight="1" x14ac:dyDescent="0.2">
      <c r="B25" s="51">
        <f t="shared" si="2"/>
        <v>44305</v>
      </c>
      <c r="C25" s="52">
        <f t="shared" si="3"/>
        <v>44305</v>
      </c>
      <c r="D25" s="71">
        <v>0.58333333333333337</v>
      </c>
      <c r="E25" s="72">
        <v>0.83333333333333337</v>
      </c>
      <c r="F25" s="55">
        <f t="shared" si="7"/>
        <v>6</v>
      </c>
      <c r="G25" s="35"/>
      <c r="H25" s="48"/>
      <c r="I25" s="55">
        <f t="shared" si="1"/>
        <v>0</v>
      </c>
      <c r="J25" s="71">
        <v>0.58333333333333337</v>
      </c>
      <c r="K25" s="72">
        <v>0.75</v>
      </c>
      <c r="L25" s="55">
        <f t="shared" si="8"/>
        <v>3.9999999999999991</v>
      </c>
      <c r="M25" s="71">
        <v>0.41666666666666669</v>
      </c>
      <c r="N25" s="72">
        <v>0.83333333333333337</v>
      </c>
      <c r="O25" s="55">
        <f t="shared" si="9"/>
        <v>10</v>
      </c>
      <c r="P25" s="92"/>
      <c r="T25" s="79"/>
      <c r="U25" s="52"/>
    </row>
    <row r="26" spans="2:21" ht="19.5" customHeight="1" x14ac:dyDescent="0.2">
      <c r="B26" s="51">
        <f t="shared" si="2"/>
        <v>44306</v>
      </c>
      <c r="C26" s="52">
        <f t="shared" si="3"/>
        <v>44306</v>
      </c>
      <c r="D26" s="85"/>
      <c r="E26" s="48" t="s">
        <v>79</v>
      </c>
      <c r="F26" s="87"/>
      <c r="G26" s="35"/>
      <c r="H26" s="48"/>
      <c r="I26" s="55">
        <f t="shared" si="1"/>
        <v>0</v>
      </c>
      <c r="J26" s="85"/>
      <c r="K26" s="48" t="s">
        <v>79</v>
      </c>
      <c r="L26" s="87"/>
      <c r="M26" s="85"/>
      <c r="N26" s="48" t="s">
        <v>79</v>
      </c>
      <c r="O26" s="87"/>
      <c r="P26" s="92"/>
      <c r="T26" s="78"/>
    </row>
    <row r="27" spans="2:21" ht="19.5" customHeight="1" x14ac:dyDescent="0.2">
      <c r="B27" s="51">
        <f t="shared" si="2"/>
        <v>44307</v>
      </c>
      <c r="C27" s="52">
        <f t="shared" si="3"/>
        <v>44307</v>
      </c>
      <c r="D27" s="71">
        <v>0.58333333333333337</v>
      </c>
      <c r="E27" s="72">
        <v>0.83333333333333337</v>
      </c>
      <c r="F27" s="55">
        <f t="shared" ref="F27:F32" si="10">(E27-D27)*24</f>
        <v>6</v>
      </c>
      <c r="G27" s="35"/>
      <c r="H27" s="48"/>
      <c r="I27" s="55">
        <f t="shared" si="1"/>
        <v>0</v>
      </c>
      <c r="J27" s="71">
        <v>0.58333333333333337</v>
      </c>
      <c r="K27" s="72">
        <v>0.75</v>
      </c>
      <c r="L27" s="55">
        <f t="shared" ref="L27:L32" si="11">(K27-J27)*24</f>
        <v>3.9999999999999991</v>
      </c>
      <c r="M27" s="71">
        <v>0.41666666666666669</v>
      </c>
      <c r="N27" s="72">
        <v>0.83333333333333337</v>
      </c>
      <c r="O27" s="55">
        <f t="shared" ref="O27:O32" si="12">(N27-M27)*24</f>
        <v>10</v>
      </c>
      <c r="P27" s="92"/>
    </row>
    <row r="28" spans="2:21" ht="19.5" customHeight="1" x14ac:dyDescent="0.2">
      <c r="B28" s="51">
        <f t="shared" si="2"/>
        <v>44308</v>
      </c>
      <c r="C28" s="52">
        <f t="shared" si="3"/>
        <v>44308</v>
      </c>
      <c r="D28" s="71">
        <v>0.58333333333333337</v>
      </c>
      <c r="E28" s="72">
        <v>0.83333333333333337</v>
      </c>
      <c r="F28" s="55">
        <f t="shared" si="10"/>
        <v>6</v>
      </c>
      <c r="G28" s="35"/>
      <c r="H28" s="48"/>
      <c r="I28" s="55">
        <f t="shared" si="1"/>
        <v>0</v>
      </c>
      <c r="J28" s="71">
        <v>0.58333333333333337</v>
      </c>
      <c r="K28" s="72">
        <v>0.75</v>
      </c>
      <c r="L28" s="55">
        <f t="shared" si="11"/>
        <v>3.9999999999999991</v>
      </c>
      <c r="M28" s="71">
        <v>0.41666666666666669</v>
      </c>
      <c r="N28" s="72">
        <v>0.83333333333333337</v>
      </c>
      <c r="O28" s="55">
        <f t="shared" si="12"/>
        <v>10</v>
      </c>
      <c r="P28" s="92"/>
    </row>
    <row r="29" spans="2:21" ht="19.5" customHeight="1" x14ac:dyDescent="0.2">
      <c r="B29" s="51">
        <f t="shared" si="2"/>
        <v>44309</v>
      </c>
      <c r="C29" s="52">
        <f t="shared" si="3"/>
        <v>44309</v>
      </c>
      <c r="D29" s="71">
        <v>0.58333333333333337</v>
      </c>
      <c r="E29" s="72">
        <v>0.83333333333333337</v>
      </c>
      <c r="F29" s="55">
        <f t="shared" si="10"/>
        <v>6</v>
      </c>
      <c r="G29" s="35"/>
      <c r="H29" s="48"/>
      <c r="I29" s="55">
        <f t="shared" si="1"/>
        <v>0</v>
      </c>
      <c r="J29" s="71">
        <v>0.58333333333333337</v>
      </c>
      <c r="K29" s="72">
        <v>0.75</v>
      </c>
      <c r="L29" s="55">
        <f t="shared" si="11"/>
        <v>3.9999999999999991</v>
      </c>
      <c r="M29" s="71">
        <v>0.41666666666666669</v>
      </c>
      <c r="N29" s="72">
        <v>0.83333333333333337</v>
      </c>
      <c r="O29" s="55">
        <f t="shared" si="12"/>
        <v>10</v>
      </c>
      <c r="P29" s="92"/>
    </row>
    <row r="30" spans="2:21" ht="19.5" customHeight="1" x14ac:dyDescent="0.2">
      <c r="B30" s="51">
        <f t="shared" si="2"/>
        <v>44310</v>
      </c>
      <c r="C30" s="52">
        <f t="shared" si="3"/>
        <v>44310</v>
      </c>
      <c r="D30" s="71">
        <v>0.41666666666666669</v>
      </c>
      <c r="E30" s="72">
        <v>0.83333333333333337</v>
      </c>
      <c r="F30" s="55">
        <f t="shared" si="10"/>
        <v>10</v>
      </c>
      <c r="G30" s="35"/>
      <c r="H30" s="48"/>
      <c r="I30" s="55">
        <f t="shared" si="1"/>
        <v>0</v>
      </c>
      <c r="J30" s="71">
        <v>0.41666666666666669</v>
      </c>
      <c r="K30" s="72">
        <v>0.75</v>
      </c>
      <c r="L30" s="55">
        <f t="shared" si="11"/>
        <v>8</v>
      </c>
      <c r="M30" s="71">
        <v>0.41666666666666669</v>
      </c>
      <c r="N30" s="72">
        <v>0.83333333333333337</v>
      </c>
      <c r="O30" s="55">
        <f t="shared" si="12"/>
        <v>10</v>
      </c>
      <c r="P30" s="92"/>
    </row>
    <row r="31" spans="2:21" ht="19.5" customHeight="1" x14ac:dyDescent="0.2">
      <c r="B31" s="51">
        <f t="shared" si="2"/>
        <v>44311</v>
      </c>
      <c r="C31" s="52">
        <f t="shared" si="3"/>
        <v>44311</v>
      </c>
      <c r="D31" s="53">
        <v>0.41666666666666669</v>
      </c>
      <c r="E31" s="54">
        <v>0.75</v>
      </c>
      <c r="F31" s="55">
        <f t="shared" si="10"/>
        <v>8</v>
      </c>
      <c r="G31" s="35"/>
      <c r="H31" s="48"/>
      <c r="I31" s="55">
        <f t="shared" si="1"/>
        <v>0</v>
      </c>
      <c r="J31" s="53">
        <v>0.41666666666666669</v>
      </c>
      <c r="K31" s="54">
        <v>0.75</v>
      </c>
      <c r="L31" s="55">
        <f t="shared" si="11"/>
        <v>8</v>
      </c>
      <c r="M31" s="53">
        <v>0.41666666666666669</v>
      </c>
      <c r="N31" s="54">
        <v>0.75</v>
      </c>
      <c r="O31" s="55">
        <f t="shared" si="12"/>
        <v>8</v>
      </c>
      <c r="P31" s="92"/>
    </row>
    <row r="32" spans="2:21" ht="19.5" customHeight="1" x14ac:dyDescent="0.2">
      <c r="B32" s="51">
        <f t="shared" si="2"/>
        <v>44312</v>
      </c>
      <c r="C32" s="52">
        <f t="shared" si="3"/>
        <v>44312</v>
      </c>
      <c r="D32" s="53">
        <v>0.58333333333333337</v>
      </c>
      <c r="E32" s="54">
        <v>0.83333333333333337</v>
      </c>
      <c r="F32" s="55">
        <f t="shared" si="10"/>
        <v>6</v>
      </c>
      <c r="G32" s="35"/>
      <c r="H32" s="48"/>
      <c r="I32" s="55">
        <f t="shared" si="1"/>
        <v>0</v>
      </c>
      <c r="J32" s="71">
        <v>0.58333333333333337</v>
      </c>
      <c r="K32" s="72">
        <v>0.75</v>
      </c>
      <c r="L32" s="55">
        <f t="shared" si="11"/>
        <v>3.9999999999999991</v>
      </c>
      <c r="M32" s="71">
        <v>0.41666666666666669</v>
      </c>
      <c r="N32" s="72">
        <v>0.83333333333333337</v>
      </c>
      <c r="O32" s="55">
        <f t="shared" si="12"/>
        <v>10</v>
      </c>
      <c r="P32" s="92"/>
    </row>
    <row r="33" spans="2:16" ht="19.5" customHeight="1" x14ac:dyDescent="0.2">
      <c r="B33" s="51">
        <f t="shared" si="2"/>
        <v>44313</v>
      </c>
      <c r="C33" s="52">
        <f t="shared" si="3"/>
        <v>44313</v>
      </c>
      <c r="D33" s="85"/>
      <c r="E33" s="48" t="s">
        <v>79</v>
      </c>
      <c r="F33" s="87"/>
      <c r="G33" s="35"/>
      <c r="H33" s="48"/>
      <c r="I33" s="55">
        <f>(H33-G33)*24</f>
        <v>0</v>
      </c>
      <c r="J33" s="85"/>
      <c r="K33" s="48" t="s">
        <v>79</v>
      </c>
      <c r="L33" s="87"/>
      <c r="M33" s="85"/>
      <c r="N33" s="48" t="s">
        <v>79</v>
      </c>
      <c r="O33" s="87"/>
      <c r="P33" s="92"/>
    </row>
    <row r="34" spans="2:16" ht="19.5" customHeight="1" x14ac:dyDescent="0.2">
      <c r="B34" s="51">
        <f t="shared" si="2"/>
        <v>44314</v>
      </c>
      <c r="C34" s="52">
        <f t="shared" si="3"/>
        <v>44314</v>
      </c>
      <c r="D34" s="53">
        <v>0.58333333333333337</v>
      </c>
      <c r="E34" s="54">
        <v>0.83333333333333337</v>
      </c>
      <c r="F34" s="55">
        <f>(E34-D34)*24</f>
        <v>6</v>
      </c>
      <c r="G34" s="35"/>
      <c r="H34" s="48"/>
      <c r="I34" s="55">
        <f>(H34-G34)*24</f>
        <v>0</v>
      </c>
      <c r="J34" s="53">
        <v>0.58333333333333337</v>
      </c>
      <c r="K34" s="54">
        <v>0.75</v>
      </c>
      <c r="L34" s="55">
        <f>(K34-J34)*24</f>
        <v>3.9999999999999991</v>
      </c>
      <c r="M34" s="71">
        <v>0.41666666666666669</v>
      </c>
      <c r="N34" s="72">
        <v>0.83333333333333337</v>
      </c>
      <c r="O34" s="55">
        <f>(N34-M34)*24</f>
        <v>10</v>
      </c>
      <c r="P34" s="92"/>
    </row>
    <row r="35" spans="2:16" ht="19.5" customHeight="1" x14ac:dyDescent="0.2">
      <c r="B35" s="51">
        <f>IF(DAY(B34+1)&lt;&gt;29,"",B34+1)</f>
        <v>44315</v>
      </c>
      <c r="C35" s="52">
        <f t="shared" si="3"/>
        <v>44315</v>
      </c>
      <c r="D35" s="53">
        <v>0.41666666666666669</v>
      </c>
      <c r="E35" s="54">
        <v>0.75</v>
      </c>
      <c r="F35" s="55">
        <f>(E35-D35)*24</f>
        <v>8</v>
      </c>
      <c r="G35" s="35"/>
      <c r="H35" s="48"/>
      <c r="I35" s="55">
        <f>(H35-G35)*24</f>
        <v>0</v>
      </c>
      <c r="J35" s="71">
        <v>0.41666666666666669</v>
      </c>
      <c r="K35" s="72">
        <v>0.75</v>
      </c>
      <c r="L35" s="55">
        <f>(K35-J35)*24</f>
        <v>8</v>
      </c>
      <c r="M35" s="71">
        <v>0.41666666666666669</v>
      </c>
      <c r="N35" s="72">
        <v>0.75</v>
      </c>
      <c r="O35" s="55">
        <f>(N35-M35)*24</f>
        <v>8</v>
      </c>
      <c r="P35" s="83" t="s">
        <v>172</v>
      </c>
    </row>
    <row r="36" spans="2:16" ht="19.5" customHeight="1" x14ac:dyDescent="0.2">
      <c r="B36" s="51">
        <f>IF(DAY(B35+1)&lt;&gt;30,"",B35+1)</f>
        <v>44316</v>
      </c>
      <c r="C36" s="52">
        <f t="shared" si="3"/>
        <v>44316</v>
      </c>
      <c r="D36" s="53">
        <v>0.58333333333333337</v>
      </c>
      <c r="E36" s="54">
        <v>0.83333333333333337</v>
      </c>
      <c r="F36" s="55">
        <f>(E36-D36)*24</f>
        <v>6</v>
      </c>
      <c r="G36" s="53"/>
      <c r="H36" s="54"/>
      <c r="I36" s="55">
        <f>(H36-G36)*24</f>
        <v>0</v>
      </c>
      <c r="J36" s="53">
        <v>0.58333333333333337</v>
      </c>
      <c r="K36" s="54">
        <v>0.75</v>
      </c>
      <c r="L36" s="55">
        <f>(K36-J36)*24</f>
        <v>3.9999999999999991</v>
      </c>
      <c r="M36" s="53">
        <v>0.41666666666666669</v>
      </c>
      <c r="N36" s="72">
        <v>0.83333333333333337</v>
      </c>
      <c r="O36" s="55">
        <f>(N36-M36)*24</f>
        <v>10</v>
      </c>
      <c r="P36" s="83"/>
    </row>
    <row r="37" spans="2:16" ht="19.5" customHeight="1" thickBot="1" x14ac:dyDescent="0.25">
      <c r="B37" s="51" t="str">
        <f>IF(DAY(B36+1)&lt;&gt;31,"",B36+1)</f>
        <v/>
      </c>
      <c r="C37" s="52" t="str">
        <f t="shared" si="3"/>
        <v/>
      </c>
      <c r="D37" s="56"/>
      <c r="E37" s="77"/>
      <c r="F37" s="76"/>
      <c r="G37" s="75"/>
      <c r="H37" s="77"/>
      <c r="I37" s="76"/>
      <c r="J37" s="75"/>
      <c r="K37" s="77"/>
      <c r="L37" s="76"/>
      <c r="M37" s="75"/>
      <c r="N37" s="77"/>
      <c r="O37" s="76"/>
      <c r="P37" s="94"/>
    </row>
    <row r="38" spans="2:16" ht="19.5" customHeight="1" thickTop="1" x14ac:dyDescent="0.2">
      <c r="B38" s="57" t="s">
        <v>37</v>
      </c>
      <c r="C38" s="58"/>
      <c r="D38" s="57"/>
      <c r="E38" s="59">
        <f>COUNTIF(D7:D37,"&gt;0")</f>
        <v>25</v>
      </c>
      <c r="F38" s="60"/>
      <c r="G38" s="61"/>
      <c r="H38" s="59">
        <f>COUNTIF(G7:G37,"&gt;0")</f>
        <v>0</v>
      </c>
      <c r="I38" s="60"/>
      <c r="J38" s="61"/>
      <c r="K38" s="59">
        <f>COUNTIF(J7:J37,"&gt;0")</f>
        <v>25</v>
      </c>
      <c r="L38" s="60"/>
      <c r="M38" s="61"/>
      <c r="N38" s="59">
        <f>COUNTIF(M7:M37,"&gt;0")</f>
        <v>25</v>
      </c>
      <c r="O38" s="60"/>
      <c r="P38" s="40"/>
    </row>
    <row r="39" spans="2:16" ht="19.5" customHeight="1" x14ac:dyDescent="0.2">
      <c r="B39" s="62" t="s">
        <v>309</v>
      </c>
      <c r="C39" s="63"/>
      <c r="D39" s="64"/>
      <c r="E39" s="89">
        <f>SUM(F7:F37)</f>
        <v>174</v>
      </c>
      <c r="F39" s="63"/>
      <c r="G39" s="65"/>
      <c r="H39" s="74">
        <f>SUM(I7:I37)</f>
        <v>0</v>
      </c>
      <c r="I39" s="63"/>
      <c r="J39" s="65"/>
      <c r="K39" s="74">
        <f>SUM(L7:L37)</f>
        <v>136</v>
      </c>
      <c r="L39" s="63"/>
      <c r="M39" s="65"/>
      <c r="N39" s="74">
        <f>SUM(O7:O37)</f>
        <v>242</v>
      </c>
      <c r="O39" s="63"/>
      <c r="P39" s="40"/>
    </row>
    <row r="40" spans="2:16" ht="19.5" customHeight="1" x14ac:dyDescent="0.2">
      <c r="B40" s="64" t="s">
        <v>366</v>
      </c>
      <c r="C40" s="66"/>
      <c r="D40" s="64"/>
      <c r="E40" s="90">
        <f>COUNTIF($B$7:$B$37,"&gt;0")-E38</f>
        <v>5</v>
      </c>
      <c r="F40" s="47"/>
      <c r="G40" s="35"/>
      <c r="H40" s="90">
        <f>COUNTIF($B$7:$B$37,"&gt;0")-H38</f>
        <v>30</v>
      </c>
      <c r="I40" s="47"/>
      <c r="J40" s="35"/>
      <c r="K40" s="90">
        <f>COUNTIF($B$7:$B$37,"&gt;0")-K38</f>
        <v>5</v>
      </c>
      <c r="L40" s="47"/>
      <c r="M40" s="35"/>
      <c r="N40" s="90">
        <f>COUNTIF($B$7:$B$37,"&gt;0")-N38</f>
        <v>5</v>
      </c>
      <c r="O40" s="47"/>
      <c r="P40" s="40"/>
    </row>
    <row r="41" spans="2:16" ht="18.75" customHeight="1" x14ac:dyDescent="0.2"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8.75" customHeight="1" x14ac:dyDescent="0.2">
      <c r="B42" s="287" t="s">
        <v>13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2:16" ht="18.75" customHeight="1" x14ac:dyDescent="0.2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2:16" ht="18.75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8.75" customHeight="1" x14ac:dyDescent="0.2">
      <c r="B45" s="294">
        <f>EDATE($B$4, 1)</f>
        <v>44317</v>
      </c>
      <c r="C45" s="294"/>
      <c r="D45" s="294"/>
      <c r="E45" s="44">
        <f>B45</f>
        <v>44317</v>
      </c>
      <c r="F45" s="10"/>
    </row>
    <row r="46" spans="2:16" ht="19.5" customHeight="1" x14ac:dyDescent="0.2">
      <c r="B46" s="289"/>
      <c r="C46" s="290"/>
      <c r="D46" s="219" t="s">
        <v>313</v>
      </c>
      <c r="E46" s="293"/>
      <c r="F46" s="220"/>
      <c r="G46" s="219" t="s">
        <v>2</v>
      </c>
      <c r="H46" s="293"/>
      <c r="I46" s="220"/>
      <c r="J46" s="219" t="s">
        <v>36</v>
      </c>
      <c r="K46" s="293"/>
      <c r="L46" s="220"/>
      <c r="M46" s="219" t="s">
        <v>237</v>
      </c>
      <c r="N46" s="293"/>
      <c r="O46" s="220"/>
      <c r="P46" s="40" t="s">
        <v>306</v>
      </c>
    </row>
    <row r="47" spans="2:16" ht="19.5" customHeight="1" x14ac:dyDescent="0.2">
      <c r="B47" s="291"/>
      <c r="C47" s="292"/>
      <c r="D47" s="35" t="s">
        <v>246</v>
      </c>
      <c r="E47" s="48" t="s">
        <v>307</v>
      </c>
      <c r="F47" s="47" t="s">
        <v>308</v>
      </c>
      <c r="G47" s="35" t="s">
        <v>246</v>
      </c>
      <c r="H47" s="48" t="s">
        <v>307</v>
      </c>
      <c r="I47" s="47" t="s">
        <v>308</v>
      </c>
      <c r="J47" s="35" t="s">
        <v>246</v>
      </c>
      <c r="K47" s="48" t="s">
        <v>307</v>
      </c>
      <c r="L47" s="47" t="s">
        <v>308</v>
      </c>
      <c r="M47" s="35" t="s">
        <v>246</v>
      </c>
      <c r="N47" s="48" t="s">
        <v>307</v>
      </c>
      <c r="O47" s="47" t="s">
        <v>308</v>
      </c>
      <c r="P47" s="3"/>
    </row>
    <row r="48" spans="2:16" ht="19.5" customHeight="1" x14ac:dyDescent="0.2">
      <c r="B48" s="51">
        <f>B45</f>
        <v>44317</v>
      </c>
      <c r="C48" s="52">
        <f>B48</f>
        <v>44317</v>
      </c>
      <c r="D48" s="53">
        <v>0.41666666666666669</v>
      </c>
      <c r="E48" s="54">
        <v>0.83333333333333337</v>
      </c>
      <c r="F48" s="55">
        <f t="shared" ref="F48:F57" si="13">(E48-D48)*24</f>
        <v>10</v>
      </c>
      <c r="G48" s="35"/>
      <c r="H48" s="48"/>
      <c r="I48" s="55">
        <f t="shared" ref="I48:I53" si="14">(H48-G48)*24</f>
        <v>0</v>
      </c>
      <c r="J48" s="53">
        <v>0.41666666666666669</v>
      </c>
      <c r="K48" s="54">
        <v>0.75</v>
      </c>
      <c r="L48" s="55">
        <f t="shared" ref="L48:L57" si="15">(K48-J48)*24</f>
        <v>8</v>
      </c>
      <c r="M48" s="53">
        <v>0.41666666666666669</v>
      </c>
      <c r="N48" s="54">
        <v>0.83333333333333337</v>
      </c>
      <c r="O48" s="55">
        <f t="shared" ref="O48:O57" si="16">(N48-M48)*24</f>
        <v>10</v>
      </c>
      <c r="P48" s="3"/>
    </row>
    <row r="49" spans="2:16" ht="19.5" customHeight="1" x14ac:dyDescent="0.2">
      <c r="B49" s="51">
        <f t="shared" ref="B49:B75" si="17">B48+1</f>
        <v>44318</v>
      </c>
      <c r="C49" s="52">
        <f>B49</f>
        <v>44318</v>
      </c>
      <c r="D49" s="53">
        <v>0.41666666666666669</v>
      </c>
      <c r="E49" s="54">
        <v>0.75</v>
      </c>
      <c r="F49" s="55">
        <f t="shared" si="13"/>
        <v>8</v>
      </c>
      <c r="G49" s="35"/>
      <c r="H49" s="48"/>
      <c r="I49" s="55">
        <f t="shared" si="14"/>
        <v>0</v>
      </c>
      <c r="J49" s="53">
        <v>0.41666666666666669</v>
      </c>
      <c r="K49" s="54">
        <v>0.75</v>
      </c>
      <c r="L49" s="55">
        <f t="shared" si="15"/>
        <v>8</v>
      </c>
      <c r="M49" s="53">
        <v>0.41666666666666669</v>
      </c>
      <c r="N49" s="54">
        <v>0.75</v>
      </c>
      <c r="O49" s="55">
        <f t="shared" si="16"/>
        <v>8</v>
      </c>
      <c r="P49" s="3"/>
    </row>
    <row r="50" spans="2:16" ht="19.5" customHeight="1" x14ac:dyDescent="0.2">
      <c r="B50" s="51">
        <f t="shared" si="17"/>
        <v>44319</v>
      </c>
      <c r="C50" s="52">
        <f t="shared" ref="C50:C78" si="18">B50</f>
        <v>44319</v>
      </c>
      <c r="D50" s="53">
        <v>0.41666666666666669</v>
      </c>
      <c r="E50" s="54">
        <v>0.75</v>
      </c>
      <c r="F50" s="55">
        <f t="shared" si="13"/>
        <v>8</v>
      </c>
      <c r="G50" s="35"/>
      <c r="H50" s="48"/>
      <c r="I50" s="55">
        <f t="shared" si="14"/>
        <v>0</v>
      </c>
      <c r="J50" s="53">
        <v>0.41666666666666669</v>
      </c>
      <c r="K50" s="54">
        <v>0.75</v>
      </c>
      <c r="L50" s="55">
        <f t="shared" si="15"/>
        <v>8</v>
      </c>
      <c r="M50" s="53">
        <v>0.41666666666666669</v>
      </c>
      <c r="N50" s="54">
        <v>0.75</v>
      </c>
      <c r="O50" s="55">
        <f t="shared" si="16"/>
        <v>8</v>
      </c>
      <c r="P50" s="83" t="s">
        <v>173</v>
      </c>
    </row>
    <row r="51" spans="2:16" ht="19.5" customHeight="1" x14ac:dyDescent="0.2">
      <c r="B51" s="51">
        <f t="shared" si="17"/>
        <v>44320</v>
      </c>
      <c r="C51" s="52">
        <f t="shared" si="18"/>
        <v>44320</v>
      </c>
      <c r="D51" s="53">
        <v>0.41666666666666669</v>
      </c>
      <c r="E51" s="54">
        <v>0.75</v>
      </c>
      <c r="F51" s="55">
        <f t="shared" si="13"/>
        <v>8</v>
      </c>
      <c r="G51" s="35"/>
      <c r="H51" s="48"/>
      <c r="I51" s="55">
        <f t="shared" si="14"/>
        <v>0</v>
      </c>
      <c r="J51" s="53">
        <v>0.41666666666666669</v>
      </c>
      <c r="K51" s="54">
        <v>0.75</v>
      </c>
      <c r="L51" s="55">
        <f t="shared" si="15"/>
        <v>8</v>
      </c>
      <c r="M51" s="53">
        <v>0.41666666666666669</v>
      </c>
      <c r="N51" s="54">
        <v>0.75</v>
      </c>
      <c r="O51" s="55">
        <f t="shared" si="16"/>
        <v>8</v>
      </c>
      <c r="P51" s="83" t="s">
        <v>174</v>
      </c>
    </row>
    <row r="52" spans="2:16" ht="19.5" customHeight="1" x14ac:dyDescent="0.2">
      <c r="B52" s="51">
        <f t="shared" si="17"/>
        <v>44321</v>
      </c>
      <c r="C52" s="52">
        <f t="shared" si="18"/>
        <v>44321</v>
      </c>
      <c r="D52" s="53">
        <v>0.41666666666666669</v>
      </c>
      <c r="E52" s="54">
        <v>0.75</v>
      </c>
      <c r="F52" s="55">
        <f t="shared" si="13"/>
        <v>8</v>
      </c>
      <c r="G52" s="35"/>
      <c r="H52" s="48"/>
      <c r="I52" s="55">
        <f t="shared" si="14"/>
        <v>0</v>
      </c>
      <c r="J52" s="53">
        <v>0.41666666666666669</v>
      </c>
      <c r="K52" s="54">
        <v>0.75</v>
      </c>
      <c r="L52" s="55">
        <f t="shared" si="15"/>
        <v>8</v>
      </c>
      <c r="M52" s="53">
        <v>0.41666666666666669</v>
      </c>
      <c r="N52" s="54">
        <v>0.75</v>
      </c>
      <c r="O52" s="55">
        <f t="shared" si="16"/>
        <v>8</v>
      </c>
      <c r="P52" s="83" t="s">
        <v>175</v>
      </c>
    </row>
    <row r="53" spans="2:16" ht="19.5" customHeight="1" x14ac:dyDescent="0.2">
      <c r="B53" s="51">
        <f t="shared" si="17"/>
        <v>44322</v>
      </c>
      <c r="C53" s="52">
        <f t="shared" si="18"/>
        <v>44322</v>
      </c>
      <c r="D53" s="35"/>
      <c r="E53" s="48" t="s">
        <v>79</v>
      </c>
      <c r="F53" s="47"/>
      <c r="G53" s="35"/>
      <c r="H53" s="48"/>
      <c r="I53" s="55">
        <f t="shared" si="14"/>
        <v>0</v>
      </c>
      <c r="J53" s="35"/>
      <c r="K53" s="48" t="s">
        <v>79</v>
      </c>
      <c r="L53" s="47"/>
      <c r="M53" s="35"/>
      <c r="N53" s="48" t="s">
        <v>79</v>
      </c>
      <c r="O53" s="47"/>
      <c r="P53" s="83"/>
    </row>
    <row r="54" spans="2:16" ht="19.5" customHeight="1" x14ac:dyDescent="0.2">
      <c r="B54" s="51">
        <f t="shared" si="17"/>
        <v>44323</v>
      </c>
      <c r="C54" s="52">
        <f t="shared" si="18"/>
        <v>44323</v>
      </c>
      <c r="D54" s="71">
        <v>0.58333333333333337</v>
      </c>
      <c r="E54" s="72">
        <v>0.83333333333333337</v>
      </c>
      <c r="F54" s="55">
        <f t="shared" si="13"/>
        <v>6</v>
      </c>
      <c r="G54" s="35"/>
      <c r="H54" s="48"/>
      <c r="I54" s="47"/>
      <c r="J54" s="71">
        <v>0.58333333333333337</v>
      </c>
      <c r="K54" s="72">
        <v>0.75</v>
      </c>
      <c r="L54" s="55">
        <f t="shared" si="15"/>
        <v>3.9999999999999991</v>
      </c>
      <c r="M54" s="71">
        <v>0.41666666666666669</v>
      </c>
      <c r="N54" s="72">
        <v>0.83333333333333337</v>
      </c>
      <c r="O54" s="55">
        <f t="shared" si="16"/>
        <v>10</v>
      </c>
      <c r="P54" s="91"/>
    </row>
    <row r="55" spans="2:16" ht="19.5" customHeight="1" x14ac:dyDescent="0.2">
      <c r="B55" s="51">
        <f t="shared" si="17"/>
        <v>44324</v>
      </c>
      <c r="C55" s="52">
        <f t="shared" si="18"/>
        <v>44324</v>
      </c>
      <c r="D55" s="71">
        <v>0.41666666666666669</v>
      </c>
      <c r="E55" s="72">
        <v>0.83333333333333337</v>
      </c>
      <c r="F55" s="55">
        <f t="shared" si="13"/>
        <v>10</v>
      </c>
      <c r="G55" s="35"/>
      <c r="H55" s="48"/>
      <c r="I55" s="55">
        <f>(H55-G55)*24</f>
        <v>0</v>
      </c>
      <c r="J55" s="71">
        <v>0.41666666666666669</v>
      </c>
      <c r="K55" s="72">
        <v>0.75</v>
      </c>
      <c r="L55" s="55">
        <f t="shared" si="15"/>
        <v>8</v>
      </c>
      <c r="M55" s="71">
        <v>0.41666666666666669</v>
      </c>
      <c r="N55" s="72">
        <v>0.83333333333333337</v>
      </c>
      <c r="O55" s="55">
        <f t="shared" si="16"/>
        <v>10</v>
      </c>
      <c r="P55" s="83"/>
    </row>
    <row r="56" spans="2:16" ht="19.5" customHeight="1" x14ac:dyDescent="0.2">
      <c r="B56" s="51">
        <f t="shared" si="17"/>
        <v>44325</v>
      </c>
      <c r="C56" s="52">
        <f t="shared" si="18"/>
        <v>44325</v>
      </c>
      <c r="D56" s="53">
        <v>0.41666666666666669</v>
      </c>
      <c r="E56" s="54">
        <v>0.75</v>
      </c>
      <c r="F56" s="55">
        <f t="shared" si="13"/>
        <v>8</v>
      </c>
      <c r="G56" s="35"/>
      <c r="H56" s="48"/>
      <c r="I56" s="55">
        <f>(H56-G56)*24</f>
        <v>0</v>
      </c>
      <c r="J56" s="53">
        <v>0.41666666666666669</v>
      </c>
      <c r="K56" s="54">
        <v>0.75</v>
      </c>
      <c r="L56" s="55">
        <f t="shared" si="15"/>
        <v>8</v>
      </c>
      <c r="M56" s="53">
        <v>0.41666666666666669</v>
      </c>
      <c r="N56" s="54">
        <v>0.75</v>
      </c>
      <c r="O56" s="55">
        <f t="shared" si="16"/>
        <v>8</v>
      </c>
      <c r="P56" s="83"/>
    </row>
    <row r="57" spans="2:16" ht="19.5" customHeight="1" x14ac:dyDescent="0.2">
      <c r="B57" s="51">
        <f t="shared" si="17"/>
        <v>44326</v>
      </c>
      <c r="C57" s="52">
        <f t="shared" si="18"/>
        <v>44326</v>
      </c>
      <c r="D57" s="71">
        <v>0.58333333333333337</v>
      </c>
      <c r="E57" s="72">
        <v>0.83333333333333337</v>
      </c>
      <c r="F57" s="55">
        <f t="shared" si="13"/>
        <v>6</v>
      </c>
      <c r="G57" s="35"/>
      <c r="H57" s="48"/>
      <c r="I57" s="47"/>
      <c r="J57" s="71">
        <v>0.58333333333333337</v>
      </c>
      <c r="K57" s="72">
        <v>0.75</v>
      </c>
      <c r="L57" s="55">
        <f t="shared" si="15"/>
        <v>3.9999999999999991</v>
      </c>
      <c r="M57" s="71">
        <v>0.41666666666666669</v>
      </c>
      <c r="N57" s="72">
        <v>0.83333333333333337</v>
      </c>
      <c r="O57" s="55">
        <f t="shared" si="16"/>
        <v>10</v>
      </c>
      <c r="P57" s="92"/>
    </row>
    <row r="58" spans="2:16" ht="19.5" customHeight="1" x14ac:dyDescent="0.2">
      <c r="B58" s="51">
        <f t="shared" si="17"/>
        <v>44327</v>
      </c>
      <c r="C58" s="52">
        <f t="shared" si="18"/>
        <v>44327</v>
      </c>
      <c r="D58" s="35"/>
      <c r="E58" s="48" t="s">
        <v>79</v>
      </c>
      <c r="F58" s="47"/>
      <c r="G58" s="35"/>
      <c r="H58" s="48"/>
      <c r="I58" s="55">
        <f>(H58-G58)*24</f>
        <v>0</v>
      </c>
      <c r="J58" s="35"/>
      <c r="K58" s="48" t="s">
        <v>79</v>
      </c>
      <c r="L58" s="47"/>
      <c r="M58" s="35"/>
      <c r="N58" s="48" t="s">
        <v>79</v>
      </c>
      <c r="O58" s="47"/>
      <c r="P58" s="92"/>
    </row>
    <row r="59" spans="2:16" ht="19.5" customHeight="1" x14ac:dyDescent="0.2">
      <c r="B59" s="51">
        <f t="shared" si="17"/>
        <v>44328</v>
      </c>
      <c r="C59" s="52">
        <f t="shared" si="18"/>
        <v>44328</v>
      </c>
      <c r="D59" s="71">
        <v>0.58333333333333337</v>
      </c>
      <c r="E59" s="72">
        <v>0.83333333333333337</v>
      </c>
      <c r="F59" s="55">
        <f t="shared" ref="F59:F64" si="19">(E59-D59)*24</f>
        <v>6</v>
      </c>
      <c r="G59" s="35"/>
      <c r="H59" s="48"/>
      <c r="I59" s="55">
        <f>(H59-G59)*24</f>
        <v>0</v>
      </c>
      <c r="J59" s="71">
        <v>0.58333333333333337</v>
      </c>
      <c r="K59" s="72">
        <v>0.75</v>
      </c>
      <c r="L59" s="55">
        <f t="shared" ref="L59:L64" si="20">(K59-J59)*24</f>
        <v>3.9999999999999991</v>
      </c>
      <c r="M59" s="71">
        <v>0.41666666666666669</v>
      </c>
      <c r="N59" s="72">
        <v>0.83333333333333337</v>
      </c>
      <c r="O59" s="55">
        <f t="shared" ref="O59:O64" si="21">(N59-M59)*24</f>
        <v>10</v>
      </c>
      <c r="P59" s="92"/>
    </row>
    <row r="60" spans="2:16" ht="19.5" customHeight="1" x14ac:dyDescent="0.2">
      <c r="B60" s="51">
        <f t="shared" si="17"/>
        <v>44329</v>
      </c>
      <c r="C60" s="52">
        <f t="shared" si="18"/>
        <v>44329</v>
      </c>
      <c r="D60" s="71">
        <v>0.58333333333333337</v>
      </c>
      <c r="E60" s="72">
        <v>0.83333333333333337</v>
      </c>
      <c r="F60" s="55">
        <f t="shared" si="19"/>
        <v>6</v>
      </c>
      <c r="G60" s="35"/>
      <c r="H60" s="48"/>
      <c r="I60" s="55">
        <f>(H60-G60)*24</f>
        <v>0</v>
      </c>
      <c r="J60" s="71">
        <v>0.58333333333333337</v>
      </c>
      <c r="K60" s="72">
        <v>0.75</v>
      </c>
      <c r="L60" s="55">
        <f t="shared" si="20"/>
        <v>3.9999999999999991</v>
      </c>
      <c r="M60" s="71">
        <v>0.41666666666666669</v>
      </c>
      <c r="N60" s="72">
        <v>0.83333333333333337</v>
      </c>
      <c r="O60" s="55">
        <f t="shared" si="21"/>
        <v>10</v>
      </c>
      <c r="P60" s="92"/>
    </row>
    <row r="61" spans="2:16" ht="19.5" customHeight="1" x14ac:dyDescent="0.2">
      <c r="B61" s="51">
        <f t="shared" si="17"/>
        <v>44330</v>
      </c>
      <c r="C61" s="52">
        <f t="shared" si="18"/>
        <v>44330</v>
      </c>
      <c r="D61" s="71">
        <v>0.58333333333333337</v>
      </c>
      <c r="E61" s="72">
        <v>0.83333333333333337</v>
      </c>
      <c r="F61" s="55">
        <f t="shared" si="19"/>
        <v>6</v>
      </c>
      <c r="G61" s="35"/>
      <c r="H61" s="48"/>
      <c r="I61" s="47"/>
      <c r="J61" s="71">
        <v>0.58333333333333337</v>
      </c>
      <c r="K61" s="72">
        <v>0.75</v>
      </c>
      <c r="L61" s="55">
        <f t="shared" si="20"/>
        <v>3.9999999999999991</v>
      </c>
      <c r="M61" s="71">
        <v>0.41666666666666669</v>
      </c>
      <c r="N61" s="72">
        <v>0.83333333333333337</v>
      </c>
      <c r="O61" s="55">
        <f t="shared" si="21"/>
        <v>10</v>
      </c>
      <c r="P61" s="92"/>
    </row>
    <row r="62" spans="2:16" ht="19.5" customHeight="1" x14ac:dyDescent="0.2">
      <c r="B62" s="51">
        <f t="shared" si="17"/>
        <v>44331</v>
      </c>
      <c r="C62" s="52">
        <f t="shared" si="18"/>
        <v>44331</v>
      </c>
      <c r="D62" s="71">
        <v>0.41666666666666669</v>
      </c>
      <c r="E62" s="72">
        <v>0.83333333333333337</v>
      </c>
      <c r="F62" s="55">
        <f t="shared" si="19"/>
        <v>10</v>
      </c>
      <c r="G62" s="35"/>
      <c r="H62" s="48"/>
      <c r="I62" s="55">
        <f t="shared" ref="I62:I67" si="22">(H62-G62)*24</f>
        <v>0</v>
      </c>
      <c r="J62" s="71">
        <v>0.41666666666666669</v>
      </c>
      <c r="K62" s="72">
        <v>0.75</v>
      </c>
      <c r="L62" s="55">
        <f t="shared" si="20"/>
        <v>8</v>
      </c>
      <c r="M62" s="71">
        <v>0.41666666666666669</v>
      </c>
      <c r="N62" s="72">
        <v>0.83333333333333337</v>
      </c>
      <c r="O62" s="55">
        <f t="shared" si="21"/>
        <v>10</v>
      </c>
      <c r="P62" s="92"/>
    </row>
    <row r="63" spans="2:16" ht="19.5" customHeight="1" x14ac:dyDescent="0.2">
      <c r="B63" s="51">
        <f t="shared" si="17"/>
        <v>44332</v>
      </c>
      <c r="C63" s="52">
        <f t="shared" si="18"/>
        <v>44332</v>
      </c>
      <c r="D63" s="53">
        <v>0.41666666666666669</v>
      </c>
      <c r="E63" s="54">
        <v>0.75</v>
      </c>
      <c r="F63" s="55">
        <f t="shared" si="19"/>
        <v>8</v>
      </c>
      <c r="G63" s="35"/>
      <c r="H63" s="48"/>
      <c r="I63" s="55">
        <f t="shared" si="22"/>
        <v>0</v>
      </c>
      <c r="J63" s="53">
        <v>0.41666666666666669</v>
      </c>
      <c r="K63" s="54">
        <v>0.75</v>
      </c>
      <c r="L63" s="55">
        <f t="shared" si="20"/>
        <v>8</v>
      </c>
      <c r="M63" s="53">
        <v>0.41666666666666669</v>
      </c>
      <c r="N63" s="54">
        <v>0.75</v>
      </c>
      <c r="O63" s="55">
        <f t="shared" si="21"/>
        <v>8</v>
      </c>
      <c r="P63" s="92"/>
    </row>
    <row r="64" spans="2:16" ht="19.5" customHeight="1" x14ac:dyDescent="0.2">
      <c r="B64" s="51">
        <f t="shared" si="17"/>
        <v>44333</v>
      </c>
      <c r="C64" s="52">
        <f t="shared" si="18"/>
        <v>44333</v>
      </c>
      <c r="D64" s="71">
        <v>0.58333333333333337</v>
      </c>
      <c r="E64" s="72">
        <v>0.83333333333333337</v>
      </c>
      <c r="F64" s="55">
        <f t="shared" si="19"/>
        <v>6</v>
      </c>
      <c r="G64" s="35"/>
      <c r="H64" s="48"/>
      <c r="I64" s="55">
        <f t="shared" si="22"/>
        <v>0</v>
      </c>
      <c r="J64" s="71">
        <v>0.58333333333333337</v>
      </c>
      <c r="K64" s="72">
        <v>0.75</v>
      </c>
      <c r="L64" s="55">
        <f t="shared" si="20"/>
        <v>3.9999999999999991</v>
      </c>
      <c r="M64" s="71">
        <v>0.41666666666666669</v>
      </c>
      <c r="N64" s="72">
        <v>0.83333333333333337</v>
      </c>
      <c r="O64" s="55">
        <f t="shared" si="21"/>
        <v>10</v>
      </c>
      <c r="P64" s="92"/>
    </row>
    <row r="65" spans="2:16" ht="19.5" customHeight="1" x14ac:dyDescent="0.2">
      <c r="B65" s="51">
        <f t="shared" si="17"/>
        <v>44334</v>
      </c>
      <c r="C65" s="52">
        <f t="shared" si="18"/>
        <v>44334</v>
      </c>
      <c r="D65" s="35"/>
      <c r="E65" s="48" t="s">
        <v>79</v>
      </c>
      <c r="F65" s="47"/>
      <c r="G65" s="35"/>
      <c r="H65" s="48"/>
      <c r="I65" s="55">
        <f t="shared" si="22"/>
        <v>0</v>
      </c>
      <c r="J65" s="35"/>
      <c r="K65" s="48" t="s">
        <v>79</v>
      </c>
      <c r="L65" s="47"/>
      <c r="M65" s="35"/>
      <c r="N65" s="48" t="s">
        <v>79</v>
      </c>
      <c r="O65" s="47"/>
      <c r="P65" s="92"/>
    </row>
    <row r="66" spans="2:16" ht="19.5" customHeight="1" x14ac:dyDescent="0.2">
      <c r="B66" s="51">
        <f t="shared" si="17"/>
        <v>44335</v>
      </c>
      <c r="C66" s="52">
        <f t="shared" si="18"/>
        <v>44335</v>
      </c>
      <c r="D66" s="71">
        <v>0.58333333333333337</v>
      </c>
      <c r="E66" s="72">
        <v>0.83333333333333337</v>
      </c>
      <c r="F66" s="55">
        <f t="shared" ref="F66:F71" si="23">(E66-D66)*24</f>
        <v>6</v>
      </c>
      <c r="G66" s="35"/>
      <c r="H66" s="48"/>
      <c r="I66" s="55">
        <f t="shared" si="22"/>
        <v>0</v>
      </c>
      <c r="J66" s="71">
        <v>0.58333333333333337</v>
      </c>
      <c r="K66" s="72">
        <v>0.75</v>
      </c>
      <c r="L66" s="55">
        <f t="shared" ref="L66:L71" si="24">(K66-J66)*24</f>
        <v>3.9999999999999991</v>
      </c>
      <c r="M66" s="71">
        <v>0.41666666666666669</v>
      </c>
      <c r="N66" s="72">
        <v>0.83333333333333337</v>
      </c>
      <c r="O66" s="55">
        <f t="shared" ref="O66:O71" si="25">(N66-M66)*24</f>
        <v>10</v>
      </c>
      <c r="P66" s="92"/>
    </row>
    <row r="67" spans="2:16" ht="19.5" customHeight="1" x14ac:dyDescent="0.2">
      <c r="B67" s="51">
        <f t="shared" si="17"/>
        <v>44336</v>
      </c>
      <c r="C67" s="52">
        <f t="shared" si="18"/>
        <v>44336</v>
      </c>
      <c r="D67" s="71">
        <v>0.58333333333333337</v>
      </c>
      <c r="E67" s="72">
        <v>0.83333333333333337</v>
      </c>
      <c r="F67" s="55">
        <f t="shared" si="23"/>
        <v>6</v>
      </c>
      <c r="G67" s="35"/>
      <c r="H67" s="48"/>
      <c r="I67" s="55">
        <f t="shared" si="22"/>
        <v>0</v>
      </c>
      <c r="J67" s="71">
        <v>0.58333333333333337</v>
      </c>
      <c r="K67" s="72">
        <v>0.75</v>
      </c>
      <c r="L67" s="55">
        <f t="shared" si="24"/>
        <v>3.9999999999999991</v>
      </c>
      <c r="M67" s="71">
        <v>0.41666666666666669</v>
      </c>
      <c r="N67" s="72">
        <v>0.83333333333333337</v>
      </c>
      <c r="O67" s="55">
        <f t="shared" si="25"/>
        <v>10</v>
      </c>
      <c r="P67" s="92"/>
    </row>
    <row r="68" spans="2:16" ht="19.5" customHeight="1" x14ac:dyDescent="0.2">
      <c r="B68" s="51">
        <f t="shared" si="17"/>
        <v>44337</v>
      </c>
      <c r="C68" s="52">
        <f t="shared" si="18"/>
        <v>44337</v>
      </c>
      <c r="D68" s="71">
        <v>0.58333333333333337</v>
      </c>
      <c r="E68" s="72">
        <v>0.83333333333333337</v>
      </c>
      <c r="F68" s="55">
        <f t="shared" si="23"/>
        <v>6</v>
      </c>
      <c r="G68" s="35"/>
      <c r="H68" s="48"/>
      <c r="I68" s="47"/>
      <c r="J68" s="71">
        <v>0.58333333333333337</v>
      </c>
      <c r="K68" s="72">
        <v>0.75</v>
      </c>
      <c r="L68" s="55">
        <f t="shared" si="24"/>
        <v>3.9999999999999991</v>
      </c>
      <c r="M68" s="71">
        <v>0.41666666666666669</v>
      </c>
      <c r="N68" s="72">
        <v>0.83333333333333337</v>
      </c>
      <c r="O68" s="55">
        <f t="shared" si="25"/>
        <v>10</v>
      </c>
      <c r="P68" s="92"/>
    </row>
    <row r="69" spans="2:16" ht="19.5" customHeight="1" x14ac:dyDescent="0.2">
      <c r="B69" s="51">
        <f t="shared" si="17"/>
        <v>44338</v>
      </c>
      <c r="C69" s="52">
        <f t="shared" si="18"/>
        <v>44338</v>
      </c>
      <c r="D69" s="71">
        <v>0.41666666666666669</v>
      </c>
      <c r="E69" s="72">
        <v>0.83333333333333337</v>
      </c>
      <c r="F69" s="55">
        <f t="shared" si="23"/>
        <v>10</v>
      </c>
      <c r="G69" s="35"/>
      <c r="H69" s="48"/>
      <c r="I69" s="55">
        <f t="shared" ref="I69:I74" si="26">(H69-G69)*24</f>
        <v>0</v>
      </c>
      <c r="J69" s="71">
        <v>0.41666666666666669</v>
      </c>
      <c r="K69" s="72">
        <v>0.75</v>
      </c>
      <c r="L69" s="55">
        <f t="shared" si="24"/>
        <v>8</v>
      </c>
      <c r="M69" s="71">
        <v>0.41666666666666669</v>
      </c>
      <c r="N69" s="72">
        <v>0.83333333333333337</v>
      </c>
      <c r="O69" s="55">
        <f t="shared" si="25"/>
        <v>10</v>
      </c>
      <c r="P69" s="92"/>
    </row>
    <row r="70" spans="2:16" ht="19.5" customHeight="1" x14ac:dyDescent="0.2">
      <c r="B70" s="51">
        <f t="shared" si="17"/>
        <v>44339</v>
      </c>
      <c r="C70" s="52">
        <f t="shared" si="18"/>
        <v>44339</v>
      </c>
      <c r="D70" s="35"/>
      <c r="E70" s="48" t="s">
        <v>363</v>
      </c>
      <c r="F70" s="47"/>
      <c r="G70" s="35"/>
      <c r="H70" s="48"/>
      <c r="I70" s="55">
        <f t="shared" si="26"/>
        <v>0</v>
      </c>
      <c r="J70" s="53">
        <v>0.41666666666666669</v>
      </c>
      <c r="K70" s="54">
        <v>0.75</v>
      </c>
      <c r="L70" s="55">
        <f t="shared" si="24"/>
        <v>8</v>
      </c>
      <c r="M70" s="53">
        <v>0.41666666666666669</v>
      </c>
      <c r="N70" s="54">
        <v>0.75</v>
      </c>
      <c r="O70" s="55">
        <f t="shared" si="25"/>
        <v>8</v>
      </c>
      <c r="P70" s="92"/>
    </row>
    <row r="71" spans="2:16" ht="19.5" customHeight="1" x14ac:dyDescent="0.2">
      <c r="B71" s="51">
        <f t="shared" si="17"/>
        <v>44340</v>
      </c>
      <c r="C71" s="52">
        <f t="shared" si="18"/>
        <v>44340</v>
      </c>
      <c r="D71" s="71">
        <v>0.58333333333333337</v>
      </c>
      <c r="E71" s="72">
        <v>0.83333333333333337</v>
      </c>
      <c r="F71" s="55">
        <f t="shared" si="23"/>
        <v>6</v>
      </c>
      <c r="G71" s="35"/>
      <c r="H71" s="48"/>
      <c r="I71" s="55">
        <f t="shared" si="26"/>
        <v>0</v>
      </c>
      <c r="J71" s="71">
        <v>0.58333333333333337</v>
      </c>
      <c r="K71" s="72">
        <v>0.75</v>
      </c>
      <c r="L71" s="55">
        <f t="shared" si="24"/>
        <v>3.9999999999999991</v>
      </c>
      <c r="M71" s="71">
        <v>0.41666666666666669</v>
      </c>
      <c r="N71" s="72">
        <v>0.83333333333333337</v>
      </c>
      <c r="O71" s="55">
        <f t="shared" si="25"/>
        <v>10</v>
      </c>
      <c r="P71" s="92"/>
    </row>
    <row r="72" spans="2:16" ht="19.5" customHeight="1" x14ac:dyDescent="0.2">
      <c r="B72" s="51">
        <f t="shared" si="17"/>
        <v>44341</v>
      </c>
      <c r="C72" s="52">
        <f t="shared" si="18"/>
        <v>44341</v>
      </c>
      <c r="D72" s="35"/>
      <c r="E72" s="48" t="s">
        <v>79</v>
      </c>
      <c r="F72" s="47"/>
      <c r="G72" s="35"/>
      <c r="H72" s="48"/>
      <c r="I72" s="55">
        <f t="shared" si="26"/>
        <v>0</v>
      </c>
      <c r="J72" s="35"/>
      <c r="K72" s="48" t="s">
        <v>79</v>
      </c>
      <c r="L72" s="47"/>
      <c r="M72" s="35"/>
      <c r="N72" s="48" t="s">
        <v>79</v>
      </c>
      <c r="O72" s="47"/>
      <c r="P72" s="83"/>
    </row>
    <row r="73" spans="2:16" ht="19.5" customHeight="1" x14ac:dyDescent="0.2">
      <c r="B73" s="51">
        <f t="shared" si="17"/>
        <v>44342</v>
      </c>
      <c r="C73" s="52">
        <f t="shared" si="18"/>
        <v>44342</v>
      </c>
      <c r="D73" s="71">
        <v>0.58333333333333337</v>
      </c>
      <c r="E73" s="72">
        <v>0.83333333333333337</v>
      </c>
      <c r="F73" s="55">
        <f t="shared" ref="F73:F78" si="27">(E73-D73)*24</f>
        <v>6</v>
      </c>
      <c r="G73" s="35"/>
      <c r="H73" s="48"/>
      <c r="I73" s="55">
        <f t="shared" si="26"/>
        <v>0</v>
      </c>
      <c r="J73" s="71">
        <v>0.58333333333333337</v>
      </c>
      <c r="K73" s="72">
        <v>0.75</v>
      </c>
      <c r="L73" s="55">
        <f t="shared" ref="L73:L78" si="28">(K73-J73)*24</f>
        <v>3.9999999999999991</v>
      </c>
      <c r="M73" s="71">
        <v>0.41666666666666669</v>
      </c>
      <c r="N73" s="72">
        <v>0.83333333333333337</v>
      </c>
      <c r="O73" s="55">
        <f t="shared" ref="O73:O78" si="29">(N73-M73)*24</f>
        <v>10</v>
      </c>
      <c r="P73" s="83"/>
    </row>
    <row r="74" spans="2:16" ht="19.5" customHeight="1" x14ac:dyDescent="0.2">
      <c r="B74" s="51">
        <f t="shared" si="17"/>
        <v>44343</v>
      </c>
      <c r="C74" s="52">
        <f t="shared" si="18"/>
        <v>44343</v>
      </c>
      <c r="D74" s="71">
        <v>0.58333333333333337</v>
      </c>
      <c r="E74" s="72">
        <v>0.83333333333333337</v>
      </c>
      <c r="F74" s="55">
        <f t="shared" si="27"/>
        <v>6</v>
      </c>
      <c r="G74" s="35"/>
      <c r="H74" s="48"/>
      <c r="I74" s="55">
        <f t="shared" si="26"/>
        <v>0</v>
      </c>
      <c r="J74" s="71">
        <v>0.58333333333333337</v>
      </c>
      <c r="K74" s="72">
        <v>0.75</v>
      </c>
      <c r="L74" s="55">
        <f t="shared" si="28"/>
        <v>3.9999999999999991</v>
      </c>
      <c r="M74" s="71">
        <v>0.41666666666666669</v>
      </c>
      <c r="N74" s="72">
        <v>0.83333333333333337</v>
      </c>
      <c r="O74" s="55">
        <f t="shared" si="29"/>
        <v>10</v>
      </c>
      <c r="P74" s="92"/>
    </row>
    <row r="75" spans="2:16" ht="19.5" customHeight="1" x14ac:dyDescent="0.2">
      <c r="B75" s="51">
        <f t="shared" si="17"/>
        <v>44344</v>
      </c>
      <c r="C75" s="52">
        <f t="shared" si="18"/>
        <v>44344</v>
      </c>
      <c r="D75" s="53">
        <v>0.58333333333333337</v>
      </c>
      <c r="E75" s="54">
        <v>0.83333333333333337</v>
      </c>
      <c r="F75" s="55">
        <f t="shared" si="27"/>
        <v>6</v>
      </c>
      <c r="G75" s="35"/>
      <c r="H75" s="48"/>
      <c r="I75" s="55">
        <f>(H75-G75)*24</f>
        <v>0</v>
      </c>
      <c r="J75" s="53">
        <v>0.58333333333333337</v>
      </c>
      <c r="K75" s="54">
        <v>0.75</v>
      </c>
      <c r="L75" s="55">
        <f t="shared" si="28"/>
        <v>3.9999999999999991</v>
      </c>
      <c r="M75" s="53">
        <v>0.41666666666666669</v>
      </c>
      <c r="N75" s="54">
        <v>0.83333333333333337</v>
      </c>
      <c r="O75" s="55">
        <f t="shared" si="29"/>
        <v>10</v>
      </c>
      <c r="P75" s="92"/>
    </row>
    <row r="76" spans="2:16" ht="19.5" customHeight="1" x14ac:dyDescent="0.2">
      <c r="B76" s="51">
        <f>IF(DAY(B75+1)&lt;&gt;29,"",B75+1)</f>
        <v>44345</v>
      </c>
      <c r="C76" s="52">
        <f t="shared" si="18"/>
        <v>44345</v>
      </c>
      <c r="D76" s="53">
        <v>0.41666666666666669</v>
      </c>
      <c r="E76" s="54">
        <v>0.83333333333333337</v>
      </c>
      <c r="F76" s="55">
        <f t="shared" si="27"/>
        <v>10</v>
      </c>
      <c r="G76" s="35"/>
      <c r="H76" s="48"/>
      <c r="I76" s="55">
        <f>(H76-G76)*24</f>
        <v>0</v>
      </c>
      <c r="J76" s="53">
        <v>0.41666666666666669</v>
      </c>
      <c r="K76" s="54">
        <v>0.75</v>
      </c>
      <c r="L76" s="55">
        <f t="shared" si="28"/>
        <v>8</v>
      </c>
      <c r="M76" s="53">
        <v>0.41666666666666669</v>
      </c>
      <c r="N76" s="54">
        <v>0.83333333333333337</v>
      </c>
      <c r="O76" s="55">
        <f t="shared" si="29"/>
        <v>10</v>
      </c>
      <c r="P76" s="92"/>
    </row>
    <row r="77" spans="2:16" ht="19.5" customHeight="1" x14ac:dyDescent="0.2">
      <c r="B77" s="51">
        <f>IF(DAY(B76+1)&lt;&gt;30,"",B76+1)</f>
        <v>44346</v>
      </c>
      <c r="C77" s="52">
        <f t="shared" si="18"/>
        <v>44346</v>
      </c>
      <c r="D77" s="53">
        <v>0.41666666666666669</v>
      </c>
      <c r="E77" s="54">
        <v>0.75</v>
      </c>
      <c r="F77" s="55">
        <f t="shared" si="27"/>
        <v>8</v>
      </c>
      <c r="G77" s="35"/>
      <c r="H77" s="48"/>
      <c r="I77" s="55">
        <f>(H77-G77)*24</f>
        <v>0</v>
      </c>
      <c r="J77" s="53">
        <v>0.41666666666666669</v>
      </c>
      <c r="K77" s="54">
        <v>0.75</v>
      </c>
      <c r="L77" s="55">
        <f t="shared" si="28"/>
        <v>8</v>
      </c>
      <c r="M77" s="53">
        <v>0.41666666666666669</v>
      </c>
      <c r="N77" s="54">
        <v>0.75</v>
      </c>
      <c r="O77" s="55">
        <f t="shared" si="29"/>
        <v>8</v>
      </c>
      <c r="P77" s="92"/>
    </row>
    <row r="78" spans="2:16" ht="19.5" customHeight="1" thickBot="1" x14ac:dyDescent="0.25">
      <c r="B78" s="51">
        <f>IF(DAY(B77+1)&lt;&gt;31,"",B77+1)</f>
        <v>44347</v>
      </c>
      <c r="C78" s="52">
        <f t="shared" si="18"/>
        <v>44347</v>
      </c>
      <c r="D78" s="71">
        <v>0.58333333333333337</v>
      </c>
      <c r="E78" s="72">
        <v>0.83333333333333337</v>
      </c>
      <c r="F78" s="55">
        <f t="shared" si="27"/>
        <v>6</v>
      </c>
      <c r="G78" s="35"/>
      <c r="H78" s="48"/>
      <c r="I78" s="55">
        <f>(H78-G78)*24</f>
        <v>0</v>
      </c>
      <c r="J78" s="71">
        <v>0.58333333333333337</v>
      </c>
      <c r="K78" s="72">
        <v>0.75</v>
      </c>
      <c r="L78" s="55">
        <f t="shared" si="28"/>
        <v>3.9999999999999991</v>
      </c>
      <c r="M78" s="71">
        <v>0.41666666666666669</v>
      </c>
      <c r="N78" s="72">
        <v>0.83333333333333337</v>
      </c>
      <c r="O78" s="55">
        <f t="shared" si="29"/>
        <v>10</v>
      </c>
      <c r="P78" s="94"/>
    </row>
    <row r="79" spans="2:16" ht="19.5" customHeight="1" thickTop="1" x14ac:dyDescent="0.2">
      <c r="B79" s="57" t="s">
        <v>37</v>
      </c>
      <c r="C79" s="58"/>
      <c r="D79" s="57"/>
      <c r="E79" s="59">
        <f>COUNTIF(D48:D78,"&gt;0")</f>
        <v>26</v>
      </c>
      <c r="F79" s="60"/>
      <c r="G79" s="61"/>
      <c r="H79" s="59">
        <f>COUNTIF(G48:G78,"&gt;0")</f>
        <v>0</v>
      </c>
      <c r="I79" s="60"/>
      <c r="J79" s="61"/>
      <c r="K79" s="59">
        <f>COUNTIF(J48:J78,"&gt;0")</f>
        <v>27</v>
      </c>
      <c r="L79" s="60"/>
      <c r="M79" s="61"/>
      <c r="N79" s="59">
        <f>COUNTIF(M48:M78,"&gt;0")</f>
        <v>27</v>
      </c>
      <c r="O79" s="60"/>
      <c r="P79" s="40"/>
    </row>
    <row r="80" spans="2:16" ht="19.5" customHeight="1" x14ac:dyDescent="0.2">
      <c r="B80" s="62" t="s">
        <v>309</v>
      </c>
      <c r="C80" s="63"/>
      <c r="D80" s="64"/>
      <c r="E80" s="74">
        <f>SUM(F48:F78)</f>
        <v>190</v>
      </c>
      <c r="F80" s="63"/>
      <c r="G80" s="65"/>
      <c r="H80" s="74">
        <f>SUM(I48:I77)</f>
        <v>0</v>
      </c>
      <c r="I80" s="63"/>
      <c r="J80" s="65"/>
      <c r="K80" s="74">
        <f>SUM(L48:L78)</f>
        <v>160</v>
      </c>
      <c r="L80" s="63"/>
      <c r="M80" s="65"/>
      <c r="N80" s="74">
        <f>SUM(O48:O78)</f>
        <v>254</v>
      </c>
      <c r="O80" s="63"/>
      <c r="P80" s="40"/>
    </row>
    <row r="81" spans="2:16" ht="19.5" customHeight="1" x14ac:dyDescent="0.2">
      <c r="B81" s="64" t="s">
        <v>366</v>
      </c>
      <c r="C81" s="66"/>
      <c r="D81" s="64"/>
      <c r="E81" s="90">
        <f>COUNTIF($B$48:$B$78,"&gt;0")-E79</f>
        <v>5</v>
      </c>
      <c r="F81" s="47"/>
      <c r="G81" s="35"/>
      <c r="H81" s="90">
        <f>COUNTIF($B$48:$B$78,"&gt;0")-H79</f>
        <v>31</v>
      </c>
      <c r="I81" s="47"/>
      <c r="J81" s="35"/>
      <c r="K81" s="90">
        <f>COUNTIF($B$48:$B$78,"&gt;0")-K79</f>
        <v>4</v>
      </c>
      <c r="L81" s="47"/>
      <c r="M81" s="35"/>
      <c r="N81" s="90">
        <f>COUNTIF($B$48:$B$78,"&gt;0")-N79</f>
        <v>4</v>
      </c>
      <c r="O81" s="47"/>
      <c r="P81" s="40"/>
    </row>
    <row r="82" spans="2:16" ht="19.5" customHeight="1" x14ac:dyDescent="0.2">
      <c r="B82" s="67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8.75" customHeight="1" x14ac:dyDescent="0.2">
      <c r="B83" s="287" t="s">
        <v>13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2:16" ht="18.75" customHeight="1" x14ac:dyDescent="0.2"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2:16" ht="18.75" customHeight="1" x14ac:dyDescent="0.2"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ht="18.75" customHeight="1" x14ac:dyDescent="0.2">
      <c r="B86" s="294">
        <f>EDATE(B45, 1)</f>
        <v>44348</v>
      </c>
      <c r="C86" s="294"/>
      <c r="D86" s="294"/>
      <c r="E86" s="44">
        <f>B86</f>
        <v>44348</v>
      </c>
      <c r="F86" s="10"/>
    </row>
    <row r="87" spans="2:16" ht="19.5" customHeight="1" x14ac:dyDescent="0.2">
      <c r="B87" s="289"/>
      <c r="C87" s="290"/>
      <c r="D87" s="219" t="s">
        <v>313</v>
      </c>
      <c r="E87" s="293"/>
      <c r="F87" s="220"/>
      <c r="G87" s="219" t="s">
        <v>2</v>
      </c>
      <c r="H87" s="293"/>
      <c r="I87" s="220"/>
      <c r="J87" s="219" t="s">
        <v>36</v>
      </c>
      <c r="K87" s="293"/>
      <c r="L87" s="220"/>
      <c r="M87" s="219" t="s">
        <v>237</v>
      </c>
      <c r="N87" s="293"/>
      <c r="O87" s="220"/>
      <c r="P87" s="40" t="s">
        <v>306</v>
      </c>
    </row>
    <row r="88" spans="2:16" ht="19.5" customHeight="1" x14ac:dyDescent="0.2">
      <c r="B88" s="291"/>
      <c r="C88" s="292"/>
      <c r="D88" s="35" t="s">
        <v>246</v>
      </c>
      <c r="E88" s="48" t="s">
        <v>307</v>
      </c>
      <c r="F88" s="47" t="s">
        <v>308</v>
      </c>
      <c r="G88" s="35" t="s">
        <v>246</v>
      </c>
      <c r="H88" s="48" t="s">
        <v>307</v>
      </c>
      <c r="I88" s="47" t="s">
        <v>308</v>
      </c>
      <c r="J88" s="35" t="s">
        <v>246</v>
      </c>
      <c r="K88" s="48" t="s">
        <v>307</v>
      </c>
      <c r="L88" s="47" t="s">
        <v>308</v>
      </c>
      <c r="M88" s="35" t="s">
        <v>246</v>
      </c>
      <c r="N88" s="48" t="s">
        <v>307</v>
      </c>
      <c r="O88" s="47" t="s">
        <v>308</v>
      </c>
      <c r="P88" s="3"/>
    </row>
    <row r="89" spans="2:16" ht="19.5" customHeight="1" x14ac:dyDescent="0.2">
      <c r="B89" s="51">
        <f>B86</f>
        <v>44348</v>
      </c>
      <c r="C89" s="52">
        <f>B89</f>
        <v>44348</v>
      </c>
      <c r="D89" s="35"/>
      <c r="E89" s="48" t="s">
        <v>79</v>
      </c>
      <c r="F89" s="47"/>
      <c r="G89" s="35"/>
      <c r="H89" s="48"/>
      <c r="I89" s="55">
        <f t="shared" ref="I89:I94" si="30">(H89-G89)*24</f>
        <v>0</v>
      </c>
      <c r="J89" s="35"/>
      <c r="K89" s="48" t="s">
        <v>79</v>
      </c>
      <c r="L89" s="47"/>
      <c r="M89" s="35"/>
      <c r="N89" s="48" t="s">
        <v>79</v>
      </c>
      <c r="O89" s="47"/>
      <c r="P89" s="83"/>
    </row>
    <row r="90" spans="2:16" ht="19.5" customHeight="1" x14ac:dyDescent="0.2">
      <c r="B90" s="51">
        <f t="shared" ref="B90:B116" si="31">B89+1</f>
        <v>44349</v>
      </c>
      <c r="C90" s="52">
        <f>B90</f>
        <v>44349</v>
      </c>
      <c r="D90" s="71">
        <v>0.58333333333333337</v>
      </c>
      <c r="E90" s="72">
        <v>0.83333333333333337</v>
      </c>
      <c r="F90" s="55">
        <f t="shared" ref="F90:F95" si="32">(E90-D90)*24</f>
        <v>6</v>
      </c>
      <c r="G90" s="35"/>
      <c r="H90" s="48"/>
      <c r="I90" s="55">
        <f t="shared" si="30"/>
        <v>0</v>
      </c>
      <c r="J90" s="71">
        <v>0.58333333333333337</v>
      </c>
      <c r="K90" s="72">
        <v>0.75</v>
      </c>
      <c r="L90" s="55">
        <f t="shared" ref="L90:L95" si="33">(K90-J90)*24</f>
        <v>3.9999999999999991</v>
      </c>
      <c r="M90" s="71">
        <v>0.41666666666666669</v>
      </c>
      <c r="N90" s="72">
        <v>0.83333333333333337</v>
      </c>
      <c r="O90" s="55">
        <f t="shared" ref="O90:O95" si="34">(N90-M90)*24</f>
        <v>10</v>
      </c>
      <c r="P90" s="83"/>
    </row>
    <row r="91" spans="2:16" ht="19.5" customHeight="1" x14ac:dyDescent="0.2">
      <c r="B91" s="51">
        <f t="shared" si="31"/>
        <v>44350</v>
      </c>
      <c r="C91" s="52">
        <f t="shared" ref="C91:C119" si="35">B91</f>
        <v>44350</v>
      </c>
      <c r="D91" s="71">
        <v>0.58333333333333337</v>
      </c>
      <c r="E91" s="72">
        <v>0.83333333333333337</v>
      </c>
      <c r="F91" s="55">
        <f t="shared" si="32"/>
        <v>6</v>
      </c>
      <c r="G91" s="35"/>
      <c r="H91" s="48"/>
      <c r="I91" s="55">
        <f t="shared" si="30"/>
        <v>0</v>
      </c>
      <c r="J91" s="71">
        <v>0.58333333333333337</v>
      </c>
      <c r="K91" s="72">
        <v>0.75</v>
      </c>
      <c r="L91" s="55">
        <f t="shared" si="33"/>
        <v>3.9999999999999991</v>
      </c>
      <c r="M91" s="71">
        <v>0.41666666666666669</v>
      </c>
      <c r="N91" s="72">
        <v>0.83333333333333337</v>
      </c>
      <c r="O91" s="55">
        <f t="shared" si="34"/>
        <v>10</v>
      </c>
      <c r="P91" s="83"/>
    </row>
    <row r="92" spans="2:16" ht="19.5" customHeight="1" x14ac:dyDescent="0.2">
      <c r="B92" s="51">
        <f t="shared" si="31"/>
        <v>44351</v>
      </c>
      <c r="C92" s="52">
        <f t="shared" si="35"/>
        <v>44351</v>
      </c>
      <c r="D92" s="71">
        <v>0.58333333333333337</v>
      </c>
      <c r="E92" s="72">
        <v>0.83333333333333337</v>
      </c>
      <c r="F92" s="55">
        <f t="shared" si="32"/>
        <v>6</v>
      </c>
      <c r="G92" s="35"/>
      <c r="H92" s="48"/>
      <c r="I92" s="55">
        <f t="shared" si="30"/>
        <v>0</v>
      </c>
      <c r="J92" s="71">
        <v>0.58333333333333337</v>
      </c>
      <c r="K92" s="72">
        <v>0.75</v>
      </c>
      <c r="L92" s="55">
        <f t="shared" si="33"/>
        <v>3.9999999999999991</v>
      </c>
      <c r="M92" s="71">
        <v>0.41666666666666669</v>
      </c>
      <c r="N92" s="72">
        <v>0.83333333333333337</v>
      </c>
      <c r="O92" s="55">
        <f t="shared" si="34"/>
        <v>10</v>
      </c>
      <c r="P92" s="83"/>
    </row>
    <row r="93" spans="2:16" ht="19.5" customHeight="1" x14ac:dyDescent="0.2">
      <c r="B93" s="51">
        <f t="shared" si="31"/>
        <v>44352</v>
      </c>
      <c r="C93" s="52">
        <f t="shared" si="35"/>
        <v>44352</v>
      </c>
      <c r="D93" s="71"/>
      <c r="E93" s="136" t="s">
        <v>370</v>
      </c>
      <c r="F93" s="55"/>
      <c r="G93" s="35"/>
      <c r="H93" s="48"/>
      <c r="I93" s="55">
        <f t="shared" si="30"/>
        <v>0</v>
      </c>
      <c r="J93" s="71">
        <v>0.41666666666666669</v>
      </c>
      <c r="K93" s="72">
        <v>0.75</v>
      </c>
      <c r="L93" s="55">
        <f t="shared" si="33"/>
        <v>8</v>
      </c>
      <c r="M93" s="71">
        <v>0.41666666666666669</v>
      </c>
      <c r="N93" s="72">
        <v>0.83333333333333337</v>
      </c>
      <c r="O93" s="55">
        <f t="shared" si="34"/>
        <v>10</v>
      </c>
      <c r="P93" s="83"/>
    </row>
    <row r="94" spans="2:16" ht="19.5" customHeight="1" x14ac:dyDescent="0.2">
      <c r="B94" s="51">
        <f t="shared" si="31"/>
        <v>44353</v>
      </c>
      <c r="C94" s="52">
        <f t="shared" si="35"/>
        <v>44353</v>
      </c>
      <c r="D94" s="53"/>
      <c r="E94" s="136" t="s">
        <v>370</v>
      </c>
      <c r="F94" s="55"/>
      <c r="G94" s="35"/>
      <c r="H94" s="48"/>
      <c r="I94" s="55">
        <f t="shared" si="30"/>
        <v>0</v>
      </c>
      <c r="J94" s="53">
        <v>0.41666666666666669</v>
      </c>
      <c r="K94" s="54">
        <v>0.75</v>
      </c>
      <c r="L94" s="55">
        <f t="shared" si="33"/>
        <v>8</v>
      </c>
      <c r="M94" s="53">
        <v>0.41666666666666669</v>
      </c>
      <c r="N94" s="54">
        <v>0.75</v>
      </c>
      <c r="O94" s="55">
        <f t="shared" si="34"/>
        <v>8</v>
      </c>
      <c r="P94" s="83"/>
    </row>
    <row r="95" spans="2:16" ht="19.5" customHeight="1" x14ac:dyDescent="0.2">
      <c r="B95" s="51">
        <f t="shared" si="31"/>
        <v>44354</v>
      </c>
      <c r="C95" s="52">
        <f t="shared" si="35"/>
        <v>44354</v>
      </c>
      <c r="D95" s="71">
        <v>0.58333333333333337</v>
      </c>
      <c r="E95" s="72">
        <v>0.83333333333333337</v>
      </c>
      <c r="F95" s="55">
        <f t="shared" si="32"/>
        <v>6</v>
      </c>
      <c r="G95" s="35"/>
      <c r="H95" s="48"/>
      <c r="I95" s="55">
        <f>(H95-G95)*24</f>
        <v>0</v>
      </c>
      <c r="J95" s="71">
        <v>0.58333333333333337</v>
      </c>
      <c r="K95" s="72">
        <v>0.75</v>
      </c>
      <c r="L95" s="55">
        <f t="shared" si="33"/>
        <v>3.9999999999999991</v>
      </c>
      <c r="M95" s="71">
        <v>0.41666666666666669</v>
      </c>
      <c r="N95" s="72">
        <v>0.83333333333333337</v>
      </c>
      <c r="O95" s="55">
        <f t="shared" si="34"/>
        <v>10</v>
      </c>
      <c r="P95" s="91"/>
    </row>
    <row r="96" spans="2:16" ht="19.5" customHeight="1" x14ac:dyDescent="0.2">
      <c r="B96" s="51">
        <f t="shared" si="31"/>
        <v>44355</v>
      </c>
      <c r="C96" s="52">
        <f t="shared" si="35"/>
        <v>44355</v>
      </c>
      <c r="D96" s="35"/>
      <c r="E96" s="48" t="s">
        <v>79</v>
      </c>
      <c r="F96" s="47"/>
      <c r="G96" s="35"/>
      <c r="H96" s="48"/>
      <c r="I96" s="55">
        <f t="shared" ref="I96:I101" si="36">(H96-G96)*24</f>
        <v>0</v>
      </c>
      <c r="J96" s="35"/>
      <c r="K96" s="48" t="s">
        <v>79</v>
      </c>
      <c r="L96" s="47"/>
      <c r="M96" s="35"/>
      <c r="N96" s="48" t="s">
        <v>79</v>
      </c>
      <c r="O96" s="47"/>
      <c r="P96" s="83"/>
    </row>
    <row r="97" spans="2:16" ht="19.5" customHeight="1" x14ac:dyDescent="0.2">
      <c r="B97" s="51">
        <f t="shared" si="31"/>
        <v>44356</v>
      </c>
      <c r="C97" s="52">
        <f t="shared" si="35"/>
        <v>44356</v>
      </c>
      <c r="D97" s="71">
        <v>0.58333333333333337</v>
      </c>
      <c r="E97" s="72">
        <v>0.83333333333333337</v>
      </c>
      <c r="F97" s="55">
        <f t="shared" ref="F97:F102" si="37">(E97-D97)*24</f>
        <v>6</v>
      </c>
      <c r="G97" s="35"/>
      <c r="H97" s="48"/>
      <c r="I97" s="55">
        <f t="shared" si="36"/>
        <v>0</v>
      </c>
      <c r="J97" s="71">
        <v>0.58333333333333337</v>
      </c>
      <c r="K97" s="72">
        <v>0.75</v>
      </c>
      <c r="L97" s="55">
        <f t="shared" ref="L97:L102" si="38">(K97-J97)*24</f>
        <v>3.9999999999999991</v>
      </c>
      <c r="M97" s="71">
        <v>0.41666666666666669</v>
      </c>
      <c r="N97" s="72">
        <v>0.83333333333333337</v>
      </c>
      <c r="O97" s="55">
        <f t="shared" ref="O97:O102" si="39">(N97-M97)*24</f>
        <v>10</v>
      </c>
      <c r="P97" s="83"/>
    </row>
    <row r="98" spans="2:16" ht="19.5" customHeight="1" x14ac:dyDescent="0.2">
      <c r="B98" s="51">
        <f t="shared" si="31"/>
        <v>44357</v>
      </c>
      <c r="C98" s="52">
        <f t="shared" si="35"/>
        <v>44357</v>
      </c>
      <c r="D98" s="71">
        <v>0.58333333333333337</v>
      </c>
      <c r="E98" s="72">
        <v>0.83333333333333337</v>
      </c>
      <c r="F98" s="55">
        <f t="shared" si="37"/>
        <v>6</v>
      </c>
      <c r="G98" s="35"/>
      <c r="H98" s="48"/>
      <c r="I98" s="55">
        <f t="shared" si="36"/>
        <v>0</v>
      </c>
      <c r="J98" s="71">
        <v>0.58333333333333337</v>
      </c>
      <c r="K98" s="72">
        <v>0.75</v>
      </c>
      <c r="L98" s="55">
        <f t="shared" si="38"/>
        <v>3.9999999999999991</v>
      </c>
      <c r="M98" s="71">
        <v>0.41666666666666669</v>
      </c>
      <c r="N98" s="72">
        <v>0.83333333333333337</v>
      </c>
      <c r="O98" s="55">
        <f t="shared" si="39"/>
        <v>10</v>
      </c>
      <c r="P98" s="92"/>
    </row>
    <row r="99" spans="2:16" ht="19.5" customHeight="1" x14ac:dyDescent="0.2">
      <c r="B99" s="51">
        <f t="shared" si="31"/>
        <v>44358</v>
      </c>
      <c r="C99" s="52">
        <f t="shared" si="35"/>
        <v>44358</v>
      </c>
      <c r="D99" s="71">
        <v>0.58333333333333337</v>
      </c>
      <c r="E99" s="72">
        <v>0.83333333333333337</v>
      </c>
      <c r="F99" s="55">
        <f t="shared" si="37"/>
        <v>6</v>
      </c>
      <c r="G99" s="35"/>
      <c r="H99" s="48"/>
      <c r="I99" s="55">
        <f t="shared" si="36"/>
        <v>0</v>
      </c>
      <c r="J99" s="71">
        <v>0.58333333333333337</v>
      </c>
      <c r="K99" s="72">
        <v>0.75</v>
      </c>
      <c r="L99" s="55">
        <f t="shared" si="38"/>
        <v>3.9999999999999991</v>
      </c>
      <c r="M99" s="71">
        <v>0.41666666666666669</v>
      </c>
      <c r="N99" s="72">
        <v>0.83333333333333337</v>
      </c>
      <c r="O99" s="55">
        <f t="shared" si="39"/>
        <v>10</v>
      </c>
      <c r="P99" s="92"/>
    </row>
    <row r="100" spans="2:16" ht="19.5" customHeight="1" x14ac:dyDescent="0.2">
      <c r="B100" s="51">
        <f t="shared" si="31"/>
        <v>44359</v>
      </c>
      <c r="C100" s="52">
        <f t="shared" si="35"/>
        <v>44359</v>
      </c>
      <c r="D100" s="71">
        <v>0.41666666666666669</v>
      </c>
      <c r="E100" s="54">
        <v>0.83333333333333337</v>
      </c>
      <c r="F100" s="55">
        <f t="shared" si="37"/>
        <v>10</v>
      </c>
      <c r="G100" s="35"/>
      <c r="H100" s="48"/>
      <c r="I100" s="55">
        <f t="shared" si="36"/>
        <v>0</v>
      </c>
      <c r="J100" s="71">
        <v>0.41666666666666669</v>
      </c>
      <c r="K100" s="72">
        <v>0.75</v>
      </c>
      <c r="L100" s="55">
        <f t="shared" si="38"/>
        <v>8</v>
      </c>
      <c r="M100" s="71">
        <v>0.41666666666666669</v>
      </c>
      <c r="N100" s="54">
        <v>0.83333333333333337</v>
      </c>
      <c r="O100" s="55">
        <f t="shared" si="39"/>
        <v>10</v>
      </c>
      <c r="P100" s="92"/>
    </row>
    <row r="101" spans="2:16" ht="19.5" customHeight="1" x14ac:dyDescent="0.2">
      <c r="B101" s="51">
        <f t="shared" si="31"/>
        <v>44360</v>
      </c>
      <c r="C101" s="52">
        <f t="shared" si="35"/>
        <v>44360</v>
      </c>
      <c r="D101" s="53">
        <v>0.41666666666666669</v>
      </c>
      <c r="E101" s="54">
        <v>0.75</v>
      </c>
      <c r="F101" s="55">
        <f t="shared" si="37"/>
        <v>8</v>
      </c>
      <c r="G101" s="35"/>
      <c r="H101" s="48"/>
      <c r="I101" s="55">
        <f t="shared" si="36"/>
        <v>0</v>
      </c>
      <c r="J101" s="53">
        <v>0.41666666666666669</v>
      </c>
      <c r="K101" s="54">
        <v>0.75</v>
      </c>
      <c r="L101" s="55">
        <f t="shared" si="38"/>
        <v>8</v>
      </c>
      <c r="M101" s="53">
        <v>0.41666666666666669</v>
      </c>
      <c r="N101" s="54">
        <v>0.75</v>
      </c>
      <c r="O101" s="55">
        <f t="shared" si="39"/>
        <v>8</v>
      </c>
      <c r="P101" s="137" t="s">
        <v>374</v>
      </c>
    </row>
    <row r="102" spans="2:16" ht="19.5" customHeight="1" x14ac:dyDescent="0.2">
      <c r="B102" s="51">
        <f t="shared" si="31"/>
        <v>44361</v>
      </c>
      <c r="C102" s="52">
        <f t="shared" si="35"/>
        <v>44361</v>
      </c>
      <c r="D102" s="71">
        <v>0.58333333333333337</v>
      </c>
      <c r="E102" s="72">
        <v>0.75</v>
      </c>
      <c r="F102" s="55">
        <f t="shared" si="37"/>
        <v>3.9999999999999991</v>
      </c>
      <c r="G102" s="35"/>
      <c r="H102" s="48"/>
      <c r="I102" s="55">
        <f>(H102-G102)*24</f>
        <v>0</v>
      </c>
      <c r="J102" s="71">
        <v>0.58333333333333337</v>
      </c>
      <c r="K102" s="72">
        <v>0.75</v>
      </c>
      <c r="L102" s="55">
        <f t="shared" si="38"/>
        <v>3.9999999999999991</v>
      </c>
      <c r="M102" s="71">
        <v>0.41666666666666669</v>
      </c>
      <c r="N102" s="72">
        <v>0.75</v>
      </c>
      <c r="O102" s="55">
        <f t="shared" si="39"/>
        <v>8</v>
      </c>
      <c r="P102" s="83" t="s">
        <v>142</v>
      </c>
    </row>
    <row r="103" spans="2:16" ht="19.5" customHeight="1" x14ac:dyDescent="0.2">
      <c r="B103" s="51">
        <f t="shared" si="31"/>
        <v>44362</v>
      </c>
      <c r="C103" s="52">
        <f t="shared" si="35"/>
        <v>44362</v>
      </c>
      <c r="D103" s="35"/>
      <c r="E103" s="48" t="s">
        <v>79</v>
      </c>
      <c r="F103" s="47"/>
      <c r="G103" s="35"/>
      <c r="H103" s="48"/>
      <c r="I103" s="55">
        <f t="shared" ref="I103:I117" si="40">(H103-G103)*24</f>
        <v>0</v>
      </c>
      <c r="J103" s="35"/>
      <c r="K103" s="48" t="s">
        <v>79</v>
      </c>
      <c r="L103" s="47"/>
      <c r="M103" s="35"/>
      <c r="N103" s="48" t="s">
        <v>79</v>
      </c>
      <c r="O103" s="47"/>
      <c r="P103" s="83" t="s">
        <v>142</v>
      </c>
    </row>
    <row r="104" spans="2:16" ht="19.5" customHeight="1" x14ac:dyDescent="0.2">
      <c r="B104" s="51">
        <f t="shared" si="31"/>
        <v>44363</v>
      </c>
      <c r="C104" s="52">
        <f t="shared" si="35"/>
        <v>44363</v>
      </c>
      <c r="D104" s="71">
        <v>0.58333333333333337</v>
      </c>
      <c r="E104" s="72">
        <v>0.75</v>
      </c>
      <c r="F104" s="55">
        <f t="shared" ref="F104:F109" si="41">(E104-D104)*24</f>
        <v>3.9999999999999991</v>
      </c>
      <c r="G104" s="35"/>
      <c r="H104" s="48"/>
      <c r="I104" s="55">
        <f t="shared" si="40"/>
        <v>0</v>
      </c>
      <c r="J104" s="71">
        <v>0.58333333333333337</v>
      </c>
      <c r="K104" s="72">
        <v>0.75</v>
      </c>
      <c r="L104" s="55">
        <f t="shared" ref="L104:L109" si="42">(K104-J104)*24</f>
        <v>3.9999999999999991</v>
      </c>
      <c r="M104" s="71">
        <v>0.41666666666666669</v>
      </c>
      <c r="N104" s="72">
        <v>0.75</v>
      </c>
      <c r="O104" s="55">
        <f t="shared" ref="O104:O109" si="43">(N104-M104)*24</f>
        <v>8</v>
      </c>
      <c r="P104" s="83" t="s">
        <v>142</v>
      </c>
    </row>
    <row r="105" spans="2:16" ht="19.5" customHeight="1" x14ac:dyDescent="0.2">
      <c r="B105" s="51">
        <f t="shared" si="31"/>
        <v>44364</v>
      </c>
      <c r="C105" s="52">
        <f t="shared" si="35"/>
        <v>44364</v>
      </c>
      <c r="D105" s="71">
        <v>0.58333333333333337</v>
      </c>
      <c r="E105" s="72">
        <v>0.83333333333333337</v>
      </c>
      <c r="F105" s="55">
        <f t="shared" si="41"/>
        <v>6</v>
      </c>
      <c r="G105" s="35"/>
      <c r="H105" s="48"/>
      <c r="I105" s="55">
        <f t="shared" si="40"/>
        <v>0</v>
      </c>
      <c r="J105" s="71">
        <v>0.58333333333333337</v>
      </c>
      <c r="K105" s="72">
        <v>0.75</v>
      </c>
      <c r="L105" s="55">
        <f t="shared" si="42"/>
        <v>3.9999999999999991</v>
      </c>
      <c r="M105" s="71">
        <v>0.41666666666666669</v>
      </c>
      <c r="N105" s="72">
        <v>0.83333333333333337</v>
      </c>
      <c r="O105" s="55">
        <f t="shared" si="43"/>
        <v>10</v>
      </c>
      <c r="P105" s="92"/>
    </row>
    <row r="106" spans="2:16" ht="19.5" customHeight="1" x14ac:dyDescent="0.2">
      <c r="B106" s="51">
        <f t="shared" si="31"/>
        <v>44365</v>
      </c>
      <c r="C106" s="52">
        <f t="shared" si="35"/>
        <v>44365</v>
      </c>
      <c r="D106" s="71">
        <v>0.58333333333333337</v>
      </c>
      <c r="E106" s="72">
        <v>0.83333333333333337</v>
      </c>
      <c r="F106" s="55">
        <f t="shared" si="41"/>
        <v>6</v>
      </c>
      <c r="G106" s="35"/>
      <c r="H106" s="48"/>
      <c r="I106" s="55">
        <f t="shared" si="40"/>
        <v>0</v>
      </c>
      <c r="J106" s="71">
        <v>0.58333333333333337</v>
      </c>
      <c r="K106" s="72">
        <v>0.75</v>
      </c>
      <c r="L106" s="55">
        <f t="shared" si="42"/>
        <v>3.9999999999999991</v>
      </c>
      <c r="M106" s="71">
        <v>0.41666666666666669</v>
      </c>
      <c r="N106" s="72">
        <v>0.83333333333333337</v>
      </c>
      <c r="O106" s="55">
        <f t="shared" si="43"/>
        <v>10</v>
      </c>
      <c r="P106" s="92"/>
    </row>
    <row r="107" spans="2:16" ht="19.5" customHeight="1" x14ac:dyDescent="0.2">
      <c r="B107" s="51">
        <f t="shared" si="31"/>
        <v>44366</v>
      </c>
      <c r="C107" s="52">
        <f t="shared" si="35"/>
        <v>44366</v>
      </c>
      <c r="D107" s="71">
        <v>0.41666666666666669</v>
      </c>
      <c r="E107" s="72">
        <v>0.83333333333333337</v>
      </c>
      <c r="F107" s="55">
        <f t="shared" si="41"/>
        <v>10</v>
      </c>
      <c r="G107" s="35"/>
      <c r="H107" s="48"/>
      <c r="I107" s="55">
        <f t="shared" si="40"/>
        <v>0</v>
      </c>
      <c r="J107" s="71">
        <v>0.41666666666666669</v>
      </c>
      <c r="K107" s="72">
        <v>0.75</v>
      </c>
      <c r="L107" s="55">
        <f t="shared" si="42"/>
        <v>8</v>
      </c>
      <c r="M107" s="71">
        <v>0.41666666666666669</v>
      </c>
      <c r="N107" s="72">
        <v>0.83333333333333337</v>
      </c>
      <c r="O107" s="55">
        <f t="shared" si="43"/>
        <v>10</v>
      </c>
      <c r="P107" s="92"/>
    </row>
    <row r="108" spans="2:16" ht="19.5" customHeight="1" x14ac:dyDescent="0.2">
      <c r="B108" s="51">
        <f t="shared" si="31"/>
        <v>44367</v>
      </c>
      <c r="C108" s="52">
        <f t="shared" si="35"/>
        <v>44367</v>
      </c>
      <c r="D108" s="53">
        <v>0.41666666666666669</v>
      </c>
      <c r="E108" s="54">
        <v>0.75</v>
      </c>
      <c r="F108" s="55">
        <f t="shared" si="41"/>
        <v>8</v>
      </c>
      <c r="G108" s="35"/>
      <c r="H108" s="48"/>
      <c r="I108" s="55">
        <f t="shared" si="40"/>
        <v>0</v>
      </c>
      <c r="J108" s="53">
        <v>0.41666666666666669</v>
      </c>
      <c r="K108" s="54">
        <v>0.75</v>
      </c>
      <c r="L108" s="55">
        <f t="shared" si="42"/>
        <v>8</v>
      </c>
      <c r="M108" s="53">
        <v>0.41666666666666669</v>
      </c>
      <c r="N108" s="54">
        <v>0.75</v>
      </c>
      <c r="O108" s="55">
        <f t="shared" si="43"/>
        <v>8</v>
      </c>
      <c r="P108" s="92"/>
    </row>
    <row r="109" spans="2:16" ht="19.5" customHeight="1" x14ac:dyDescent="0.2">
      <c r="B109" s="51">
        <f t="shared" si="31"/>
        <v>44368</v>
      </c>
      <c r="C109" s="52">
        <f t="shared" si="35"/>
        <v>44368</v>
      </c>
      <c r="D109" s="71">
        <v>0.58333333333333337</v>
      </c>
      <c r="E109" s="72">
        <v>0.83333333333333337</v>
      </c>
      <c r="F109" s="55">
        <f t="shared" si="41"/>
        <v>6</v>
      </c>
      <c r="G109" s="35"/>
      <c r="H109" s="48"/>
      <c r="I109" s="55">
        <f t="shared" si="40"/>
        <v>0</v>
      </c>
      <c r="J109" s="71">
        <v>0.58333333333333337</v>
      </c>
      <c r="K109" s="72">
        <v>0.75</v>
      </c>
      <c r="L109" s="55">
        <f t="shared" si="42"/>
        <v>3.9999999999999991</v>
      </c>
      <c r="M109" s="71">
        <v>0.41666666666666669</v>
      </c>
      <c r="N109" s="72">
        <v>0.83333333333333337</v>
      </c>
      <c r="O109" s="55">
        <f t="shared" si="43"/>
        <v>10</v>
      </c>
      <c r="P109" s="92"/>
    </row>
    <row r="110" spans="2:16" ht="19.5" customHeight="1" x14ac:dyDescent="0.2">
      <c r="B110" s="51">
        <f t="shared" si="31"/>
        <v>44369</v>
      </c>
      <c r="C110" s="52">
        <f t="shared" si="35"/>
        <v>44369</v>
      </c>
      <c r="D110" s="35"/>
      <c r="E110" s="48" t="s">
        <v>79</v>
      </c>
      <c r="F110" s="47"/>
      <c r="G110" s="35"/>
      <c r="H110" s="48"/>
      <c r="I110" s="55">
        <f t="shared" si="40"/>
        <v>0</v>
      </c>
      <c r="J110" s="35"/>
      <c r="K110" s="48" t="s">
        <v>79</v>
      </c>
      <c r="L110" s="47"/>
      <c r="M110" s="35"/>
      <c r="N110" s="48" t="s">
        <v>79</v>
      </c>
      <c r="O110" s="47"/>
      <c r="P110" s="92"/>
    </row>
    <row r="111" spans="2:16" ht="19.5" customHeight="1" x14ac:dyDescent="0.2">
      <c r="B111" s="51">
        <f t="shared" si="31"/>
        <v>44370</v>
      </c>
      <c r="C111" s="52">
        <f t="shared" si="35"/>
        <v>44370</v>
      </c>
      <c r="D111" s="71">
        <v>0.58333333333333337</v>
      </c>
      <c r="E111" s="72">
        <v>0.83333333333333337</v>
      </c>
      <c r="F111" s="55">
        <f t="shared" ref="F111:F116" si="44">(E111-D111)*24</f>
        <v>6</v>
      </c>
      <c r="G111" s="35"/>
      <c r="H111" s="48"/>
      <c r="I111" s="55">
        <f t="shared" si="40"/>
        <v>0</v>
      </c>
      <c r="J111" s="71">
        <v>0.58333333333333337</v>
      </c>
      <c r="K111" s="72">
        <v>0.75</v>
      </c>
      <c r="L111" s="55">
        <f t="shared" ref="L111:L116" si="45">(K111-J111)*24</f>
        <v>3.9999999999999991</v>
      </c>
      <c r="M111" s="71">
        <v>0.41666666666666669</v>
      </c>
      <c r="N111" s="72">
        <v>0.83333333333333337</v>
      </c>
      <c r="O111" s="55">
        <f t="shared" ref="O111:O116" si="46">(N111-M111)*24</f>
        <v>10</v>
      </c>
      <c r="P111" s="83"/>
    </row>
    <row r="112" spans="2:16" ht="19.5" customHeight="1" x14ac:dyDescent="0.2">
      <c r="B112" s="51">
        <f t="shared" si="31"/>
        <v>44371</v>
      </c>
      <c r="C112" s="52">
        <f t="shared" si="35"/>
        <v>44371</v>
      </c>
      <c r="D112" s="71">
        <v>0.58333333333333337</v>
      </c>
      <c r="E112" s="72">
        <v>0.83333333333333337</v>
      </c>
      <c r="F112" s="55">
        <f t="shared" si="44"/>
        <v>6</v>
      </c>
      <c r="G112" s="35"/>
      <c r="H112" s="48"/>
      <c r="I112" s="55">
        <f t="shared" si="40"/>
        <v>0</v>
      </c>
      <c r="J112" s="71">
        <v>0.58333333333333337</v>
      </c>
      <c r="K112" s="72">
        <v>0.75</v>
      </c>
      <c r="L112" s="55">
        <f t="shared" si="45"/>
        <v>3.9999999999999991</v>
      </c>
      <c r="M112" s="71">
        <v>0.41666666666666669</v>
      </c>
      <c r="N112" s="72">
        <v>0.83333333333333337</v>
      </c>
      <c r="O112" s="55">
        <f t="shared" si="46"/>
        <v>10</v>
      </c>
      <c r="P112" s="92"/>
    </row>
    <row r="113" spans="2:16" ht="19.5" customHeight="1" x14ac:dyDescent="0.2">
      <c r="B113" s="51">
        <f t="shared" si="31"/>
        <v>44372</v>
      </c>
      <c r="C113" s="52">
        <f t="shared" si="35"/>
        <v>44372</v>
      </c>
      <c r="D113" s="71">
        <v>0.58333333333333337</v>
      </c>
      <c r="E113" s="72">
        <v>0.83333333333333337</v>
      </c>
      <c r="F113" s="55">
        <f t="shared" si="44"/>
        <v>6</v>
      </c>
      <c r="G113" s="35"/>
      <c r="H113" s="48"/>
      <c r="I113" s="55">
        <f t="shared" si="40"/>
        <v>0</v>
      </c>
      <c r="J113" s="71">
        <v>0.58333333333333337</v>
      </c>
      <c r="K113" s="72">
        <v>0.75</v>
      </c>
      <c r="L113" s="55">
        <f t="shared" si="45"/>
        <v>3.9999999999999991</v>
      </c>
      <c r="M113" s="71">
        <v>0.41666666666666669</v>
      </c>
      <c r="N113" s="72">
        <v>0.83333333333333337</v>
      </c>
      <c r="O113" s="55">
        <f t="shared" si="46"/>
        <v>10</v>
      </c>
      <c r="P113" s="92"/>
    </row>
    <row r="114" spans="2:16" ht="19.5" customHeight="1" x14ac:dyDescent="0.2">
      <c r="B114" s="51">
        <f t="shared" si="31"/>
        <v>44373</v>
      </c>
      <c r="C114" s="52">
        <f t="shared" si="35"/>
        <v>44373</v>
      </c>
      <c r="D114" s="71">
        <v>0.41666666666666669</v>
      </c>
      <c r="E114" s="72">
        <v>0.83333333333333337</v>
      </c>
      <c r="F114" s="55">
        <f t="shared" si="44"/>
        <v>10</v>
      </c>
      <c r="G114" s="35"/>
      <c r="H114" s="48"/>
      <c r="I114" s="55">
        <f t="shared" si="40"/>
        <v>0</v>
      </c>
      <c r="J114" s="71">
        <v>0.41666666666666669</v>
      </c>
      <c r="K114" s="72">
        <v>0.75</v>
      </c>
      <c r="L114" s="55">
        <f t="shared" si="45"/>
        <v>8</v>
      </c>
      <c r="M114" s="71">
        <v>0.41666666666666669</v>
      </c>
      <c r="N114" s="72">
        <v>0.83333333333333337</v>
      </c>
      <c r="O114" s="55">
        <f t="shared" si="46"/>
        <v>10</v>
      </c>
      <c r="P114" s="92"/>
    </row>
    <row r="115" spans="2:16" ht="19.5" customHeight="1" x14ac:dyDescent="0.2">
      <c r="B115" s="51">
        <f t="shared" si="31"/>
        <v>44374</v>
      </c>
      <c r="C115" s="52">
        <f t="shared" si="35"/>
        <v>44374</v>
      </c>
      <c r="D115" s="71"/>
      <c r="E115" s="72" t="s">
        <v>371</v>
      </c>
      <c r="F115" s="55"/>
      <c r="G115" s="35"/>
      <c r="H115" s="48"/>
      <c r="I115" s="55">
        <f t="shared" si="40"/>
        <v>0</v>
      </c>
      <c r="J115" s="71">
        <v>0.41666666666666669</v>
      </c>
      <c r="K115" s="72">
        <v>0.75</v>
      </c>
      <c r="L115" s="55">
        <f t="shared" si="45"/>
        <v>8</v>
      </c>
      <c r="M115" s="71">
        <v>0.41666666666666669</v>
      </c>
      <c r="N115" s="72">
        <v>0.75</v>
      </c>
      <c r="O115" s="55">
        <f t="shared" si="46"/>
        <v>8</v>
      </c>
      <c r="P115" s="106"/>
    </row>
    <row r="116" spans="2:16" ht="19.5" customHeight="1" x14ac:dyDescent="0.2">
      <c r="B116" s="51">
        <f t="shared" si="31"/>
        <v>44375</v>
      </c>
      <c r="C116" s="52">
        <f t="shared" si="35"/>
        <v>44375</v>
      </c>
      <c r="D116" s="53">
        <v>0.58333333333333337</v>
      </c>
      <c r="E116" s="54">
        <v>0.83333333333333337</v>
      </c>
      <c r="F116" s="55">
        <f t="shared" si="44"/>
        <v>6</v>
      </c>
      <c r="G116" s="35"/>
      <c r="H116" s="48"/>
      <c r="I116" s="55">
        <f t="shared" si="40"/>
        <v>0</v>
      </c>
      <c r="J116" s="53">
        <v>0.58333333333333337</v>
      </c>
      <c r="K116" s="54">
        <v>0.75</v>
      </c>
      <c r="L116" s="55">
        <f t="shared" si="45"/>
        <v>3.9999999999999991</v>
      </c>
      <c r="M116" s="53">
        <v>0.41666666666666669</v>
      </c>
      <c r="N116" s="54">
        <v>0.83333333333333337</v>
      </c>
      <c r="O116" s="55">
        <f t="shared" si="46"/>
        <v>10</v>
      </c>
      <c r="P116" s="117"/>
    </row>
    <row r="117" spans="2:16" ht="19.5" customHeight="1" x14ac:dyDescent="0.2">
      <c r="B117" s="51">
        <f>IF(DAY(B116+1)&lt;&gt;29,"",B116+1)</f>
        <v>44376</v>
      </c>
      <c r="C117" s="52">
        <f t="shared" si="35"/>
        <v>44376</v>
      </c>
      <c r="D117" s="35"/>
      <c r="E117" s="48" t="s">
        <v>79</v>
      </c>
      <c r="F117" s="47"/>
      <c r="G117" s="35"/>
      <c r="H117" s="48"/>
      <c r="I117" s="55">
        <f t="shared" si="40"/>
        <v>0</v>
      </c>
      <c r="J117" s="35"/>
      <c r="K117" s="48" t="s">
        <v>79</v>
      </c>
      <c r="L117" s="47"/>
      <c r="M117" s="35"/>
      <c r="N117" s="48" t="s">
        <v>79</v>
      </c>
      <c r="O117" s="47"/>
      <c r="P117" s="120"/>
    </row>
    <row r="118" spans="2:16" ht="19.5" customHeight="1" x14ac:dyDescent="0.2">
      <c r="B118" s="51">
        <f>IF(DAY(B117+1)&lt;&gt;30,"",B117+1)</f>
        <v>44377</v>
      </c>
      <c r="C118" s="52">
        <f t="shared" si="35"/>
        <v>44377</v>
      </c>
      <c r="D118" s="71">
        <v>0.58333333333333337</v>
      </c>
      <c r="E118" s="72">
        <v>0.83333333333333337</v>
      </c>
      <c r="F118" s="55">
        <f>(E118-D118)*24</f>
        <v>6</v>
      </c>
      <c r="G118" s="35"/>
      <c r="H118" s="48"/>
      <c r="I118" s="55">
        <f>(H118-G118)*24</f>
        <v>0</v>
      </c>
      <c r="J118" s="71">
        <v>0.58333333333333337</v>
      </c>
      <c r="K118" s="72">
        <v>0.75</v>
      </c>
      <c r="L118" s="55">
        <f>(K118-J118)*24</f>
        <v>3.9999999999999991</v>
      </c>
      <c r="M118" s="71">
        <v>0.41666666666666669</v>
      </c>
      <c r="N118" s="72">
        <v>0.83333333333333337</v>
      </c>
      <c r="O118" s="55">
        <f>(N118-M118)*24</f>
        <v>10</v>
      </c>
      <c r="P118" s="83"/>
    </row>
    <row r="119" spans="2:16" ht="19.5" customHeight="1" thickBot="1" x14ac:dyDescent="0.25">
      <c r="B119" s="51" t="str">
        <f>IF(DAY(B118+1)&lt;&gt;31,"",B118+1)</f>
        <v/>
      </c>
      <c r="C119" s="52" t="str">
        <f t="shared" si="35"/>
        <v/>
      </c>
      <c r="D119" s="71"/>
      <c r="E119" s="72"/>
      <c r="F119" s="55"/>
      <c r="G119" s="75"/>
      <c r="H119" s="77"/>
      <c r="I119" s="76"/>
      <c r="J119" s="71"/>
      <c r="K119" s="72"/>
      <c r="L119" s="55"/>
      <c r="M119" s="71"/>
      <c r="N119" s="72"/>
      <c r="O119" s="55"/>
      <c r="P119" s="94"/>
    </row>
    <row r="120" spans="2:16" ht="19.5" customHeight="1" thickTop="1" x14ac:dyDescent="0.2">
      <c r="B120" s="57" t="s">
        <v>37</v>
      </c>
      <c r="C120" s="58"/>
      <c r="D120" s="57"/>
      <c r="E120" s="59">
        <f>COUNTIF(D89:D119,"&gt;0")</f>
        <v>22</v>
      </c>
      <c r="F120" s="60"/>
      <c r="G120" s="61"/>
      <c r="H120" s="59">
        <f>COUNTIF(G89:G119,"&gt;0")</f>
        <v>0</v>
      </c>
      <c r="I120" s="60"/>
      <c r="J120" s="61"/>
      <c r="K120" s="59">
        <f>COUNTIF(J89:J119,"&gt;0")</f>
        <v>25</v>
      </c>
      <c r="L120" s="60"/>
      <c r="M120" s="61"/>
      <c r="N120" s="59">
        <f>COUNTIF(M89:M119,"&gt;0")</f>
        <v>25</v>
      </c>
      <c r="O120" s="60"/>
      <c r="P120" s="40"/>
    </row>
    <row r="121" spans="2:16" ht="19.5" customHeight="1" x14ac:dyDescent="0.2">
      <c r="B121" s="62" t="s">
        <v>309</v>
      </c>
      <c r="C121" s="63"/>
      <c r="D121" s="64"/>
      <c r="E121" s="74">
        <f>SUM(F89:F119)</f>
        <v>144</v>
      </c>
      <c r="F121" s="63"/>
      <c r="G121" s="65"/>
      <c r="H121" s="74">
        <f>SUM(I89:I119)</f>
        <v>0</v>
      </c>
      <c r="I121" s="63"/>
      <c r="J121" s="65"/>
      <c r="K121" s="74">
        <f>SUM(L89:L119)</f>
        <v>131.99999999999997</v>
      </c>
      <c r="L121" s="63"/>
      <c r="M121" s="65"/>
      <c r="N121" s="74">
        <f>SUM(O89:O119)</f>
        <v>238</v>
      </c>
      <c r="O121" s="63"/>
      <c r="P121" s="40"/>
    </row>
    <row r="122" spans="2:16" ht="19.5" customHeight="1" x14ac:dyDescent="0.2">
      <c r="B122" s="64" t="s">
        <v>366</v>
      </c>
      <c r="C122" s="66"/>
      <c r="D122" s="64"/>
      <c r="E122" s="90">
        <f>COUNTIF($B$89:$B$119,"&gt;0")-E120</f>
        <v>8</v>
      </c>
      <c r="F122" s="47"/>
      <c r="G122" s="35"/>
      <c r="H122" s="90">
        <f>COUNTIF($B$89:$B$119,"&gt;0")-H120</f>
        <v>30</v>
      </c>
      <c r="I122" s="47"/>
      <c r="J122" s="35"/>
      <c r="K122" s="90">
        <f>COUNTIF($B$89:$B$119,"&gt;0")-K120</f>
        <v>5</v>
      </c>
      <c r="L122" s="47"/>
      <c r="M122" s="35"/>
      <c r="N122" s="90">
        <f>COUNTIF($B$89:$B$119,"&gt;0")-N120</f>
        <v>5</v>
      </c>
      <c r="O122" s="47"/>
      <c r="P122" s="40"/>
    </row>
    <row r="123" spans="2:16" ht="19.5" customHeight="1" x14ac:dyDescent="0.2">
      <c r="B123" s="67"/>
      <c r="C123" s="68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8.75" customHeight="1" x14ac:dyDescent="0.2">
      <c r="B124" s="287" t="s">
        <v>13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2:16" ht="18.75" customHeight="1" x14ac:dyDescent="0.2"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2:16" ht="18.75" customHeight="1" x14ac:dyDescent="0.2"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2:16" ht="18.75" customHeight="1" x14ac:dyDescent="0.2">
      <c r="B127" s="294">
        <f>EDATE(B86, 1)</f>
        <v>44378</v>
      </c>
      <c r="C127" s="294"/>
      <c r="D127" s="294"/>
      <c r="E127" s="44">
        <f>B127</f>
        <v>44378</v>
      </c>
      <c r="F127" s="10"/>
    </row>
    <row r="128" spans="2:16" ht="19.5" customHeight="1" x14ac:dyDescent="0.2">
      <c r="B128" s="289"/>
      <c r="C128" s="290"/>
      <c r="D128" s="219" t="s">
        <v>313</v>
      </c>
      <c r="E128" s="293"/>
      <c r="F128" s="220"/>
      <c r="G128" s="219" t="s">
        <v>2</v>
      </c>
      <c r="H128" s="293"/>
      <c r="I128" s="220"/>
      <c r="J128" s="219" t="s">
        <v>36</v>
      </c>
      <c r="K128" s="293"/>
      <c r="L128" s="220"/>
      <c r="M128" s="219" t="s">
        <v>237</v>
      </c>
      <c r="N128" s="293"/>
      <c r="O128" s="220"/>
      <c r="P128" s="40" t="s">
        <v>306</v>
      </c>
    </row>
    <row r="129" spans="2:16" ht="19.5" customHeight="1" x14ac:dyDescent="0.2">
      <c r="B129" s="291"/>
      <c r="C129" s="292"/>
      <c r="D129" s="35" t="s">
        <v>246</v>
      </c>
      <c r="E129" s="48" t="s">
        <v>307</v>
      </c>
      <c r="F129" s="47" t="s">
        <v>308</v>
      </c>
      <c r="G129" s="35" t="s">
        <v>246</v>
      </c>
      <c r="H129" s="48" t="s">
        <v>307</v>
      </c>
      <c r="I129" s="47" t="s">
        <v>308</v>
      </c>
      <c r="J129" s="35" t="s">
        <v>246</v>
      </c>
      <c r="K129" s="48" t="s">
        <v>307</v>
      </c>
      <c r="L129" s="47" t="s">
        <v>308</v>
      </c>
      <c r="M129" s="35" t="s">
        <v>246</v>
      </c>
      <c r="N129" s="48" t="s">
        <v>307</v>
      </c>
      <c r="O129" s="47" t="s">
        <v>308</v>
      </c>
      <c r="P129" s="3"/>
    </row>
    <row r="130" spans="2:16" ht="19.5" customHeight="1" x14ac:dyDescent="0.2">
      <c r="B130" s="51">
        <f>B127</f>
        <v>44378</v>
      </c>
      <c r="C130" s="52">
        <f>B130</f>
        <v>44378</v>
      </c>
      <c r="D130" s="71">
        <v>0.58333333333333337</v>
      </c>
      <c r="E130" s="72">
        <v>0.83333333333333337</v>
      </c>
      <c r="F130" s="55">
        <f t="shared" ref="F130:F141" si="47">(E130-D130)*24</f>
        <v>6</v>
      </c>
      <c r="G130" s="35"/>
      <c r="H130" s="48"/>
      <c r="I130" s="55">
        <f t="shared" ref="I130:I156" si="48">(H130-G130)*24</f>
        <v>0</v>
      </c>
      <c r="J130" s="71">
        <v>0.58333333333333337</v>
      </c>
      <c r="K130" s="72">
        <v>0.75</v>
      </c>
      <c r="L130" s="55">
        <f>(K130-J130)*24</f>
        <v>3.9999999999999991</v>
      </c>
      <c r="M130" s="71">
        <v>0.41666666666666669</v>
      </c>
      <c r="N130" s="72">
        <v>0.83333333333333337</v>
      </c>
      <c r="O130" s="55">
        <f>(N130-M130)*24</f>
        <v>10</v>
      </c>
      <c r="P130" s="83"/>
    </row>
    <row r="131" spans="2:16" ht="19.5" customHeight="1" x14ac:dyDescent="0.2">
      <c r="B131" s="51">
        <f t="shared" ref="B131:B157" si="49">B130+1</f>
        <v>44379</v>
      </c>
      <c r="C131" s="52">
        <f>B131</f>
        <v>44379</v>
      </c>
      <c r="D131" s="71">
        <v>0.58333333333333337</v>
      </c>
      <c r="E131" s="72">
        <v>0.83333333333333337</v>
      </c>
      <c r="F131" s="55">
        <f t="shared" si="47"/>
        <v>6</v>
      </c>
      <c r="G131" s="35"/>
      <c r="H131" s="48"/>
      <c r="I131" s="55">
        <f t="shared" si="48"/>
        <v>0</v>
      </c>
      <c r="J131" s="71">
        <v>0.58333333333333337</v>
      </c>
      <c r="K131" s="72">
        <v>0.75</v>
      </c>
      <c r="L131" s="55">
        <f>(K131-J131)*24</f>
        <v>3.9999999999999991</v>
      </c>
      <c r="M131" s="71">
        <v>0.41666666666666669</v>
      </c>
      <c r="N131" s="72">
        <v>0.83333333333333337</v>
      </c>
      <c r="O131" s="55">
        <f>(N131-M131)*24</f>
        <v>10</v>
      </c>
      <c r="P131" s="83"/>
    </row>
    <row r="132" spans="2:16" ht="19.5" customHeight="1" x14ac:dyDescent="0.2">
      <c r="B132" s="51">
        <f t="shared" si="49"/>
        <v>44380</v>
      </c>
      <c r="C132" s="52">
        <f t="shared" ref="C132:C160" si="50">B132</f>
        <v>44380</v>
      </c>
      <c r="D132" s="71">
        <v>0.41666666666666669</v>
      </c>
      <c r="E132" s="72">
        <v>0.83333333333333337</v>
      </c>
      <c r="F132" s="55">
        <f t="shared" si="47"/>
        <v>10</v>
      </c>
      <c r="G132" s="35"/>
      <c r="H132" s="48"/>
      <c r="I132" s="55">
        <f t="shared" si="48"/>
        <v>0</v>
      </c>
      <c r="J132" s="71">
        <v>0.41666666666666669</v>
      </c>
      <c r="K132" s="72">
        <v>0.75</v>
      </c>
      <c r="L132" s="55">
        <f>(K132-J132)*24</f>
        <v>8</v>
      </c>
      <c r="M132" s="71">
        <v>0.41666666666666669</v>
      </c>
      <c r="N132" s="72">
        <v>0.83333333333333337</v>
      </c>
      <c r="O132" s="55">
        <f>(N132-M132)*24</f>
        <v>10</v>
      </c>
      <c r="P132" s="83"/>
    </row>
    <row r="133" spans="2:16" ht="19.5" customHeight="1" x14ac:dyDescent="0.2">
      <c r="B133" s="51">
        <f t="shared" si="49"/>
        <v>44381</v>
      </c>
      <c r="C133" s="52">
        <f t="shared" si="50"/>
        <v>44381</v>
      </c>
      <c r="D133" s="71">
        <v>0.41666666666666669</v>
      </c>
      <c r="E133" s="72">
        <v>0.75</v>
      </c>
      <c r="F133" s="55">
        <f t="shared" si="47"/>
        <v>8</v>
      </c>
      <c r="G133" s="35"/>
      <c r="H133" s="48"/>
      <c r="I133" s="55">
        <f t="shared" si="48"/>
        <v>0</v>
      </c>
      <c r="J133" s="71">
        <v>0.41666666666666669</v>
      </c>
      <c r="K133" s="72">
        <v>0.75</v>
      </c>
      <c r="L133" s="55">
        <f>(K133-J133)*24</f>
        <v>8</v>
      </c>
      <c r="M133" s="71">
        <v>0.41666666666666669</v>
      </c>
      <c r="N133" s="72">
        <v>0.75</v>
      </c>
      <c r="O133" s="55">
        <f>(N133-M133)*24</f>
        <v>8</v>
      </c>
      <c r="P133" s="91"/>
    </row>
    <row r="134" spans="2:16" ht="19.5" customHeight="1" x14ac:dyDescent="0.2">
      <c r="B134" s="51">
        <f t="shared" si="49"/>
        <v>44382</v>
      </c>
      <c r="C134" s="52">
        <f t="shared" si="50"/>
        <v>44382</v>
      </c>
      <c r="D134" s="71">
        <v>0.58333333333333337</v>
      </c>
      <c r="E134" s="72">
        <v>0.83333333333333337</v>
      </c>
      <c r="F134" s="55">
        <f t="shared" si="47"/>
        <v>6</v>
      </c>
      <c r="G134" s="35"/>
      <c r="H134" s="48"/>
      <c r="I134" s="55">
        <f>(H134-G134)*24</f>
        <v>0</v>
      </c>
      <c r="J134" s="71">
        <v>0.58333333333333337</v>
      </c>
      <c r="K134" s="72">
        <v>0.75</v>
      </c>
      <c r="L134" s="55">
        <f>(K134-J134)*24</f>
        <v>3.9999999999999991</v>
      </c>
      <c r="M134" s="71">
        <v>0.41666666666666669</v>
      </c>
      <c r="N134" s="72">
        <v>0.83333333333333337</v>
      </c>
      <c r="O134" s="55">
        <f>(N134-M134)*24</f>
        <v>10</v>
      </c>
      <c r="P134" s="83"/>
    </row>
    <row r="135" spans="2:16" ht="19.5" customHeight="1" x14ac:dyDescent="0.2">
      <c r="B135" s="51">
        <f t="shared" si="49"/>
        <v>44383</v>
      </c>
      <c r="C135" s="52">
        <f t="shared" si="50"/>
        <v>44383</v>
      </c>
      <c r="D135" s="35"/>
      <c r="E135" s="48" t="s">
        <v>79</v>
      </c>
      <c r="F135" s="47"/>
      <c r="G135" s="35"/>
      <c r="H135" s="48"/>
      <c r="I135" s="55">
        <f t="shared" si="48"/>
        <v>0</v>
      </c>
      <c r="J135" s="35"/>
      <c r="K135" s="48" t="s">
        <v>79</v>
      </c>
      <c r="L135" s="47"/>
      <c r="M135" s="35"/>
      <c r="N135" s="48" t="s">
        <v>79</v>
      </c>
      <c r="O135" s="47"/>
      <c r="P135" s="83"/>
    </row>
    <row r="136" spans="2:16" ht="19.5" customHeight="1" x14ac:dyDescent="0.2">
      <c r="B136" s="51">
        <f t="shared" si="49"/>
        <v>44384</v>
      </c>
      <c r="C136" s="52">
        <f t="shared" si="50"/>
        <v>44384</v>
      </c>
      <c r="D136" s="71">
        <v>0.58333333333333337</v>
      </c>
      <c r="E136" s="72">
        <v>0.83333333333333337</v>
      </c>
      <c r="F136" s="55">
        <f t="shared" si="47"/>
        <v>6</v>
      </c>
      <c r="G136" s="35"/>
      <c r="H136" s="48"/>
      <c r="I136" s="55">
        <f t="shared" si="48"/>
        <v>0</v>
      </c>
      <c r="J136" s="71">
        <v>0.58333333333333337</v>
      </c>
      <c r="K136" s="72">
        <v>0.75</v>
      </c>
      <c r="L136" s="55">
        <f t="shared" ref="L136:L141" si="51">(K136-J136)*24</f>
        <v>3.9999999999999991</v>
      </c>
      <c r="M136" s="71">
        <v>0.41666666666666669</v>
      </c>
      <c r="N136" s="72">
        <v>0.83333333333333337</v>
      </c>
      <c r="O136" s="55">
        <f t="shared" ref="O136:O141" si="52">(N136-M136)*24</f>
        <v>10</v>
      </c>
      <c r="P136" s="91"/>
    </row>
    <row r="137" spans="2:16" ht="19.5" customHeight="1" x14ac:dyDescent="0.2">
      <c r="B137" s="51">
        <f t="shared" si="49"/>
        <v>44385</v>
      </c>
      <c r="C137" s="52">
        <f t="shared" si="50"/>
        <v>44385</v>
      </c>
      <c r="D137" s="71">
        <v>0.58333333333333337</v>
      </c>
      <c r="E137" s="72">
        <v>0.83333333333333337</v>
      </c>
      <c r="F137" s="55">
        <f t="shared" si="47"/>
        <v>6</v>
      </c>
      <c r="G137" s="35"/>
      <c r="H137" s="48"/>
      <c r="I137" s="55">
        <f t="shared" si="48"/>
        <v>0</v>
      </c>
      <c r="J137" s="71">
        <v>0.58333333333333337</v>
      </c>
      <c r="K137" s="72">
        <v>0.75</v>
      </c>
      <c r="L137" s="55">
        <f t="shared" si="51"/>
        <v>3.9999999999999991</v>
      </c>
      <c r="M137" s="71">
        <v>0.41666666666666669</v>
      </c>
      <c r="N137" s="72">
        <v>0.83333333333333337</v>
      </c>
      <c r="O137" s="55">
        <f t="shared" si="52"/>
        <v>10</v>
      </c>
      <c r="P137" s="83"/>
    </row>
    <row r="138" spans="2:16" ht="19.5" customHeight="1" x14ac:dyDescent="0.2">
      <c r="B138" s="51">
        <f t="shared" si="49"/>
        <v>44386</v>
      </c>
      <c r="C138" s="52">
        <f t="shared" si="50"/>
        <v>44386</v>
      </c>
      <c r="D138" s="71">
        <v>0.58333333333333337</v>
      </c>
      <c r="E138" s="72">
        <v>0.83333333333333337</v>
      </c>
      <c r="F138" s="55">
        <f t="shared" si="47"/>
        <v>6</v>
      </c>
      <c r="G138" s="35"/>
      <c r="H138" s="48"/>
      <c r="I138" s="55">
        <f t="shared" si="48"/>
        <v>0</v>
      </c>
      <c r="J138" s="71">
        <v>0.58333333333333337</v>
      </c>
      <c r="K138" s="72">
        <v>0.75</v>
      </c>
      <c r="L138" s="55">
        <f t="shared" si="51"/>
        <v>3.9999999999999991</v>
      </c>
      <c r="M138" s="71">
        <v>0.41666666666666669</v>
      </c>
      <c r="N138" s="72">
        <v>0.83333333333333337</v>
      </c>
      <c r="O138" s="55">
        <f t="shared" si="52"/>
        <v>10</v>
      </c>
      <c r="P138" s="83"/>
    </row>
    <row r="139" spans="2:16" ht="19.5" customHeight="1" x14ac:dyDescent="0.2">
      <c r="B139" s="51">
        <f t="shared" si="49"/>
        <v>44387</v>
      </c>
      <c r="C139" s="52">
        <f t="shared" si="50"/>
        <v>44387</v>
      </c>
      <c r="D139" s="383" t="s">
        <v>378</v>
      </c>
      <c r="E139" s="384"/>
      <c r="F139" s="385"/>
      <c r="G139" s="35"/>
      <c r="H139" s="48"/>
      <c r="I139" s="55">
        <f t="shared" si="48"/>
        <v>0</v>
      </c>
      <c r="J139" s="71">
        <v>0.41666666666666669</v>
      </c>
      <c r="K139" s="72">
        <v>0.75</v>
      </c>
      <c r="L139" s="55">
        <f t="shared" si="51"/>
        <v>8</v>
      </c>
      <c r="M139" s="71">
        <v>0.41666666666666669</v>
      </c>
      <c r="N139" s="72">
        <v>0.83333333333333337</v>
      </c>
      <c r="O139" s="55">
        <f t="shared" si="52"/>
        <v>10</v>
      </c>
      <c r="P139" s="92"/>
    </row>
    <row r="140" spans="2:16" ht="19.5" customHeight="1" x14ac:dyDescent="0.2">
      <c r="B140" s="51">
        <f t="shared" si="49"/>
        <v>44388</v>
      </c>
      <c r="C140" s="52">
        <f t="shared" si="50"/>
        <v>44388</v>
      </c>
      <c r="D140" s="383" t="s">
        <v>378</v>
      </c>
      <c r="E140" s="384"/>
      <c r="F140" s="385"/>
      <c r="G140" s="35"/>
      <c r="H140" s="48"/>
      <c r="I140" s="55">
        <f t="shared" si="48"/>
        <v>0</v>
      </c>
      <c r="J140" s="71">
        <v>0.41666666666666669</v>
      </c>
      <c r="K140" s="72">
        <v>0.75</v>
      </c>
      <c r="L140" s="55">
        <f t="shared" si="51"/>
        <v>8</v>
      </c>
      <c r="M140" s="71">
        <v>0.41666666666666669</v>
      </c>
      <c r="N140" s="72">
        <v>0.75</v>
      </c>
      <c r="O140" s="55">
        <f t="shared" si="52"/>
        <v>8</v>
      </c>
      <c r="P140" s="92"/>
    </row>
    <row r="141" spans="2:16" ht="19.5" customHeight="1" x14ac:dyDescent="0.2">
      <c r="B141" s="51">
        <f t="shared" si="49"/>
        <v>44389</v>
      </c>
      <c r="C141" s="52">
        <f t="shared" si="50"/>
        <v>44389</v>
      </c>
      <c r="D141" s="71">
        <v>0.58333333333333337</v>
      </c>
      <c r="E141" s="72">
        <v>0.83333333333333337</v>
      </c>
      <c r="F141" s="55">
        <f t="shared" si="47"/>
        <v>6</v>
      </c>
      <c r="G141" s="35"/>
      <c r="H141" s="48"/>
      <c r="I141" s="55">
        <f t="shared" si="48"/>
        <v>0</v>
      </c>
      <c r="J141" s="71">
        <v>0.58333333333333337</v>
      </c>
      <c r="K141" s="72">
        <v>0.75</v>
      </c>
      <c r="L141" s="55">
        <f t="shared" si="51"/>
        <v>3.9999999999999991</v>
      </c>
      <c r="M141" s="71">
        <v>0.41666666666666669</v>
      </c>
      <c r="N141" s="72">
        <v>0.83333333333333337</v>
      </c>
      <c r="O141" s="55">
        <f t="shared" si="52"/>
        <v>10</v>
      </c>
      <c r="P141" s="92"/>
    </row>
    <row r="142" spans="2:16" ht="19.5" customHeight="1" x14ac:dyDescent="0.2">
      <c r="B142" s="51">
        <f t="shared" si="49"/>
        <v>44390</v>
      </c>
      <c r="C142" s="52">
        <f t="shared" si="50"/>
        <v>44390</v>
      </c>
      <c r="D142" s="35"/>
      <c r="E142" s="48" t="s">
        <v>79</v>
      </c>
      <c r="F142" s="47"/>
      <c r="G142" s="35"/>
      <c r="H142" s="48"/>
      <c r="I142" s="55">
        <f t="shared" si="48"/>
        <v>0</v>
      </c>
      <c r="J142" s="35"/>
      <c r="K142" s="48" t="s">
        <v>79</v>
      </c>
      <c r="L142" s="47"/>
      <c r="M142" s="35"/>
      <c r="N142" s="48" t="s">
        <v>79</v>
      </c>
      <c r="O142" s="47"/>
      <c r="P142" s="92"/>
    </row>
    <row r="143" spans="2:16" ht="19.5" customHeight="1" x14ac:dyDescent="0.2">
      <c r="B143" s="51">
        <f t="shared" si="49"/>
        <v>44391</v>
      </c>
      <c r="C143" s="52">
        <f t="shared" si="50"/>
        <v>44391</v>
      </c>
      <c r="D143" s="71">
        <v>0.58333333333333337</v>
      </c>
      <c r="E143" s="72">
        <v>0.83333333333333337</v>
      </c>
      <c r="F143" s="55">
        <f>(E143-D143)*24</f>
        <v>6</v>
      </c>
      <c r="G143" s="35"/>
      <c r="H143" s="48"/>
      <c r="I143" s="55">
        <f t="shared" si="48"/>
        <v>0</v>
      </c>
      <c r="J143" s="71">
        <v>0.58333333333333337</v>
      </c>
      <c r="K143" s="72">
        <v>0.75</v>
      </c>
      <c r="L143" s="55">
        <f>(K143-J143)*24</f>
        <v>3.9999999999999991</v>
      </c>
      <c r="M143" s="71">
        <v>0.41666666666666669</v>
      </c>
      <c r="N143" s="72">
        <v>0.83333333333333337</v>
      </c>
      <c r="O143" s="55">
        <f>(N143-M143)*24</f>
        <v>10</v>
      </c>
      <c r="P143" s="83"/>
    </row>
    <row r="144" spans="2:16" ht="19.5" customHeight="1" x14ac:dyDescent="0.2">
      <c r="B144" s="51">
        <f t="shared" si="49"/>
        <v>44392</v>
      </c>
      <c r="C144" s="52">
        <f t="shared" si="50"/>
        <v>44392</v>
      </c>
      <c r="D144" s="71"/>
      <c r="E144" s="72" t="s">
        <v>365</v>
      </c>
      <c r="F144" s="55"/>
      <c r="G144" s="35"/>
      <c r="H144" s="48"/>
      <c r="I144" s="55">
        <f t="shared" si="48"/>
        <v>0</v>
      </c>
      <c r="J144" s="71">
        <v>0.58333333333333337</v>
      </c>
      <c r="K144" s="72">
        <v>0.75</v>
      </c>
      <c r="L144" s="55">
        <f t="shared" ref="L144:L160" si="53">(K144-J144)*24</f>
        <v>3.9999999999999991</v>
      </c>
      <c r="M144" s="71">
        <v>0.41666666666666669</v>
      </c>
      <c r="N144" s="72">
        <v>0.83333333333333337</v>
      </c>
      <c r="O144" s="55">
        <f t="shared" ref="O144:O160" si="54">(N144-M144)*24</f>
        <v>10</v>
      </c>
      <c r="P144" s="83" t="s">
        <v>365</v>
      </c>
    </row>
    <row r="145" spans="2:16" ht="19.5" customHeight="1" x14ac:dyDescent="0.2">
      <c r="B145" s="51">
        <f t="shared" si="49"/>
        <v>44393</v>
      </c>
      <c r="C145" s="52">
        <f t="shared" si="50"/>
        <v>44393</v>
      </c>
      <c r="D145" s="71"/>
      <c r="E145" s="72" t="s">
        <v>365</v>
      </c>
      <c r="F145" s="55"/>
      <c r="G145" s="35"/>
      <c r="H145" s="48"/>
      <c r="I145" s="55">
        <f t="shared" si="48"/>
        <v>0</v>
      </c>
      <c r="J145" s="71">
        <v>0.58333333333333337</v>
      </c>
      <c r="K145" s="72">
        <v>0.75</v>
      </c>
      <c r="L145" s="55">
        <f t="shared" si="53"/>
        <v>3.9999999999999991</v>
      </c>
      <c r="M145" s="71">
        <v>0.41666666666666669</v>
      </c>
      <c r="N145" s="72">
        <v>0.83333333333333337</v>
      </c>
      <c r="O145" s="55">
        <f t="shared" si="54"/>
        <v>10</v>
      </c>
      <c r="P145" s="83"/>
    </row>
    <row r="146" spans="2:16" ht="19.5" customHeight="1" x14ac:dyDescent="0.2">
      <c r="B146" s="51">
        <f t="shared" si="49"/>
        <v>44394</v>
      </c>
      <c r="C146" s="52">
        <f t="shared" si="50"/>
        <v>44394</v>
      </c>
      <c r="D146" s="71"/>
      <c r="E146" s="72" t="s">
        <v>365</v>
      </c>
      <c r="F146" s="55"/>
      <c r="G146" s="35"/>
      <c r="H146" s="48"/>
      <c r="I146" s="55">
        <f t="shared" si="48"/>
        <v>0</v>
      </c>
      <c r="J146" s="71">
        <v>0.41666666666666669</v>
      </c>
      <c r="K146" s="72">
        <v>0.75</v>
      </c>
      <c r="L146" s="55">
        <f t="shared" si="53"/>
        <v>8</v>
      </c>
      <c r="M146" s="71">
        <v>0.41666666666666669</v>
      </c>
      <c r="N146" s="72">
        <v>0.83333333333333337</v>
      </c>
      <c r="O146" s="55">
        <f t="shared" si="54"/>
        <v>10</v>
      </c>
      <c r="P146" s="83" t="s">
        <v>377</v>
      </c>
    </row>
    <row r="147" spans="2:16" ht="19.5" customHeight="1" x14ac:dyDescent="0.2">
      <c r="B147" s="51">
        <f t="shared" si="49"/>
        <v>44395</v>
      </c>
      <c r="C147" s="52">
        <f t="shared" si="50"/>
        <v>44395</v>
      </c>
      <c r="D147" s="71"/>
      <c r="E147" s="72" t="s">
        <v>365</v>
      </c>
      <c r="F147" s="55"/>
      <c r="G147" s="35"/>
      <c r="H147" s="48"/>
      <c r="I147" s="55">
        <f t="shared" si="48"/>
        <v>0</v>
      </c>
      <c r="J147" s="71">
        <v>0.41666666666666669</v>
      </c>
      <c r="K147" s="72">
        <v>0.75</v>
      </c>
      <c r="L147" s="55">
        <f t="shared" si="53"/>
        <v>8</v>
      </c>
      <c r="M147" s="71">
        <v>0.41666666666666669</v>
      </c>
      <c r="N147" s="72">
        <v>0.75</v>
      </c>
      <c r="O147" s="55">
        <f t="shared" si="54"/>
        <v>8</v>
      </c>
      <c r="P147" s="83"/>
    </row>
    <row r="148" spans="2:16" ht="19.5" customHeight="1" x14ac:dyDescent="0.2">
      <c r="B148" s="51">
        <f t="shared" si="49"/>
        <v>44396</v>
      </c>
      <c r="C148" s="52">
        <f t="shared" si="50"/>
        <v>44396</v>
      </c>
      <c r="D148" s="71"/>
      <c r="E148" s="72" t="s">
        <v>365</v>
      </c>
      <c r="F148" s="55"/>
      <c r="G148" s="35"/>
      <c r="H148" s="48"/>
      <c r="I148" s="55">
        <f>(H148-G148)*24</f>
        <v>0</v>
      </c>
      <c r="J148" s="71">
        <v>0.58333333333333337</v>
      </c>
      <c r="K148" s="72">
        <v>0.75</v>
      </c>
      <c r="L148" s="55">
        <f>(K148-J148)*24</f>
        <v>3.9999999999999991</v>
      </c>
      <c r="M148" s="71">
        <v>0.41666666666666669</v>
      </c>
      <c r="N148" s="72">
        <v>0.83333333333333337</v>
      </c>
      <c r="O148" s="55">
        <f>(N148-M148)*24</f>
        <v>10</v>
      </c>
      <c r="P148" s="117"/>
    </row>
    <row r="149" spans="2:16" ht="19.5" customHeight="1" x14ac:dyDescent="0.2">
      <c r="B149" s="51">
        <f t="shared" si="49"/>
        <v>44397</v>
      </c>
      <c r="C149" s="52">
        <f t="shared" si="50"/>
        <v>44397</v>
      </c>
      <c r="D149" s="35"/>
      <c r="E149" s="72" t="s">
        <v>365</v>
      </c>
      <c r="F149" s="47"/>
      <c r="G149" s="35"/>
      <c r="H149" s="48"/>
      <c r="I149" s="55">
        <f>(H149-G149)*24</f>
        <v>0</v>
      </c>
      <c r="J149" s="35"/>
      <c r="K149" s="48" t="s">
        <v>79</v>
      </c>
      <c r="L149" s="47"/>
      <c r="M149" s="35"/>
      <c r="N149" s="48" t="s">
        <v>79</v>
      </c>
      <c r="O149" s="47"/>
      <c r="P149" s="92"/>
    </row>
    <row r="150" spans="2:16" ht="19.5" customHeight="1" x14ac:dyDescent="0.2">
      <c r="B150" s="51">
        <f t="shared" si="49"/>
        <v>44398</v>
      </c>
      <c r="C150" s="52">
        <f t="shared" si="50"/>
        <v>44398</v>
      </c>
      <c r="D150" s="71"/>
      <c r="E150" s="72" t="s">
        <v>365</v>
      </c>
      <c r="F150" s="55"/>
      <c r="G150" s="35"/>
      <c r="H150" s="48"/>
      <c r="I150" s="55">
        <f t="shared" si="48"/>
        <v>0</v>
      </c>
      <c r="J150" s="71">
        <v>0.58333333333333337</v>
      </c>
      <c r="K150" s="72">
        <v>0.75</v>
      </c>
      <c r="L150" s="55">
        <f t="shared" si="53"/>
        <v>3.9999999999999991</v>
      </c>
      <c r="M150" s="71">
        <v>0.41666666666666669</v>
      </c>
      <c r="N150" s="72">
        <v>0.83333333333333337</v>
      </c>
      <c r="O150" s="55">
        <f t="shared" si="54"/>
        <v>10</v>
      </c>
      <c r="P150" s="92"/>
    </row>
    <row r="151" spans="2:16" ht="19.5" customHeight="1" x14ac:dyDescent="0.2">
      <c r="B151" s="51">
        <f t="shared" si="49"/>
        <v>44399</v>
      </c>
      <c r="C151" s="52">
        <f t="shared" si="50"/>
        <v>44399</v>
      </c>
      <c r="D151" s="71"/>
      <c r="E151" s="72" t="s">
        <v>365</v>
      </c>
      <c r="F151" s="55"/>
      <c r="G151" s="35"/>
      <c r="H151" s="48"/>
      <c r="I151" s="55">
        <f t="shared" si="48"/>
        <v>0</v>
      </c>
      <c r="J151" s="71">
        <v>0.41666666666666669</v>
      </c>
      <c r="K151" s="72">
        <v>0.75</v>
      </c>
      <c r="L151" s="55">
        <f t="shared" si="53"/>
        <v>8</v>
      </c>
      <c r="M151" s="71">
        <v>0.41666666666666669</v>
      </c>
      <c r="N151" s="72">
        <v>0.75</v>
      </c>
      <c r="O151" s="55">
        <f t="shared" si="54"/>
        <v>8</v>
      </c>
      <c r="P151" s="83" t="s">
        <v>177</v>
      </c>
    </row>
    <row r="152" spans="2:16" ht="19.5" customHeight="1" x14ac:dyDescent="0.2">
      <c r="B152" s="51">
        <f t="shared" si="49"/>
        <v>44400</v>
      </c>
      <c r="C152" s="52">
        <f t="shared" si="50"/>
        <v>44400</v>
      </c>
      <c r="D152" s="71">
        <v>0.41666666666666669</v>
      </c>
      <c r="E152" s="72">
        <v>0.75</v>
      </c>
      <c r="F152" s="55">
        <f t="shared" ref="F152:F160" si="55">(E152-D152)*24</f>
        <v>8</v>
      </c>
      <c r="G152" s="35"/>
      <c r="H152" s="48"/>
      <c r="I152" s="55">
        <f t="shared" si="48"/>
        <v>0</v>
      </c>
      <c r="J152" s="71">
        <v>0.41666666666666669</v>
      </c>
      <c r="K152" s="72">
        <v>0.75</v>
      </c>
      <c r="L152" s="55">
        <f t="shared" si="53"/>
        <v>8</v>
      </c>
      <c r="M152" s="71">
        <v>0.41666666666666669</v>
      </c>
      <c r="N152" s="72">
        <v>0.75</v>
      </c>
      <c r="O152" s="55">
        <f t="shared" si="54"/>
        <v>8</v>
      </c>
      <c r="P152" s="83" t="s">
        <v>375</v>
      </c>
    </row>
    <row r="153" spans="2:16" ht="19.5" customHeight="1" x14ac:dyDescent="0.2">
      <c r="B153" s="51">
        <f t="shared" si="49"/>
        <v>44401</v>
      </c>
      <c r="C153" s="52">
        <f t="shared" si="50"/>
        <v>44401</v>
      </c>
      <c r="D153" s="71">
        <v>0.41666666666666669</v>
      </c>
      <c r="E153" s="72">
        <v>0.70833333333333337</v>
      </c>
      <c r="F153" s="55">
        <f t="shared" si="55"/>
        <v>7</v>
      </c>
      <c r="G153" s="35"/>
      <c r="H153" s="48"/>
      <c r="I153" s="55">
        <f t="shared" si="48"/>
        <v>0</v>
      </c>
      <c r="J153" s="71">
        <v>0.41666666666666669</v>
      </c>
      <c r="K153" s="72">
        <v>0.70833333333333337</v>
      </c>
      <c r="L153" s="55">
        <f t="shared" si="53"/>
        <v>7</v>
      </c>
      <c r="M153" s="71">
        <v>0.41666666666666669</v>
      </c>
      <c r="N153" s="72">
        <v>0.70833333333333337</v>
      </c>
      <c r="O153" s="55">
        <f t="shared" si="54"/>
        <v>7</v>
      </c>
      <c r="P153" s="118" t="s">
        <v>369</v>
      </c>
    </row>
    <row r="154" spans="2:16" ht="19.5" customHeight="1" x14ac:dyDescent="0.2">
      <c r="B154" s="51">
        <f t="shared" si="49"/>
        <v>44402</v>
      </c>
      <c r="C154" s="52">
        <f t="shared" si="50"/>
        <v>44402</v>
      </c>
      <c r="D154" s="71">
        <v>0.41666666666666669</v>
      </c>
      <c r="E154" s="72">
        <v>0.70833333333333337</v>
      </c>
      <c r="F154" s="55">
        <f t="shared" si="55"/>
        <v>7</v>
      </c>
      <c r="G154" s="35"/>
      <c r="H154" s="48"/>
      <c r="I154" s="55">
        <f t="shared" si="48"/>
        <v>0</v>
      </c>
      <c r="J154" s="71">
        <v>0.41666666666666669</v>
      </c>
      <c r="K154" s="72">
        <v>0.70833333333333337</v>
      </c>
      <c r="L154" s="55">
        <f t="shared" si="53"/>
        <v>7</v>
      </c>
      <c r="M154" s="71">
        <v>0.41666666666666669</v>
      </c>
      <c r="N154" s="72">
        <v>0.70833333333333337</v>
      </c>
      <c r="O154" s="55">
        <f t="shared" si="54"/>
        <v>7</v>
      </c>
      <c r="P154" s="83" t="s">
        <v>315</v>
      </c>
    </row>
    <row r="155" spans="2:16" ht="19.5" customHeight="1" x14ac:dyDescent="0.2">
      <c r="B155" s="51">
        <f t="shared" si="49"/>
        <v>44403</v>
      </c>
      <c r="C155" s="52">
        <f t="shared" si="50"/>
        <v>44403</v>
      </c>
      <c r="D155" s="71">
        <v>0.41666666666666669</v>
      </c>
      <c r="E155" s="72">
        <v>0.70833333333333337</v>
      </c>
      <c r="F155" s="55">
        <f t="shared" si="55"/>
        <v>7</v>
      </c>
      <c r="G155" s="35"/>
      <c r="H155" s="48"/>
      <c r="I155" s="55">
        <f t="shared" si="48"/>
        <v>0</v>
      </c>
      <c r="J155" s="71">
        <v>0.41666666666666669</v>
      </c>
      <c r="K155" s="72">
        <v>0.70833333333333337</v>
      </c>
      <c r="L155" s="55">
        <f t="shared" si="53"/>
        <v>7</v>
      </c>
      <c r="M155" s="71">
        <v>0.41666666666666669</v>
      </c>
      <c r="N155" s="72">
        <v>0.70833333333333337</v>
      </c>
      <c r="O155" s="55">
        <f t="shared" si="54"/>
        <v>7</v>
      </c>
      <c r="P155" s="83" t="s">
        <v>315</v>
      </c>
    </row>
    <row r="156" spans="2:16" ht="19.5" customHeight="1" x14ac:dyDescent="0.2">
      <c r="B156" s="51">
        <f t="shared" si="49"/>
        <v>44404</v>
      </c>
      <c r="C156" s="52">
        <f t="shared" si="50"/>
        <v>44404</v>
      </c>
      <c r="D156" s="71">
        <v>0.41666666666666669</v>
      </c>
      <c r="E156" s="72">
        <v>0.83333333333333337</v>
      </c>
      <c r="F156" s="55">
        <f t="shared" si="55"/>
        <v>10</v>
      </c>
      <c r="G156" s="35"/>
      <c r="H156" s="48"/>
      <c r="I156" s="55">
        <f t="shared" si="48"/>
        <v>0</v>
      </c>
      <c r="J156" s="71">
        <v>0.41666666666666669</v>
      </c>
      <c r="K156" s="72">
        <v>0.83333333333333337</v>
      </c>
      <c r="L156" s="55">
        <f t="shared" si="53"/>
        <v>10</v>
      </c>
      <c r="M156" s="71">
        <v>0.41666666666666669</v>
      </c>
      <c r="N156" s="72">
        <v>0.83333333333333337</v>
      </c>
      <c r="O156" s="55">
        <f t="shared" si="54"/>
        <v>10</v>
      </c>
      <c r="P156" s="83"/>
    </row>
    <row r="157" spans="2:16" ht="19.5" customHeight="1" x14ac:dyDescent="0.2">
      <c r="B157" s="51">
        <f t="shared" si="49"/>
        <v>44405</v>
      </c>
      <c r="C157" s="52">
        <f t="shared" si="50"/>
        <v>44405</v>
      </c>
      <c r="D157" s="71">
        <v>0.41666666666666669</v>
      </c>
      <c r="E157" s="72">
        <v>0.83333333333333337</v>
      </c>
      <c r="F157" s="55">
        <f t="shared" si="55"/>
        <v>10</v>
      </c>
      <c r="G157" s="35"/>
      <c r="H157" s="48"/>
      <c r="I157" s="55">
        <f>(H157-G157)*24</f>
        <v>0</v>
      </c>
      <c r="J157" s="71">
        <v>0.41666666666666669</v>
      </c>
      <c r="K157" s="72">
        <v>0.83333333333333337</v>
      </c>
      <c r="L157" s="55">
        <f>(K157-J157)*24</f>
        <v>10</v>
      </c>
      <c r="M157" s="71">
        <v>0.41666666666666669</v>
      </c>
      <c r="N157" s="72">
        <v>0.83333333333333337</v>
      </c>
      <c r="O157" s="55">
        <f>(N157-M157)*24</f>
        <v>10</v>
      </c>
      <c r="P157" s="83"/>
    </row>
    <row r="158" spans="2:16" ht="19.5" customHeight="1" x14ac:dyDescent="0.2">
      <c r="B158" s="51">
        <f>IF(DAY(B157+1)&lt;&gt;29,"",B157+1)</f>
        <v>44406</v>
      </c>
      <c r="C158" s="52">
        <f t="shared" si="50"/>
        <v>44406</v>
      </c>
      <c r="D158" s="71">
        <v>0.41666666666666669</v>
      </c>
      <c r="E158" s="72">
        <v>0.83333333333333337</v>
      </c>
      <c r="F158" s="55">
        <f t="shared" si="55"/>
        <v>10</v>
      </c>
      <c r="G158" s="35"/>
      <c r="H158" s="48"/>
      <c r="I158" s="55">
        <f>(H158-G158)*24</f>
        <v>0</v>
      </c>
      <c r="J158" s="71">
        <v>0.41666666666666669</v>
      </c>
      <c r="K158" s="72">
        <v>0.83333333333333337</v>
      </c>
      <c r="L158" s="55">
        <f>(K158-J158)*24</f>
        <v>10</v>
      </c>
      <c r="M158" s="71">
        <v>0.41666666666666669</v>
      </c>
      <c r="N158" s="72">
        <v>0.83333333333333337</v>
      </c>
      <c r="O158" s="55">
        <f>(N158-M158)*24</f>
        <v>10</v>
      </c>
      <c r="P158" s="83"/>
    </row>
    <row r="159" spans="2:16" ht="19.5" customHeight="1" x14ac:dyDescent="0.2">
      <c r="B159" s="51">
        <f>IF(DAY(B158+1)&lt;&gt;30,"",B158+1)</f>
        <v>44407</v>
      </c>
      <c r="C159" s="52">
        <f t="shared" si="50"/>
        <v>44407</v>
      </c>
      <c r="D159" s="71">
        <v>0.41666666666666669</v>
      </c>
      <c r="E159" s="72">
        <v>0.83333333333333337</v>
      </c>
      <c r="F159" s="55">
        <f t="shared" si="55"/>
        <v>10</v>
      </c>
      <c r="G159" s="35"/>
      <c r="H159" s="48"/>
      <c r="I159" s="55">
        <f>(H159-G159)*24</f>
        <v>0</v>
      </c>
      <c r="J159" s="71">
        <v>0.41666666666666669</v>
      </c>
      <c r="K159" s="72">
        <v>0.83333333333333337</v>
      </c>
      <c r="L159" s="55">
        <f>(K159-J159)*24</f>
        <v>10</v>
      </c>
      <c r="M159" s="71">
        <v>0.41666666666666669</v>
      </c>
      <c r="N159" s="72">
        <v>0.83333333333333337</v>
      </c>
      <c r="O159" s="55">
        <f>(N159-M159)*24</f>
        <v>10</v>
      </c>
      <c r="P159" s="83"/>
    </row>
    <row r="160" spans="2:16" ht="19.5" customHeight="1" thickBot="1" x14ac:dyDescent="0.25">
      <c r="B160" s="51">
        <f>IF(DAY(B159+1)&lt;&gt;31,"",B159+1)</f>
        <v>44408</v>
      </c>
      <c r="C160" s="52">
        <f t="shared" si="50"/>
        <v>44408</v>
      </c>
      <c r="D160" s="71">
        <v>0.41666666666666669</v>
      </c>
      <c r="E160" s="72">
        <v>0.83333333333333337</v>
      </c>
      <c r="F160" s="55">
        <f t="shared" si="55"/>
        <v>10</v>
      </c>
      <c r="G160" s="75"/>
      <c r="H160" s="77"/>
      <c r="I160" s="76"/>
      <c r="J160" s="71">
        <v>0.41666666666666669</v>
      </c>
      <c r="K160" s="72">
        <v>0.83333333333333337</v>
      </c>
      <c r="L160" s="55">
        <f t="shared" si="53"/>
        <v>10</v>
      </c>
      <c r="M160" s="71">
        <v>0.41666666666666669</v>
      </c>
      <c r="N160" s="72">
        <v>0.83333333333333337</v>
      </c>
      <c r="O160" s="55">
        <f t="shared" si="54"/>
        <v>10</v>
      </c>
      <c r="P160" s="93"/>
    </row>
    <row r="161" spans="2:16" ht="19.5" customHeight="1" thickTop="1" x14ac:dyDescent="0.2">
      <c r="B161" s="57" t="s">
        <v>37</v>
      </c>
      <c r="C161" s="58"/>
      <c r="D161" s="57"/>
      <c r="E161" s="59">
        <f>COUNTIF(D130:D160,"&gt;0")</f>
        <v>19</v>
      </c>
      <c r="F161" s="60"/>
      <c r="G161" s="61"/>
      <c r="H161" s="59">
        <f>COUNTIF(G130:G160,"&gt;0")</f>
        <v>0</v>
      </c>
      <c r="I161" s="60"/>
      <c r="J161" s="61"/>
      <c r="K161" s="59">
        <f>COUNTIF(J130:J160,"&gt;0")</f>
        <v>28</v>
      </c>
      <c r="L161" s="60"/>
      <c r="M161" s="61"/>
      <c r="N161" s="59">
        <f>COUNTIF(M130:M160,"&gt;0")</f>
        <v>28</v>
      </c>
      <c r="O161" s="60"/>
      <c r="P161" s="80"/>
    </row>
    <row r="162" spans="2:16" ht="19.5" customHeight="1" x14ac:dyDescent="0.2">
      <c r="B162" s="62" t="s">
        <v>309</v>
      </c>
      <c r="C162" s="63"/>
      <c r="D162" s="64"/>
      <c r="E162" s="74">
        <f>SUM(F130:F160)</f>
        <v>145</v>
      </c>
      <c r="F162" s="63"/>
      <c r="G162" s="65"/>
      <c r="H162" s="74">
        <f>SUM(I130:I160)</f>
        <v>0</v>
      </c>
      <c r="I162" s="63"/>
      <c r="J162" s="65"/>
      <c r="K162" s="74">
        <f>SUM(L130:L160)</f>
        <v>183</v>
      </c>
      <c r="L162" s="63"/>
      <c r="M162" s="65"/>
      <c r="N162" s="74">
        <f>SUM(O130:O160)</f>
        <v>261</v>
      </c>
      <c r="O162" s="63"/>
      <c r="P162" s="40"/>
    </row>
    <row r="163" spans="2:16" ht="19.5" customHeight="1" x14ac:dyDescent="0.2">
      <c r="B163" s="64" t="s">
        <v>366</v>
      </c>
      <c r="C163" s="66"/>
      <c r="D163" s="64"/>
      <c r="E163" s="90">
        <f>COUNTIF($B$130:$B$160,"&gt;0")-E161</f>
        <v>12</v>
      </c>
      <c r="F163" s="47"/>
      <c r="G163" s="35"/>
      <c r="H163" s="90">
        <f>COUNTIF($B$130:$B$160,"&gt;0")-H161</f>
        <v>31</v>
      </c>
      <c r="I163" s="47"/>
      <c r="J163" s="35"/>
      <c r="K163" s="90">
        <f>COUNTIF($B$130:$B$160,"&gt;0")-K161</f>
        <v>3</v>
      </c>
      <c r="L163" s="47"/>
      <c r="M163" s="35"/>
      <c r="N163" s="90">
        <f>COUNTIF($B$130:$B$160,"&gt;0")-N161</f>
        <v>3</v>
      </c>
      <c r="O163" s="47"/>
      <c r="P163" s="40"/>
    </row>
    <row r="164" spans="2:16" ht="19.5" customHeight="1" x14ac:dyDescent="0.2">
      <c r="B164" s="67"/>
      <c r="C164" s="68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8.75" customHeight="1" x14ac:dyDescent="0.2">
      <c r="B165" s="287" t="s">
        <v>13</v>
      </c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2:16" ht="18.75" customHeight="1" x14ac:dyDescent="0.2"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2:16" ht="18.75" customHeight="1" x14ac:dyDescent="0.2"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2:16" ht="18.75" customHeight="1" x14ac:dyDescent="0.2">
      <c r="B168" s="294">
        <f>EDATE(B127, 1)</f>
        <v>44409</v>
      </c>
      <c r="C168" s="294"/>
      <c r="D168" s="294"/>
      <c r="E168" s="44">
        <f>B168</f>
        <v>44409</v>
      </c>
      <c r="F168" s="10"/>
    </row>
    <row r="169" spans="2:16" ht="19.5" customHeight="1" x14ac:dyDescent="0.2">
      <c r="B169" s="289"/>
      <c r="C169" s="290"/>
      <c r="D169" s="219" t="s">
        <v>313</v>
      </c>
      <c r="E169" s="293"/>
      <c r="F169" s="220"/>
      <c r="G169" s="219" t="s">
        <v>2</v>
      </c>
      <c r="H169" s="293"/>
      <c r="I169" s="220"/>
      <c r="J169" s="219" t="s">
        <v>36</v>
      </c>
      <c r="K169" s="293"/>
      <c r="L169" s="220"/>
      <c r="M169" s="219" t="s">
        <v>237</v>
      </c>
      <c r="N169" s="293"/>
      <c r="O169" s="220"/>
      <c r="P169" s="40" t="s">
        <v>306</v>
      </c>
    </row>
    <row r="170" spans="2:16" ht="19.5" customHeight="1" x14ac:dyDescent="0.2">
      <c r="B170" s="291"/>
      <c r="C170" s="292"/>
      <c r="D170" s="35" t="s">
        <v>246</v>
      </c>
      <c r="E170" s="48" t="s">
        <v>307</v>
      </c>
      <c r="F170" s="47" t="s">
        <v>308</v>
      </c>
      <c r="G170" s="35" t="s">
        <v>246</v>
      </c>
      <c r="H170" s="48" t="s">
        <v>307</v>
      </c>
      <c r="I170" s="47" t="s">
        <v>308</v>
      </c>
      <c r="J170" s="35" t="s">
        <v>246</v>
      </c>
      <c r="K170" s="48" t="s">
        <v>307</v>
      </c>
      <c r="L170" s="47" t="s">
        <v>308</v>
      </c>
      <c r="M170" s="35" t="s">
        <v>246</v>
      </c>
      <c r="N170" s="48" t="s">
        <v>307</v>
      </c>
      <c r="O170" s="47" t="s">
        <v>308</v>
      </c>
      <c r="P170" s="96" t="s">
        <v>86</v>
      </c>
    </row>
    <row r="171" spans="2:16" ht="19.5" customHeight="1" x14ac:dyDescent="0.2">
      <c r="B171" s="51">
        <f>B168</f>
        <v>44409</v>
      </c>
      <c r="C171" s="52">
        <f>B171</f>
        <v>44409</v>
      </c>
      <c r="D171" s="71">
        <v>0.41666666666666669</v>
      </c>
      <c r="E171" s="72">
        <v>0.83333333333333337</v>
      </c>
      <c r="F171" s="55">
        <f t="shared" ref="F171:F193" si="56">(E171-D171)*24</f>
        <v>10</v>
      </c>
      <c r="G171" s="35"/>
      <c r="H171" s="48"/>
      <c r="I171" s="55">
        <f t="shared" ref="I171:I198" si="57">(H171-G171)*24</f>
        <v>0</v>
      </c>
      <c r="J171" s="71">
        <v>0.41666666666666669</v>
      </c>
      <c r="K171" s="72">
        <v>0.83333333333333337</v>
      </c>
      <c r="L171" s="55">
        <f t="shared" ref="L171:L193" si="58">(K171-J171)*24</f>
        <v>10</v>
      </c>
      <c r="M171" s="71">
        <v>0.41666666666666669</v>
      </c>
      <c r="N171" s="72">
        <v>0.83333333333333337</v>
      </c>
      <c r="O171" s="55">
        <f t="shared" ref="O171:O193" si="59">(N171-M171)*24</f>
        <v>10</v>
      </c>
      <c r="P171" s="83"/>
    </row>
    <row r="172" spans="2:16" ht="19.5" customHeight="1" x14ac:dyDescent="0.2">
      <c r="B172" s="51">
        <f t="shared" ref="B172:B198" si="60">B171+1</f>
        <v>44410</v>
      </c>
      <c r="C172" s="52">
        <f>B172</f>
        <v>44410</v>
      </c>
      <c r="D172" s="71">
        <v>0.41666666666666669</v>
      </c>
      <c r="E172" s="72">
        <v>0.83333333333333337</v>
      </c>
      <c r="F172" s="55">
        <f t="shared" si="56"/>
        <v>10</v>
      </c>
      <c r="G172" s="35"/>
      <c r="H172" s="48"/>
      <c r="I172" s="55">
        <f t="shared" si="57"/>
        <v>0</v>
      </c>
      <c r="J172" s="71">
        <v>0.41666666666666669</v>
      </c>
      <c r="K172" s="72">
        <v>0.83333333333333337</v>
      </c>
      <c r="L172" s="55">
        <f t="shared" si="58"/>
        <v>10</v>
      </c>
      <c r="M172" s="71">
        <v>0.41666666666666669</v>
      </c>
      <c r="N172" s="72">
        <v>0.83333333333333337</v>
      </c>
      <c r="O172" s="55">
        <f t="shared" si="59"/>
        <v>10</v>
      </c>
      <c r="P172" s="83"/>
    </row>
    <row r="173" spans="2:16" ht="19.5" customHeight="1" x14ac:dyDescent="0.2">
      <c r="B173" s="51">
        <f t="shared" si="60"/>
        <v>44411</v>
      </c>
      <c r="C173" s="52">
        <f t="shared" ref="C173:C201" si="61">B173</f>
        <v>44411</v>
      </c>
      <c r="D173" s="71">
        <v>0.41666666666666669</v>
      </c>
      <c r="E173" s="72">
        <v>0.83333333333333337</v>
      </c>
      <c r="F173" s="55">
        <f t="shared" si="56"/>
        <v>10</v>
      </c>
      <c r="G173" s="35"/>
      <c r="H173" s="48"/>
      <c r="I173" s="55">
        <f t="shared" si="57"/>
        <v>0</v>
      </c>
      <c r="J173" s="71">
        <v>0.41666666666666669</v>
      </c>
      <c r="K173" s="72">
        <v>0.83333333333333337</v>
      </c>
      <c r="L173" s="55">
        <f t="shared" si="58"/>
        <v>10</v>
      </c>
      <c r="M173" s="71">
        <v>0.41666666666666669</v>
      </c>
      <c r="N173" s="72">
        <v>0.83333333333333337</v>
      </c>
      <c r="O173" s="55">
        <f t="shared" si="59"/>
        <v>10</v>
      </c>
      <c r="P173" s="91"/>
    </row>
    <row r="174" spans="2:16" ht="19.5" customHeight="1" x14ac:dyDescent="0.2">
      <c r="B174" s="51">
        <f t="shared" si="60"/>
        <v>44412</v>
      </c>
      <c r="C174" s="52">
        <f t="shared" si="61"/>
        <v>44412</v>
      </c>
      <c r="D174" s="71">
        <v>0.41666666666666669</v>
      </c>
      <c r="E174" s="72">
        <v>0.83333333333333337</v>
      </c>
      <c r="F174" s="55">
        <f t="shared" si="56"/>
        <v>10</v>
      </c>
      <c r="G174" s="35"/>
      <c r="H174" s="48"/>
      <c r="I174" s="55">
        <f t="shared" si="57"/>
        <v>0</v>
      </c>
      <c r="J174" s="71">
        <v>0.41666666666666669</v>
      </c>
      <c r="K174" s="72">
        <v>0.83333333333333337</v>
      </c>
      <c r="L174" s="55">
        <f t="shared" si="58"/>
        <v>10</v>
      </c>
      <c r="M174" s="71">
        <v>0.41666666666666669</v>
      </c>
      <c r="N174" s="72">
        <v>0.83333333333333337</v>
      </c>
      <c r="O174" s="55">
        <f t="shared" si="59"/>
        <v>10</v>
      </c>
      <c r="P174" s="83"/>
    </row>
    <row r="175" spans="2:16" ht="19.5" customHeight="1" x14ac:dyDescent="0.2">
      <c r="B175" s="51">
        <f t="shared" si="60"/>
        <v>44413</v>
      </c>
      <c r="C175" s="52">
        <f t="shared" si="61"/>
        <v>44413</v>
      </c>
      <c r="D175" s="71">
        <v>0.41666666666666669</v>
      </c>
      <c r="E175" s="72">
        <v>0.83333333333333337</v>
      </c>
      <c r="F175" s="55">
        <f t="shared" si="56"/>
        <v>10</v>
      </c>
      <c r="G175" s="35"/>
      <c r="H175" s="48"/>
      <c r="I175" s="55">
        <f t="shared" si="57"/>
        <v>0</v>
      </c>
      <c r="J175" s="71">
        <v>0.41666666666666669</v>
      </c>
      <c r="K175" s="72">
        <v>0.83333333333333337</v>
      </c>
      <c r="L175" s="55">
        <f t="shared" si="58"/>
        <v>10</v>
      </c>
      <c r="M175" s="71">
        <v>0.41666666666666669</v>
      </c>
      <c r="N175" s="72">
        <v>0.83333333333333337</v>
      </c>
      <c r="O175" s="55">
        <f t="shared" si="59"/>
        <v>10</v>
      </c>
      <c r="P175" s="83"/>
    </row>
    <row r="176" spans="2:16" ht="19.5" customHeight="1" x14ac:dyDescent="0.2">
      <c r="B176" s="51">
        <f t="shared" si="60"/>
        <v>44414</v>
      </c>
      <c r="C176" s="52">
        <f t="shared" si="61"/>
        <v>44414</v>
      </c>
      <c r="D176" s="71">
        <v>0.41666666666666669</v>
      </c>
      <c r="E176" s="72">
        <v>0.83333333333333337</v>
      </c>
      <c r="F176" s="55">
        <f t="shared" si="56"/>
        <v>10</v>
      </c>
      <c r="G176" s="35"/>
      <c r="H176" s="48"/>
      <c r="I176" s="55">
        <f t="shared" si="57"/>
        <v>0</v>
      </c>
      <c r="J176" s="71">
        <v>0.41666666666666669</v>
      </c>
      <c r="K176" s="72">
        <v>0.83333333333333337</v>
      </c>
      <c r="L176" s="55">
        <f t="shared" si="58"/>
        <v>10</v>
      </c>
      <c r="M176" s="71">
        <v>0.41666666666666669</v>
      </c>
      <c r="N176" s="72">
        <v>0.83333333333333337</v>
      </c>
      <c r="O176" s="55">
        <f t="shared" si="59"/>
        <v>10</v>
      </c>
      <c r="P176" s="83"/>
    </row>
    <row r="177" spans="2:16" ht="19.5" customHeight="1" x14ac:dyDescent="0.2">
      <c r="B177" s="51">
        <f t="shared" si="60"/>
        <v>44415</v>
      </c>
      <c r="C177" s="52">
        <f t="shared" si="61"/>
        <v>44415</v>
      </c>
      <c r="D177" s="71"/>
      <c r="E177" s="72" t="s">
        <v>372</v>
      </c>
      <c r="F177" s="55"/>
      <c r="G177" s="35"/>
      <c r="H177" s="48"/>
      <c r="I177" s="55">
        <f t="shared" si="57"/>
        <v>0</v>
      </c>
      <c r="J177" s="71">
        <v>0.41666666666666669</v>
      </c>
      <c r="K177" s="72">
        <v>0.83333333333333337</v>
      </c>
      <c r="L177" s="55">
        <f t="shared" si="58"/>
        <v>10</v>
      </c>
      <c r="M177" s="71">
        <v>0.41666666666666669</v>
      </c>
      <c r="N177" s="72">
        <v>0.83333333333333337</v>
      </c>
      <c r="O177" s="55">
        <f t="shared" si="59"/>
        <v>10</v>
      </c>
      <c r="P177" s="91"/>
    </row>
    <row r="178" spans="2:16" ht="19.5" customHeight="1" x14ac:dyDescent="0.2">
      <c r="B178" s="51">
        <f t="shared" si="60"/>
        <v>44416</v>
      </c>
      <c r="C178" s="52">
        <f t="shared" si="61"/>
        <v>44416</v>
      </c>
      <c r="D178" s="71">
        <v>0.41666666666666669</v>
      </c>
      <c r="E178" s="72">
        <v>0.83333333333333337</v>
      </c>
      <c r="F178" s="55">
        <f>(E178-D178)*24</f>
        <v>10</v>
      </c>
      <c r="G178" s="35"/>
      <c r="H178" s="48"/>
      <c r="I178" s="55">
        <f t="shared" si="57"/>
        <v>0</v>
      </c>
      <c r="J178" s="71">
        <v>0.41666666666666669</v>
      </c>
      <c r="K178" s="72">
        <v>0.83333333333333337</v>
      </c>
      <c r="L178" s="55">
        <f t="shared" si="58"/>
        <v>10</v>
      </c>
      <c r="M178" s="71">
        <v>0.41666666666666669</v>
      </c>
      <c r="N178" s="72">
        <v>0.83333333333333337</v>
      </c>
      <c r="O178" s="55">
        <f t="shared" si="59"/>
        <v>10</v>
      </c>
      <c r="P178" s="83" t="s">
        <v>239</v>
      </c>
    </row>
    <row r="179" spans="2:16" ht="19.5" customHeight="1" x14ac:dyDescent="0.2">
      <c r="B179" s="51">
        <f t="shared" si="60"/>
        <v>44417</v>
      </c>
      <c r="C179" s="52">
        <f t="shared" si="61"/>
        <v>44417</v>
      </c>
      <c r="D179" s="71">
        <v>0.41666666666666669</v>
      </c>
      <c r="E179" s="72">
        <v>0.83333333333333337</v>
      </c>
      <c r="F179" s="55">
        <f t="shared" si="56"/>
        <v>10</v>
      </c>
      <c r="G179" s="35"/>
      <c r="H179" s="48"/>
      <c r="I179" s="55">
        <f t="shared" si="57"/>
        <v>0</v>
      </c>
      <c r="J179" s="71">
        <v>0.41666666666666669</v>
      </c>
      <c r="K179" s="72">
        <v>0.83333333333333337</v>
      </c>
      <c r="L179" s="55">
        <f t="shared" si="58"/>
        <v>10</v>
      </c>
      <c r="M179" s="71">
        <v>0.41666666666666669</v>
      </c>
      <c r="N179" s="72">
        <v>0.83333333333333337</v>
      </c>
      <c r="O179" s="55">
        <f t="shared" si="59"/>
        <v>10</v>
      </c>
      <c r="P179" s="83" t="s">
        <v>176</v>
      </c>
    </row>
    <row r="180" spans="2:16" ht="19.5" customHeight="1" x14ac:dyDescent="0.2">
      <c r="B180" s="51">
        <f t="shared" si="60"/>
        <v>44418</v>
      </c>
      <c r="C180" s="52">
        <f t="shared" si="61"/>
        <v>44418</v>
      </c>
      <c r="D180" s="71">
        <v>0.41666666666666669</v>
      </c>
      <c r="E180" s="72">
        <v>0.83333333333333337</v>
      </c>
      <c r="F180" s="55">
        <f t="shared" si="56"/>
        <v>10</v>
      </c>
      <c r="G180" s="35"/>
      <c r="H180" s="48"/>
      <c r="I180" s="55">
        <f t="shared" si="57"/>
        <v>0</v>
      </c>
      <c r="J180" s="71">
        <v>0.41666666666666669</v>
      </c>
      <c r="K180" s="72">
        <v>0.83333333333333337</v>
      </c>
      <c r="L180" s="55">
        <f t="shared" si="58"/>
        <v>10</v>
      </c>
      <c r="M180" s="71">
        <v>0.41666666666666669</v>
      </c>
      <c r="N180" s="72">
        <v>0.83333333333333337</v>
      </c>
      <c r="O180" s="55">
        <f t="shared" si="59"/>
        <v>10</v>
      </c>
      <c r="P180" s="83"/>
    </row>
    <row r="181" spans="2:16" ht="19.5" customHeight="1" x14ac:dyDescent="0.2">
      <c r="B181" s="51">
        <f t="shared" si="60"/>
        <v>44419</v>
      </c>
      <c r="C181" s="52">
        <f t="shared" si="61"/>
        <v>44419</v>
      </c>
      <c r="D181" s="71">
        <v>0.41666666666666669</v>
      </c>
      <c r="E181" s="72">
        <v>0.83333333333333337</v>
      </c>
      <c r="F181" s="55">
        <f>(E181-D181)*24</f>
        <v>10</v>
      </c>
      <c r="G181" s="35"/>
      <c r="H181" s="48"/>
      <c r="I181" s="55">
        <f t="shared" si="57"/>
        <v>0</v>
      </c>
      <c r="J181" s="71">
        <v>0.41666666666666669</v>
      </c>
      <c r="K181" s="72">
        <v>0.83333333333333337</v>
      </c>
      <c r="L181" s="55">
        <f t="shared" si="58"/>
        <v>10</v>
      </c>
      <c r="M181" s="71">
        <v>0.41666666666666669</v>
      </c>
      <c r="N181" s="72">
        <v>0.83333333333333337</v>
      </c>
      <c r="O181" s="55">
        <f t="shared" si="59"/>
        <v>10</v>
      </c>
      <c r="P181" s="83"/>
    </row>
    <row r="182" spans="2:16" ht="19.5" customHeight="1" x14ac:dyDescent="0.2">
      <c r="B182" s="51">
        <f t="shared" si="60"/>
        <v>44420</v>
      </c>
      <c r="C182" s="52">
        <f t="shared" si="61"/>
        <v>44420</v>
      </c>
      <c r="D182" s="71">
        <v>0.41666666666666669</v>
      </c>
      <c r="E182" s="72">
        <v>0.83333333333333337</v>
      </c>
      <c r="F182" s="55">
        <f>(E182-D182)*24</f>
        <v>10</v>
      </c>
      <c r="G182" s="35"/>
      <c r="H182" s="48"/>
      <c r="I182" s="55">
        <f t="shared" si="57"/>
        <v>0</v>
      </c>
      <c r="J182" s="71">
        <v>0.41666666666666669</v>
      </c>
      <c r="K182" s="72">
        <v>0.83333333333333337</v>
      </c>
      <c r="L182" s="55">
        <f>(K182-J182)*24</f>
        <v>10</v>
      </c>
      <c r="M182" s="71">
        <v>0.41666666666666669</v>
      </c>
      <c r="N182" s="72">
        <v>0.83333333333333337</v>
      </c>
      <c r="O182" s="55">
        <f>(N182-M182)*24</f>
        <v>10</v>
      </c>
      <c r="P182" s="83"/>
    </row>
    <row r="183" spans="2:16" ht="19.5" customHeight="1" x14ac:dyDescent="0.2">
      <c r="B183" s="51">
        <f t="shared" si="60"/>
        <v>44421</v>
      </c>
      <c r="C183" s="52">
        <f t="shared" si="61"/>
        <v>44421</v>
      </c>
      <c r="D183" s="71">
        <v>0.41666666666666669</v>
      </c>
      <c r="E183" s="72">
        <v>0.75</v>
      </c>
      <c r="F183" s="55">
        <f>(E183-D183)*24</f>
        <v>8</v>
      </c>
      <c r="G183" s="35"/>
      <c r="H183" s="48"/>
      <c r="I183" s="55">
        <f t="shared" si="57"/>
        <v>0</v>
      </c>
      <c r="J183" s="71">
        <v>0.41666666666666669</v>
      </c>
      <c r="K183" s="72">
        <v>0.75</v>
      </c>
      <c r="L183" s="55">
        <f>(K183-J183)*24</f>
        <v>8</v>
      </c>
      <c r="M183" s="71">
        <v>0.41666666666666669</v>
      </c>
      <c r="N183" s="72">
        <v>0.75</v>
      </c>
      <c r="O183" s="55">
        <f>(N183-M183)*24</f>
        <v>8</v>
      </c>
      <c r="P183" s="83" t="s">
        <v>346</v>
      </c>
    </row>
    <row r="184" spans="2:16" ht="19.5" customHeight="1" x14ac:dyDescent="0.2">
      <c r="B184" s="51">
        <f t="shared" si="60"/>
        <v>44422</v>
      </c>
      <c r="C184" s="52">
        <f t="shared" si="61"/>
        <v>44422</v>
      </c>
      <c r="D184" s="71">
        <v>0.41666666666666669</v>
      </c>
      <c r="E184" s="72">
        <v>0.75</v>
      </c>
      <c r="F184" s="55">
        <f>(E184-D184)*24</f>
        <v>8</v>
      </c>
      <c r="G184" s="35"/>
      <c r="H184" s="48"/>
      <c r="I184" s="55">
        <f t="shared" si="57"/>
        <v>0</v>
      </c>
      <c r="J184" s="71">
        <v>0.41666666666666669</v>
      </c>
      <c r="K184" s="72">
        <v>0.75</v>
      </c>
      <c r="L184" s="55">
        <f>(K184-J184)*24</f>
        <v>8</v>
      </c>
      <c r="M184" s="71">
        <v>0.41666666666666669</v>
      </c>
      <c r="N184" s="72">
        <v>0.75</v>
      </c>
      <c r="O184" s="55">
        <f>(N184-M184)*24</f>
        <v>8</v>
      </c>
      <c r="P184" s="83" t="s">
        <v>346</v>
      </c>
    </row>
    <row r="185" spans="2:16" ht="19.5" customHeight="1" x14ac:dyDescent="0.2">
      <c r="B185" s="51">
        <f t="shared" si="60"/>
        <v>44423</v>
      </c>
      <c r="C185" s="52">
        <f t="shared" si="61"/>
        <v>44423</v>
      </c>
      <c r="D185" s="71">
        <v>0.41666666666666669</v>
      </c>
      <c r="E185" s="72">
        <v>0.75</v>
      </c>
      <c r="F185" s="55">
        <f t="shared" si="56"/>
        <v>8</v>
      </c>
      <c r="G185" s="35"/>
      <c r="H185" s="48"/>
      <c r="I185" s="55">
        <f t="shared" si="57"/>
        <v>0</v>
      </c>
      <c r="J185" s="71">
        <v>0.41666666666666669</v>
      </c>
      <c r="K185" s="72">
        <v>0.75</v>
      </c>
      <c r="L185" s="55">
        <f t="shared" si="58"/>
        <v>8</v>
      </c>
      <c r="M185" s="71">
        <v>0.41666666666666669</v>
      </c>
      <c r="N185" s="72">
        <v>0.75</v>
      </c>
      <c r="O185" s="55">
        <f t="shared" si="59"/>
        <v>8</v>
      </c>
      <c r="P185" s="83" t="s">
        <v>346</v>
      </c>
    </row>
    <row r="186" spans="2:16" ht="19.5" customHeight="1" x14ac:dyDescent="0.2">
      <c r="B186" s="51">
        <f t="shared" si="60"/>
        <v>44424</v>
      </c>
      <c r="C186" s="52">
        <f t="shared" si="61"/>
        <v>44424</v>
      </c>
      <c r="D186" s="71">
        <v>0.41666666666666669</v>
      </c>
      <c r="E186" s="72">
        <v>0.75</v>
      </c>
      <c r="F186" s="55">
        <f t="shared" si="56"/>
        <v>8</v>
      </c>
      <c r="G186" s="35"/>
      <c r="H186" s="48"/>
      <c r="I186" s="55">
        <f t="shared" si="57"/>
        <v>0</v>
      </c>
      <c r="J186" s="71">
        <v>0.41666666666666669</v>
      </c>
      <c r="K186" s="72">
        <v>0.75</v>
      </c>
      <c r="L186" s="55">
        <f t="shared" si="58"/>
        <v>8</v>
      </c>
      <c r="M186" s="71">
        <v>0.41666666666666669</v>
      </c>
      <c r="N186" s="72">
        <v>0.75</v>
      </c>
      <c r="O186" s="55">
        <f t="shared" si="59"/>
        <v>8</v>
      </c>
      <c r="P186" s="83" t="s">
        <v>346</v>
      </c>
    </row>
    <row r="187" spans="2:16" ht="19.5" customHeight="1" x14ac:dyDescent="0.2">
      <c r="B187" s="51">
        <f t="shared" si="60"/>
        <v>44425</v>
      </c>
      <c r="C187" s="52">
        <f t="shared" si="61"/>
        <v>44425</v>
      </c>
      <c r="D187" s="71">
        <v>0.41666666666666669</v>
      </c>
      <c r="E187" s="72">
        <v>0.83333333333333337</v>
      </c>
      <c r="F187" s="55">
        <f t="shared" si="56"/>
        <v>10</v>
      </c>
      <c r="G187" s="35"/>
      <c r="H187" s="48"/>
      <c r="I187" s="55">
        <f t="shared" si="57"/>
        <v>0</v>
      </c>
      <c r="J187" s="71">
        <v>0.41666666666666669</v>
      </c>
      <c r="K187" s="72">
        <v>0.83333333333333337</v>
      </c>
      <c r="L187" s="55">
        <f t="shared" si="58"/>
        <v>10</v>
      </c>
      <c r="M187" s="71">
        <v>0.41666666666666669</v>
      </c>
      <c r="N187" s="72">
        <v>0.83333333333333337</v>
      </c>
      <c r="O187" s="55">
        <f t="shared" si="59"/>
        <v>10</v>
      </c>
      <c r="P187" s="92"/>
    </row>
    <row r="188" spans="2:16" ht="19.5" customHeight="1" x14ac:dyDescent="0.2">
      <c r="B188" s="51">
        <f t="shared" si="60"/>
        <v>44426</v>
      </c>
      <c r="C188" s="52">
        <f t="shared" si="61"/>
        <v>44426</v>
      </c>
      <c r="D188" s="71">
        <v>0.41666666666666669</v>
      </c>
      <c r="E188" s="72">
        <v>0.83333333333333337</v>
      </c>
      <c r="F188" s="55">
        <f t="shared" si="56"/>
        <v>10</v>
      </c>
      <c r="G188" s="35"/>
      <c r="H188" s="48"/>
      <c r="I188" s="55">
        <f t="shared" si="57"/>
        <v>0</v>
      </c>
      <c r="J188" s="71">
        <v>0.41666666666666669</v>
      </c>
      <c r="K188" s="72">
        <v>0.83333333333333337</v>
      </c>
      <c r="L188" s="55">
        <f t="shared" si="58"/>
        <v>10</v>
      </c>
      <c r="M188" s="71">
        <v>0.41666666666666669</v>
      </c>
      <c r="N188" s="72">
        <v>0.83333333333333337</v>
      </c>
      <c r="O188" s="55">
        <f t="shared" si="59"/>
        <v>10</v>
      </c>
      <c r="P188" s="92"/>
    </row>
    <row r="189" spans="2:16" ht="19.5" customHeight="1" x14ac:dyDescent="0.2">
      <c r="B189" s="51">
        <f t="shared" si="60"/>
        <v>44427</v>
      </c>
      <c r="C189" s="52">
        <f t="shared" si="61"/>
        <v>44427</v>
      </c>
      <c r="D189" s="71">
        <v>0.41666666666666669</v>
      </c>
      <c r="E189" s="72">
        <v>0.83333333333333337</v>
      </c>
      <c r="F189" s="55">
        <f t="shared" si="56"/>
        <v>10</v>
      </c>
      <c r="G189" s="35"/>
      <c r="H189" s="48"/>
      <c r="I189" s="55">
        <f t="shared" si="57"/>
        <v>0</v>
      </c>
      <c r="J189" s="71">
        <v>0.41666666666666669</v>
      </c>
      <c r="K189" s="72">
        <v>0.83333333333333337</v>
      </c>
      <c r="L189" s="55">
        <f t="shared" si="58"/>
        <v>10</v>
      </c>
      <c r="M189" s="71">
        <v>0.41666666666666669</v>
      </c>
      <c r="N189" s="72">
        <v>0.83333333333333337</v>
      </c>
      <c r="O189" s="55">
        <f t="shared" si="59"/>
        <v>10</v>
      </c>
      <c r="P189" s="92"/>
    </row>
    <row r="190" spans="2:16" ht="19.5" customHeight="1" x14ac:dyDescent="0.2">
      <c r="B190" s="51">
        <f t="shared" si="60"/>
        <v>44428</v>
      </c>
      <c r="C190" s="52">
        <f t="shared" si="61"/>
        <v>44428</v>
      </c>
      <c r="D190" s="71">
        <v>0.41666666666666669</v>
      </c>
      <c r="E190" s="72">
        <v>0.83333333333333337</v>
      </c>
      <c r="F190" s="55">
        <f t="shared" si="56"/>
        <v>10</v>
      </c>
      <c r="G190" s="35"/>
      <c r="H190" s="48"/>
      <c r="I190" s="55">
        <f t="shared" si="57"/>
        <v>0</v>
      </c>
      <c r="J190" s="71">
        <v>0.41666666666666669</v>
      </c>
      <c r="K190" s="72">
        <v>0.83333333333333337</v>
      </c>
      <c r="L190" s="55">
        <f t="shared" si="58"/>
        <v>10</v>
      </c>
      <c r="M190" s="71">
        <v>0.41666666666666669</v>
      </c>
      <c r="N190" s="72">
        <v>0.83333333333333337</v>
      </c>
      <c r="O190" s="55">
        <f t="shared" si="59"/>
        <v>10</v>
      </c>
      <c r="P190" s="92"/>
    </row>
    <row r="191" spans="2:16" ht="19.5" customHeight="1" x14ac:dyDescent="0.2">
      <c r="B191" s="51">
        <f t="shared" si="60"/>
        <v>44429</v>
      </c>
      <c r="C191" s="52">
        <f t="shared" si="61"/>
        <v>44429</v>
      </c>
      <c r="D191" s="71">
        <v>0.41666666666666669</v>
      </c>
      <c r="E191" s="72">
        <v>0.83333333333333337</v>
      </c>
      <c r="F191" s="55">
        <f t="shared" si="56"/>
        <v>10</v>
      </c>
      <c r="G191" s="35"/>
      <c r="H191" s="48"/>
      <c r="I191" s="55">
        <f t="shared" si="57"/>
        <v>0</v>
      </c>
      <c r="J191" s="71">
        <v>0.41666666666666669</v>
      </c>
      <c r="K191" s="72">
        <v>0.83333333333333337</v>
      </c>
      <c r="L191" s="55">
        <f t="shared" si="58"/>
        <v>10</v>
      </c>
      <c r="M191" s="71">
        <v>0.41666666666666669</v>
      </c>
      <c r="N191" s="72">
        <v>0.83333333333333337</v>
      </c>
      <c r="O191" s="55">
        <f t="shared" si="59"/>
        <v>10</v>
      </c>
      <c r="P191" s="92"/>
    </row>
    <row r="192" spans="2:16" ht="19.5" customHeight="1" x14ac:dyDescent="0.2">
      <c r="B192" s="51">
        <f t="shared" si="60"/>
        <v>44430</v>
      </c>
      <c r="C192" s="52">
        <f t="shared" si="61"/>
        <v>44430</v>
      </c>
      <c r="D192" s="71">
        <v>0.41666666666666669</v>
      </c>
      <c r="E192" s="72">
        <v>0.83333333333333337</v>
      </c>
      <c r="F192" s="55">
        <f t="shared" si="56"/>
        <v>10</v>
      </c>
      <c r="G192" s="35"/>
      <c r="H192" s="48"/>
      <c r="I192" s="55">
        <f t="shared" si="57"/>
        <v>0</v>
      </c>
      <c r="J192" s="71">
        <v>0.41666666666666669</v>
      </c>
      <c r="K192" s="72">
        <v>0.83333333333333337</v>
      </c>
      <c r="L192" s="55">
        <f t="shared" si="58"/>
        <v>10</v>
      </c>
      <c r="M192" s="71">
        <v>0.41666666666666669</v>
      </c>
      <c r="N192" s="72">
        <v>0.83333333333333337</v>
      </c>
      <c r="O192" s="55">
        <f t="shared" si="59"/>
        <v>10</v>
      </c>
      <c r="P192" s="92"/>
    </row>
    <row r="193" spans="2:16" ht="19.5" customHeight="1" x14ac:dyDescent="0.2">
      <c r="B193" s="51">
        <f t="shared" si="60"/>
        <v>44431</v>
      </c>
      <c r="C193" s="52">
        <f t="shared" si="61"/>
        <v>44431</v>
      </c>
      <c r="D193" s="71">
        <v>0.41666666666666669</v>
      </c>
      <c r="E193" s="72">
        <v>0.83333333333333337</v>
      </c>
      <c r="F193" s="55">
        <f t="shared" si="56"/>
        <v>10</v>
      </c>
      <c r="G193" s="35"/>
      <c r="H193" s="48"/>
      <c r="I193" s="55">
        <f t="shared" si="57"/>
        <v>0</v>
      </c>
      <c r="J193" s="71">
        <v>0.41666666666666669</v>
      </c>
      <c r="K193" s="72">
        <v>0.83333333333333337</v>
      </c>
      <c r="L193" s="55">
        <f t="shared" si="58"/>
        <v>10</v>
      </c>
      <c r="M193" s="71">
        <v>0.41666666666666669</v>
      </c>
      <c r="N193" s="72">
        <v>0.83333333333333337</v>
      </c>
      <c r="O193" s="55">
        <f t="shared" si="59"/>
        <v>10</v>
      </c>
      <c r="P193" s="92"/>
    </row>
    <row r="194" spans="2:16" ht="19.5" customHeight="1" x14ac:dyDescent="0.2">
      <c r="B194" s="51">
        <f t="shared" si="60"/>
        <v>44432</v>
      </c>
      <c r="C194" s="52">
        <f t="shared" si="61"/>
        <v>44432</v>
      </c>
      <c r="D194" s="71">
        <v>0.41666666666666669</v>
      </c>
      <c r="E194" s="72">
        <v>0.83333333333333337</v>
      </c>
      <c r="F194" s="55">
        <f>(E194-D194)*24</f>
        <v>10</v>
      </c>
      <c r="G194" s="35"/>
      <c r="H194" s="48"/>
      <c r="I194" s="55">
        <f>(H194-G194)*24</f>
        <v>0</v>
      </c>
      <c r="J194" s="71">
        <v>0.41666666666666669</v>
      </c>
      <c r="K194" s="72">
        <v>0.83333333333333337</v>
      </c>
      <c r="L194" s="55">
        <f t="shared" ref="L194:L200" si="62">(K194-J194)*24</f>
        <v>10</v>
      </c>
      <c r="M194" s="71">
        <v>0.41666666666666669</v>
      </c>
      <c r="N194" s="72">
        <v>0.83333333333333337</v>
      </c>
      <c r="O194" s="55">
        <f t="shared" ref="O194:O200" si="63">(N194-M194)*24</f>
        <v>10</v>
      </c>
      <c r="P194" s="92"/>
    </row>
    <row r="195" spans="2:16" ht="19.5" customHeight="1" x14ac:dyDescent="0.2">
      <c r="B195" s="51">
        <f t="shared" si="60"/>
        <v>44433</v>
      </c>
      <c r="C195" s="52">
        <f t="shared" si="61"/>
        <v>44433</v>
      </c>
      <c r="D195" s="71">
        <v>0.41666666666666669</v>
      </c>
      <c r="E195" s="72">
        <v>0.83333333333333337</v>
      </c>
      <c r="F195" s="55">
        <f>(E195-D195)*24</f>
        <v>10</v>
      </c>
      <c r="G195" s="35"/>
      <c r="H195" s="48"/>
      <c r="I195" s="55">
        <f>(H195-G195)*24</f>
        <v>0</v>
      </c>
      <c r="J195" s="71">
        <v>0.41666666666666669</v>
      </c>
      <c r="K195" s="72">
        <v>0.83333333333333337</v>
      </c>
      <c r="L195" s="55">
        <f t="shared" si="62"/>
        <v>10</v>
      </c>
      <c r="M195" s="71">
        <v>0.41666666666666669</v>
      </c>
      <c r="N195" s="72">
        <v>0.83333333333333337</v>
      </c>
      <c r="O195" s="55">
        <f t="shared" si="63"/>
        <v>10</v>
      </c>
      <c r="P195" s="92"/>
    </row>
    <row r="196" spans="2:16" ht="19.5" customHeight="1" x14ac:dyDescent="0.2">
      <c r="B196" s="51">
        <f t="shared" si="60"/>
        <v>44434</v>
      </c>
      <c r="C196" s="52">
        <f t="shared" si="61"/>
        <v>44434</v>
      </c>
      <c r="D196" s="71">
        <v>0.58333333333333337</v>
      </c>
      <c r="E196" s="72">
        <v>0.83333333333333337</v>
      </c>
      <c r="F196" s="55">
        <f>(E196-D196)*24</f>
        <v>6</v>
      </c>
      <c r="G196" s="35"/>
      <c r="H196" s="48"/>
      <c r="I196" s="55">
        <f>(H196-G196)*24</f>
        <v>0</v>
      </c>
      <c r="J196" s="71">
        <v>0.58333333333333337</v>
      </c>
      <c r="K196" s="72">
        <v>0.75</v>
      </c>
      <c r="L196" s="55">
        <f t="shared" si="62"/>
        <v>3.9999999999999991</v>
      </c>
      <c r="M196" s="71">
        <v>0.41666666666666669</v>
      </c>
      <c r="N196" s="72">
        <v>0.83333333333333337</v>
      </c>
      <c r="O196" s="55">
        <f t="shared" si="63"/>
        <v>10</v>
      </c>
      <c r="P196" s="96" t="s">
        <v>316</v>
      </c>
    </row>
    <row r="197" spans="2:16" ht="19.5" customHeight="1" x14ac:dyDescent="0.2">
      <c r="B197" s="51">
        <f t="shared" si="60"/>
        <v>44435</v>
      </c>
      <c r="C197" s="52">
        <f t="shared" si="61"/>
        <v>44435</v>
      </c>
      <c r="D197" s="71">
        <v>0.58333333333333337</v>
      </c>
      <c r="E197" s="72">
        <v>0.83333333333333337</v>
      </c>
      <c r="F197" s="55">
        <f>(E197-D197)*24</f>
        <v>6</v>
      </c>
      <c r="G197" s="35"/>
      <c r="H197" s="48"/>
      <c r="I197" s="55">
        <f t="shared" si="57"/>
        <v>0</v>
      </c>
      <c r="J197" s="71">
        <v>0.58333333333333337</v>
      </c>
      <c r="K197" s="72">
        <v>0.75</v>
      </c>
      <c r="L197" s="55">
        <f t="shared" si="62"/>
        <v>3.9999999999999991</v>
      </c>
      <c r="M197" s="71">
        <v>0.41666666666666669</v>
      </c>
      <c r="N197" s="72">
        <v>0.83333333333333337</v>
      </c>
      <c r="O197" s="55">
        <f t="shared" si="63"/>
        <v>10</v>
      </c>
      <c r="P197" s="92"/>
    </row>
    <row r="198" spans="2:16" ht="19.5" customHeight="1" x14ac:dyDescent="0.2">
      <c r="B198" s="51">
        <f t="shared" si="60"/>
        <v>44436</v>
      </c>
      <c r="C198" s="52">
        <f t="shared" si="61"/>
        <v>44436</v>
      </c>
      <c r="D198" s="386" t="s">
        <v>379</v>
      </c>
      <c r="E198" s="387"/>
      <c r="F198" s="388"/>
      <c r="G198" s="35"/>
      <c r="H198" s="48"/>
      <c r="I198" s="55">
        <f t="shared" si="57"/>
        <v>0</v>
      </c>
      <c r="J198" s="71">
        <v>0.41666666666666669</v>
      </c>
      <c r="K198" s="72">
        <v>0.75</v>
      </c>
      <c r="L198" s="55">
        <f t="shared" si="62"/>
        <v>8</v>
      </c>
      <c r="M198" s="71">
        <v>0.41666666666666669</v>
      </c>
      <c r="N198" s="72">
        <v>0.83333333333333337</v>
      </c>
      <c r="O198" s="55">
        <f t="shared" si="63"/>
        <v>10</v>
      </c>
      <c r="P198" s="92"/>
    </row>
    <row r="199" spans="2:16" ht="19.5" customHeight="1" x14ac:dyDescent="0.2">
      <c r="B199" s="51">
        <f>IF(DAY(B198+1)&lt;&gt;29,"",B198+1)</f>
        <v>44437</v>
      </c>
      <c r="C199" s="52">
        <f t="shared" si="61"/>
        <v>44437</v>
      </c>
      <c r="D199" s="71">
        <v>0.41666666666666669</v>
      </c>
      <c r="E199" s="72">
        <v>0.75</v>
      </c>
      <c r="F199" s="55">
        <f>(E199-D199)*24</f>
        <v>8</v>
      </c>
      <c r="G199" s="53"/>
      <c r="H199" s="54"/>
      <c r="I199" s="55">
        <f>(H199-G199)*24</f>
        <v>0</v>
      </c>
      <c r="J199" s="71">
        <v>0.41666666666666669</v>
      </c>
      <c r="K199" s="72">
        <v>0.75</v>
      </c>
      <c r="L199" s="55">
        <f t="shared" si="62"/>
        <v>8</v>
      </c>
      <c r="M199" s="71">
        <v>0.41666666666666669</v>
      </c>
      <c r="N199" s="72">
        <v>0.75</v>
      </c>
      <c r="O199" s="55">
        <f t="shared" si="63"/>
        <v>8</v>
      </c>
      <c r="P199" s="92"/>
    </row>
    <row r="200" spans="2:16" ht="19.5" customHeight="1" x14ac:dyDescent="0.2">
      <c r="B200" s="51">
        <f>IF(DAY(B199+1)&lt;&gt;30,"",B199+1)</f>
        <v>44438</v>
      </c>
      <c r="C200" s="52">
        <f t="shared" si="61"/>
        <v>44438</v>
      </c>
      <c r="D200" s="71">
        <v>0.58333333333333337</v>
      </c>
      <c r="E200" s="72">
        <v>0.83333333333333337</v>
      </c>
      <c r="F200" s="55">
        <f>(E200-D200)*24</f>
        <v>6</v>
      </c>
      <c r="G200" s="35"/>
      <c r="H200" s="48"/>
      <c r="I200" s="55">
        <f>(H200-G200)*24</f>
        <v>0</v>
      </c>
      <c r="J200" s="71">
        <v>0.58333333333333337</v>
      </c>
      <c r="K200" s="72">
        <v>0.75</v>
      </c>
      <c r="L200" s="55">
        <f t="shared" si="62"/>
        <v>3.9999999999999991</v>
      </c>
      <c r="M200" s="71">
        <v>0.41666666666666669</v>
      </c>
      <c r="N200" s="72">
        <v>0.83333333333333337</v>
      </c>
      <c r="O200" s="55">
        <f t="shared" si="63"/>
        <v>10</v>
      </c>
      <c r="P200" s="92"/>
    </row>
    <row r="201" spans="2:16" ht="19.5" customHeight="1" thickBot="1" x14ac:dyDescent="0.25">
      <c r="B201" s="51">
        <f>IF(DAY(B200+1)&lt;&gt;31,"",B200+1)</f>
        <v>44439</v>
      </c>
      <c r="C201" s="52">
        <f t="shared" si="61"/>
        <v>44439</v>
      </c>
      <c r="D201" s="35"/>
      <c r="E201" s="48" t="s">
        <v>79</v>
      </c>
      <c r="F201" s="47"/>
      <c r="G201" s="35"/>
      <c r="H201" s="48"/>
      <c r="I201" s="55">
        <f>(H201-G201)*24</f>
        <v>0</v>
      </c>
      <c r="J201" s="35"/>
      <c r="K201" s="48" t="s">
        <v>79</v>
      </c>
      <c r="L201" s="47"/>
      <c r="M201" s="35"/>
      <c r="N201" s="48" t="s">
        <v>79</v>
      </c>
      <c r="O201" s="47"/>
      <c r="P201" s="94"/>
    </row>
    <row r="202" spans="2:16" ht="19.5" customHeight="1" thickTop="1" x14ac:dyDescent="0.2">
      <c r="B202" s="57" t="s">
        <v>37</v>
      </c>
      <c r="C202" s="58"/>
      <c r="D202" s="57"/>
      <c r="E202" s="59">
        <f>COUNTIF(D171:D201,"&gt;0")</f>
        <v>28</v>
      </c>
      <c r="F202" s="60"/>
      <c r="G202" s="61"/>
      <c r="H202" s="59">
        <f>COUNTIF(G171:G201,"&gt;0")</f>
        <v>0</v>
      </c>
      <c r="I202" s="60"/>
      <c r="J202" s="61"/>
      <c r="K202" s="59">
        <f>COUNTIF(J171:J201,"&gt;0")</f>
        <v>30</v>
      </c>
      <c r="L202" s="60"/>
      <c r="M202" s="61"/>
      <c r="N202" s="59">
        <f>COUNTIF(M171:M201,"&gt;0")</f>
        <v>30</v>
      </c>
      <c r="O202" s="60"/>
      <c r="P202" s="40"/>
    </row>
    <row r="203" spans="2:16" ht="19.5" customHeight="1" x14ac:dyDescent="0.2">
      <c r="B203" s="62" t="s">
        <v>309</v>
      </c>
      <c r="C203" s="63"/>
      <c r="D203" s="64"/>
      <c r="E203" s="74">
        <f>SUM(F171:F201)</f>
        <v>258</v>
      </c>
      <c r="F203" s="63"/>
      <c r="G203" s="65"/>
      <c r="H203" s="74">
        <f>SUM(I171:I201)</f>
        <v>0</v>
      </c>
      <c r="I203" s="63"/>
      <c r="J203" s="65"/>
      <c r="K203" s="74">
        <f>SUM(L171:L201)</f>
        <v>270</v>
      </c>
      <c r="L203" s="63"/>
      <c r="M203" s="65"/>
      <c r="N203" s="74">
        <f>SUM(O171:O201)</f>
        <v>290</v>
      </c>
      <c r="O203" s="63"/>
      <c r="P203" s="40"/>
    </row>
    <row r="204" spans="2:16" ht="19.5" customHeight="1" x14ac:dyDescent="0.2">
      <c r="B204" s="64" t="s">
        <v>366</v>
      </c>
      <c r="C204" s="66"/>
      <c r="D204" s="64"/>
      <c r="E204" s="90">
        <f>COUNTIF($B$171:$B$201,"&gt;0")-E202</f>
        <v>3</v>
      </c>
      <c r="F204" s="47"/>
      <c r="G204" s="35"/>
      <c r="H204" s="90">
        <f>COUNTIF($B$171:$B$201,"&gt;0")-H202</f>
        <v>31</v>
      </c>
      <c r="I204" s="47"/>
      <c r="J204" s="35"/>
      <c r="K204" s="90">
        <f>COUNTIF($B$171:$B$201,"&gt;0")-K202</f>
        <v>1</v>
      </c>
      <c r="L204" s="47"/>
      <c r="M204" s="35"/>
      <c r="N204" s="90">
        <f>COUNTIF($B$171:$B$201,"&gt;0")-N202</f>
        <v>1</v>
      </c>
      <c r="O204" s="47"/>
      <c r="P204" s="40"/>
    </row>
    <row r="205" spans="2:16" ht="19.5" customHeight="1" x14ac:dyDescent="0.2">
      <c r="B205" s="67"/>
      <c r="C205" s="68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2:16" ht="18.75" customHeight="1" x14ac:dyDescent="0.2">
      <c r="B206" s="287" t="s">
        <v>13</v>
      </c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2:16" ht="18.75" customHeight="1" x14ac:dyDescent="0.2"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2:16" ht="18.75" customHeight="1" x14ac:dyDescent="0.2"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2:16" ht="18.75" customHeight="1" x14ac:dyDescent="0.2">
      <c r="B209" s="294">
        <f>EDATE(B168, 1)</f>
        <v>44440</v>
      </c>
      <c r="C209" s="294"/>
      <c r="D209" s="294"/>
      <c r="E209" s="44">
        <f>B209</f>
        <v>44440</v>
      </c>
      <c r="F209" s="10"/>
    </row>
    <row r="210" spans="2:16" ht="19.5" customHeight="1" x14ac:dyDescent="0.2">
      <c r="B210" s="289"/>
      <c r="C210" s="290"/>
      <c r="D210" s="219" t="s">
        <v>313</v>
      </c>
      <c r="E210" s="293"/>
      <c r="F210" s="220"/>
      <c r="G210" s="219" t="s">
        <v>2</v>
      </c>
      <c r="H210" s="293"/>
      <c r="I210" s="220"/>
      <c r="J210" s="219" t="s">
        <v>36</v>
      </c>
      <c r="K210" s="293"/>
      <c r="L210" s="220"/>
      <c r="M210" s="219" t="s">
        <v>237</v>
      </c>
      <c r="N210" s="293"/>
      <c r="O210" s="220"/>
      <c r="P210" s="40" t="s">
        <v>306</v>
      </c>
    </row>
    <row r="211" spans="2:16" ht="19.5" customHeight="1" x14ac:dyDescent="0.2">
      <c r="B211" s="291"/>
      <c r="C211" s="292"/>
      <c r="D211" s="35" t="s">
        <v>246</v>
      </c>
      <c r="E211" s="48" t="s">
        <v>307</v>
      </c>
      <c r="F211" s="47" t="s">
        <v>308</v>
      </c>
      <c r="G211" s="35" t="s">
        <v>246</v>
      </c>
      <c r="H211" s="48" t="s">
        <v>307</v>
      </c>
      <c r="I211" s="47" t="s">
        <v>308</v>
      </c>
      <c r="J211" s="35" t="s">
        <v>246</v>
      </c>
      <c r="K211" s="48" t="s">
        <v>307</v>
      </c>
      <c r="L211" s="47" t="s">
        <v>308</v>
      </c>
      <c r="M211" s="35" t="s">
        <v>246</v>
      </c>
      <c r="N211" s="48" t="s">
        <v>307</v>
      </c>
      <c r="O211" s="47" t="s">
        <v>308</v>
      </c>
      <c r="P211" s="3"/>
    </row>
    <row r="212" spans="2:16" ht="19.5" customHeight="1" x14ac:dyDescent="0.2">
      <c r="B212" s="51">
        <f>B209</f>
        <v>44440</v>
      </c>
      <c r="C212" s="52">
        <f>B212</f>
        <v>44440</v>
      </c>
      <c r="D212" s="71">
        <v>0.58333333333333337</v>
      </c>
      <c r="E212" s="72">
        <v>0.83333333333333337</v>
      </c>
      <c r="F212" s="55">
        <f t="shared" ref="F212:F217" si="64">(E212-D212)*24</f>
        <v>6</v>
      </c>
      <c r="G212" s="35"/>
      <c r="H212" s="48"/>
      <c r="I212" s="55">
        <f t="shared" ref="I212:I239" si="65">(H212-G212)*24</f>
        <v>0</v>
      </c>
      <c r="J212" s="71">
        <v>0.58333333333333337</v>
      </c>
      <c r="K212" s="72">
        <v>0.75</v>
      </c>
      <c r="L212" s="55">
        <f t="shared" ref="L212:L217" si="66">(K212-J212)*24</f>
        <v>3.9999999999999991</v>
      </c>
      <c r="M212" s="71">
        <v>0.41666666666666669</v>
      </c>
      <c r="N212" s="72">
        <v>0.83333333333333337</v>
      </c>
      <c r="O212" s="55">
        <f t="shared" ref="O212:O217" si="67">(N212-M212)*24</f>
        <v>10</v>
      </c>
      <c r="P212" s="83"/>
    </row>
    <row r="213" spans="2:16" ht="19.5" customHeight="1" x14ac:dyDescent="0.2">
      <c r="B213" s="51">
        <f t="shared" ref="B213:B239" si="68">B212+1</f>
        <v>44441</v>
      </c>
      <c r="C213" s="52">
        <f>B213</f>
        <v>44441</v>
      </c>
      <c r="D213" s="71">
        <v>0.58333333333333337</v>
      </c>
      <c r="E213" s="72">
        <v>0.83333333333333337</v>
      </c>
      <c r="F213" s="55">
        <f t="shared" si="64"/>
        <v>6</v>
      </c>
      <c r="G213" s="35"/>
      <c r="H213" s="48"/>
      <c r="I213" s="55">
        <f t="shared" si="65"/>
        <v>0</v>
      </c>
      <c r="J213" s="71">
        <v>0.58333333333333337</v>
      </c>
      <c r="K213" s="72">
        <v>0.75</v>
      </c>
      <c r="L213" s="55">
        <f t="shared" si="66"/>
        <v>3.9999999999999991</v>
      </c>
      <c r="M213" s="71">
        <v>0.41666666666666669</v>
      </c>
      <c r="N213" s="72">
        <v>0.83333333333333337</v>
      </c>
      <c r="O213" s="55">
        <f t="shared" si="67"/>
        <v>10</v>
      </c>
      <c r="P213" s="83"/>
    </row>
    <row r="214" spans="2:16" ht="19.5" customHeight="1" x14ac:dyDescent="0.2">
      <c r="B214" s="51">
        <f t="shared" si="68"/>
        <v>44442</v>
      </c>
      <c r="C214" s="52">
        <f t="shared" ref="C214:C242" si="69">B214</f>
        <v>44442</v>
      </c>
      <c r="D214" s="71">
        <v>0.58333333333333337</v>
      </c>
      <c r="E214" s="72">
        <v>0.83333333333333337</v>
      </c>
      <c r="F214" s="55">
        <f t="shared" si="64"/>
        <v>6</v>
      </c>
      <c r="G214" s="35"/>
      <c r="H214" s="48"/>
      <c r="I214" s="55">
        <f t="shared" si="65"/>
        <v>0</v>
      </c>
      <c r="J214" s="71">
        <v>0.58333333333333337</v>
      </c>
      <c r="K214" s="72">
        <v>0.75</v>
      </c>
      <c r="L214" s="55">
        <f t="shared" si="66"/>
        <v>3.9999999999999991</v>
      </c>
      <c r="M214" s="71">
        <v>0.41666666666666669</v>
      </c>
      <c r="N214" s="72">
        <v>0.83333333333333337</v>
      </c>
      <c r="O214" s="55">
        <f t="shared" si="67"/>
        <v>10</v>
      </c>
      <c r="P214" s="83"/>
    </row>
    <row r="215" spans="2:16" ht="19.5" customHeight="1" x14ac:dyDescent="0.2">
      <c r="B215" s="51">
        <f t="shared" si="68"/>
        <v>44443</v>
      </c>
      <c r="C215" s="52">
        <f t="shared" si="69"/>
        <v>44443</v>
      </c>
      <c r="D215" s="71">
        <v>0.41666666666666669</v>
      </c>
      <c r="E215" s="72">
        <v>0.83333333333333337</v>
      </c>
      <c r="F215" s="55">
        <f t="shared" si="64"/>
        <v>10</v>
      </c>
      <c r="G215" s="35"/>
      <c r="H215" s="48"/>
      <c r="I215" s="55">
        <f t="shared" si="65"/>
        <v>0</v>
      </c>
      <c r="J215" s="71">
        <v>0.41666666666666669</v>
      </c>
      <c r="K215" s="72">
        <v>0.75</v>
      </c>
      <c r="L215" s="55">
        <f t="shared" si="66"/>
        <v>8</v>
      </c>
      <c r="M215" s="71">
        <v>0.41666666666666669</v>
      </c>
      <c r="N215" s="72">
        <v>0.83333333333333337</v>
      </c>
      <c r="O215" s="55">
        <f t="shared" si="67"/>
        <v>10</v>
      </c>
      <c r="P215" s="83"/>
    </row>
    <row r="216" spans="2:16" ht="19.5" customHeight="1" x14ac:dyDescent="0.2">
      <c r="B216" s="51">
        <f t="shared" si="68"/>
        <v>44444</v>
      </c>
      <c r="C216" s="52">
        <f t="shared" si="69"/>
        <v>44444</v>
      </c>
      <c r="D216" s="71">
        <v>0.41666666666666669</v>
      </c>
      <c r="E216" s="72">
        <v>0.75</v>
      </c>
      <c r="F216" s="55">
        <f t="shared" si="64"/>
        <v>8</v>
      </c>
      <c r="G216" s="35"/>
      <c r="H216" s="48"/>
      <c r="I216" s="55">
        <f t="shared" si="65"/>
        <v>0</v>
      </c>
      <c r="J216" s="71">
        <v>0.41666666666666669</v>
      </c>
      <c r="K216" s="72">
        <v>0.75</v>
      </c>
      <c r="L216" s="55">
        <f t="shared" si="66"/>
        <v>8</v>
      </c>
      <c r="M216" s="71">
        <v>0.41666666666666669</v>
      </c>
      <c r="N216" s="72">
        <v>0.75</v>
      </c>
      <c r="O216" s="55">
        <f t="shared" si="67"/>
        <v>8</v>
      </c>
      <c r="P216" s="83"/>
    </row>
    <row r="217" spans="2:16" ht="19.5" customHeight="1" x14ac:dyDescent="0.2">
      <c r="B217" s="51">
        <f t="shared" si="68"/>
        <v>44445</v>
      </c>
      <c r="C217" s="52">
        <f t="shared" si="69"/>
        <v>44445</v>
      </c>
      <c r="D217" s="71">
        <v>0.58333333333333337</v>
      </c>
      <c r="E217" s="72">
        <v>0.83333333333333337</v>
      </c>
      <c r="F217" s="55">
        <f t="shared" si="64"/>
        <v>6</v>
      </c>
      <c r="G217" s="35"/>
      <c r="H217" s="48"/>
      <c r="I217" s="55">
        <f t="shared" si="65"/>
        <v>0</v>
      </c>
      <c r="J217" s="71">
        <v>0.58333333333333337</v>
      </c>
      <c r="K217" s="72">
        <v>0.75</v>
      </c>
      <c r="L217" s="55">
        <f t="shared" si="66"/>
        <v>3.9999999999999991</v>
      </c>
      <c r="M217" s="71">
        <v>0.41666666666666669</v>
      </c>
      <c r="N217" s="72">
        <v>0.83333333333333337</v>
      </c>
      <c r="O217" s="55">
        <f t="shared" si="67"/>
        <v>10</v>
      </c>
      <c r="P217" s="83"/>
    </row>
    <row r="218" spans="2:16" ht="19.5" customHeight="1" x14ac:dyDescent="0.2">
      <c r="B218" s="51">
        <f t="shared" si="68"/>
        <v>44446</v>
      </c>
      <c r="C218" s="52">
        <f t="shared" si="69"/>
        <v>44446</v>
      </c>
      <c r="D218" s="35"/>
      <c r="E218" s="48" t="s">
        <v>79</v>
      </c>
      <c r="F218" s="47"/>
      <c r="G218" s="35"/>
      <c r="H218" s="48"/>
      <c r="I218" s="55">
        <f t="shared" si="65"/>
        <v>0</v>
      </c>
      <c r="J218" s="35"/>
      <c r="K218" s="48" t="s">
        <v>79</v>
      </c>
      <c r="L218" s="47"/>
      <c r="M218" s="35"/>
      <c r="N218" s="48" t="s">
        <v>79</v>
      </c>
      <c r="O218" s="47"/>
      <c r="P218" s="91"/>
    </row>
    <row r="219" spans="2:16" ht="19.5" customHeight="1" x14ac:dyDescent="0.2">
      <c r="B219" s="51">
        <f t="shared" si="68"/>
        <v>44447</v>
      </c>
      <c r="C219" s="52">
        <f t="shared" si="69"/>
        <v>44447</v>
      </c>
      <c r="D219" s="71">
        <v>0.58333333333333337</v>
      </c>
      <c r="E219" s="72">
        <v>0.83333333333333337</v>
      </c>
      <c r="F219" s="55">
        <f t="shared" ref="F219:F224" si="70">(E219-D219)*24</f>
        <v>6</v>
      </c>
      <c r="G219" s="35"/>
      <c r="H219" s="48"/>
      <c r="I219" s="55">
        <f t="shared" si="65"/>
        <v>0</v>
      </c>
      <c r="J219" s="71">
        <v>0.58333333333333337</v>
      </c>
      <c r="K219" s="72">
        <v>0.75</v>
      </c>
      <c r="L219" s="55">
        <f t="shared" ref="L219:L224" si="71">(K219-J219)*24</f>
        <v>3.9999999999999991</v>
      </c>
      <c r="M219" s="71">
        <v>0.41666666666666669</v>
      </c>
      <c r="N219" s="72">
        <v>0.83333333333333337</v>
      </c>
      <c r="O219" s="55">
        <f t="shared" ref="O219:O224" si="72">(N219-M219)*24</f>
        <v>10</v>
      </c>
      <c r="P219" s="83"/>
    </row>
    <row r="220" spans="2:16" ht="19.5" customHeight="1" x14ac:dyDescent="0.2">
      <c r="B220" s="51">
        <f t="shared" si="68"/>
        <v>44448</v>
      </c>
      <c r="C220" s="52">
        <f t="shared" si="69"/>
        <v>44448</v>
      </c>
      <c r="D220" s="71">
        <v>0.58333333333333337</v>
      </c>
      <c r="E220" s="72">
        <v>0.83333333333333337</v>
      </c>
      <c r="F220" s="55">
        <f t="shared" si="70"/>
        <v>6</v>
      </c>
      <c r="G220" s="35"/>
      <c r="H220" s="48"/>
      <c r="I220" s="55">
        <f t="shared" si="65"/>
        <v>0</v>
      </c>
      <c r="J220" s="71">
        <v>0.58333333333333337</v>
      </c>
      <c r="K220" s="72">
        <v>0.75</v>
      </c>
      <c r="L220" s="55">
        <f t="shared" si="71"/>
        <v>3.9999999999999991</v>
      </c>
      <c r="M220" s="71">
        <v>0.41666666666666669</v>
      </c>
      <c r="N220" s="72">
        <v>0.83333333333333337</v>
      </c>
      <c r="O220" s="55">
        <f t="shared" si="72"/>
        <v>10</v>
      </c>
      <c r="P220" s="83"/>
    </row>
    <row r="221" spans="2:16" ht="19.5" customHeight="1" x14ac:dyDescent="0.2">
      <c r="B221" s="51">
        <f t="shared" si="68"/>
        <v>44449</v>
      </c>
      <c r="C221" s="52">
        <f t="shared" si="69"/>
        <v>44449</v>
      </c>
      <c r="D221" s="71">
        <v>0.58333333333333337</v>
      </c>
      <c r="E221" s="72">
        <v>0.83333333333333337</v>
      </c>
      <c r="F221" s="55">
        <f t="shared" si="70"/>
        <v>6</v>
      </c>
      <c r="G221" s="35"/>
      <c r="H221" s="48"/>
      <c r="I221" s="55">
        <f t="shared" si="65"/>
        <v>0</v>
      </c>
      <c r="J221" s="71">
        <v>0.58333333333333337</v>
      </c>
      <c r="K221" s="72">
        <v>0.75</v>
      </c>
      <c r="L221" s="55">
        <f t="shared" si="71"/>
        <v>3.9999999999999991</v>
      </c>
      <c r="M221" s="71">
        <v>0.41666666666666669</v>
      </c>
      <c r="N221" s="72">
        <v>0.83333333333333337</v>
      </c>
      <c r="O221" s="55">
        <f t="shared" si="72"/>
        <v>10</v>
      </c>
      <c r="P221" s="92"/>
    </row>
    <row r="222" spans="2:16" ht="19.5" customHeight="1" x14ac:dyDescent="0.2">
      <c r="B222" s="51">
        <f t="shared" si="68"/>
        <v>44450</v>
      </c>
      <c r="C222" s="52">
        <f t="shared" si="69"/>
        <v>44450</v>
      </c>
      <c r="D222" s="71">
        <v>0.41666666666666669</v>
      </c>
      <c r="E222" s="72">
        <v>0.83333333333333337</v>
      </c>
      <c r="F222" s="55">
        <f t="shared" si="70"/>
        <v>10</v>
      </c>
      <c r="G222" s="35"/>
      <c r="H222" s="48"/>
      <c r="I222" s="55">
        <f t="shared" si="65"/>
        <v>0</v>
      </c>
      <c r="J222" s="71">
        <v>0.41666666666666669</v>
      </c>
      <c r="K222" s="72">
        <v>0.75</v>
      </c>
      <c r="L222" s="55">
        <f t="shared" si="71"/>
        <v>8</v>
      </c>
      <c r="M222" s="71">
        <v>0.41666666666666669</v>
      </c>
      <c r="N222" s="72">
        <v>0.83333333333333337</v>
      </c>
      <c r="O222" s="55">
        <f t="shared" si="72"/>
        <v>10</v>
      </c>
      <c r="P222" s="83"/>
    </row>
    <row r="223" spans="2:16" ht="19.5" customHeight="1" x14ac:dyDescent="0.2">
      <c r="B223" s="51">
        <f t="shared" si="68"/>
        <v>44451</v>
      </c>
      <c r="C223" s="52">
        <f t="shared" si="69"/>
        <v>44451</v>
      </c>
      <c r="D223" s="71">
        <v>0.41666666666666669</v>
      </c>
      <c r="E223" s="72">
        <v>0.75</v>
      </c>
      <c r="F223" s="55">
        <f t="shared" si="70"/>
        <v>8</v>
      </c>
      <c r="G223" s="35"/>
      <c r="H223" s="48"/>
      <c r="I223" s="55">
        <f t="shared" si="65"/>
        <v>0</v>
      </c>
      <c r="J223" s="71">
        <v>0.41666666666666669</v>
      </c>
      <c r="K223" s="72">
        <v>0.75</v>
      </c>
      <c r="L223" s="55">
        <f t="shared" si="71"/>
        <v>8</v>
      </c>
      <c r="M223" s="71">
        <v>0.41666666666666669</v>
      </c>
      <c r="N223" s="72">
        <v>0.75</v>
      </c>
      <c r="O223" s="55">
        <f t="shared" si="72"/>
        <v>8</v>
      </c>
      <c r="P223" s="83"/>
    </row>
    <row r="224" spans="2:16" ht="19.5" customHeight="1" x14ac:dyDescent="0.2">
      <c r="B224" s="51">
        <f t="shared" si="68"/>
        <v>44452</v>
      </c>
      <c r="C224" s="52">
        <f t="shared" si="69"/>
        <v>44452</v>
      </c>
      <c r="D224" s="71">
        <v>0.58333333333333337</v>
      </c>
      <c r="E224" s="72">
        <v>0.83333333333333337</v>
      </c>
      <c r="F224" s="55">
        <f t="shared" si="70"/>
        <v>6</v>
      </c>
      <c r="G224" s="35"/>
      <c r="H224" s="48"/>
      <c r="I224" s="55">
        <f>(H224-G224)*24</f>
        <v>0</v>
      </c>
      <c r="J224" s="71">
        <v>0.58333333333333337</v>
      </c>
      <c r="K224" s="72">
        <v>0.75</v>
      </c>
      <c r="L224" s="55">
        <f t="shared" si="71"/>
        <v>3.9999999999999991</v>
      </c>
      <c r="M224" s="71">
        <v>0.41666666666666669</v>
      </c>
      <c r="N224" s="72">
        <v>0.83333333333333337</v>
      </c>
      <c r="O224" s="55">
        <f t="shared" si="72"/>
        <v>10</v>
      </c>
      <c r="P224" s="83"/>
    </row>
    <row r="225" spans="2:16" ht="19.5" customHeight="1" x14ac:dyDescent="0.2">
      <c r="B225" s="51">
        <f t="shared" si="68"/>
        <v>44453</v>
      </c>
      <c r="C225" s="52">
        <f t="shared" si="69"/>
        <v>44453</v>
      </c>
      <c r="D225" s="35"/>
      <c r="E225" s="48" t="s">
        <v>79</v>
      </c>
      <c r="F225" s="47"/>
      <c r="G225" s="35"/>
      <c r="H225" s="48"/>
      <c r="I225" s="55">
        <f t="shared" si="65"/>
        <v>0</v>
      </c>
      <c r="J225" s="35"/>
      <c r="K225" s="48" t="s">
        <v>79</v>
      </c>
      <c r="L225" s="47"/>
      <c r="M225" s="35"/>
      <c r="N225" s="48" t="s">
        <v>79</v>
      </c>
      <c r="O225" s="47"/>
      <c r="P225" s="120"/>
    </row>
    <row r="226" spans="2:16" ht="19.5" customHeight="1" x14ac:dyDescent="0.2">
      <c r="B226" s="51">
        <f t="shared" si="68"/>
        <v>44454</v>
      </c>
      <c r="C226" s="52">
        <f t="shared" si="69"/>
        <v>44454</v>
      </c>
      <c r="D226" s="71">
        <v>0.58333333333333337</v>
      </c>
      <c r="E226" s="72">
        <v>0.83333333333333337</v>
      </c>
      <c r="F226" s="55">
        <f>(E226-D226)*24</f>
        <v>6</v>
      </c>
      <c r="G226" s="35"/>
      <c r="H226" s="48"/>
      <c r="I226" s="55">
        <f t="shared" si="65"/>
        <v>0</v>
      </c>
      <c r="J226" s="71">
        <v>0.58333333333333337</v>
      </c>
      <c r="K226" s="72">
        <v>0.75</v>
      </c>
      <c r="L226" s="55">
        <f t="shared" ref="L226:L231" si="73">(K226-J226)*24</f>
        <v>3.9999999999999991</v>
      </c>
      <c r="M226" s="71">
        <v>0.41666666666666669</v>
      </c>
      <c r="N226" s="72">
        <v>0.83333333333333337</v>
      </c>
      <c r="O226" s="55">
        <f t="shared" ref="O226:O231" si="74">(N226-M226)*24</f>
        <v>10</v>
      </c>
      <c r="P226" s="83"/>
    </row>
    <row r="227" spans="2:16" ht="19.5" customHeight="1" x14ac:dyDescent="0.2">
      <c r="B227" s="51">
        <f t="shared" si="68"/>
        <v>44455</v>
      </c>
      <c r="C227" s="52">
        <f t="shared" si="69"/>
        <v>44455</v>
      </c>
      <c r="D227" s="71">
        <v>0.58333333333333337</v>
      </c>
      <c r="E227" s="72">
        <v>0.83333333333333337</v>
      </c>
      <c r="F227" s="55">
        <f>(E227-D227)*24</f>
        <v>6</v>
      </c>
      <c r="G227" s="35"/>
      <c r="H227" s="48"/>
      <c r="I227" s="55">
        <f t="shared" si="65"/>
        <v>0</v>
      </c>
      <c r="J227" s="71">
        <v>0.58333333333333337</v>
      </c>
      <c r="K227" s="72">
        <v>0.75</v>
      </c>
      <c r="L227" s="55">
        <f t="shared" si="73"/>
        <v>3.9999999999999991</v>
      </c>
      <c r="M227" s="71">
        <v>0.41666666666666669</v>
      </c>
      <c r="N227" s="72">
        <v>0.83333333333333337</v>
      </c>
      <c r="O227" s="55">
        <f t="shared" si="74"/>
        <v>10</v>
      </c>
      <c r="P227" s="83"/>
    </row>
    <row r="228" spans="2:16" ht="19.5" customHeight="1" x14ac:dyDescent="0.2">
      <c r="B228" s="51">
        <f t="shared" si="68"/>
        <v>44456</v>
      </c>
      <c r="C228" s="52">
        <f t="shared" si="69"/>
        <v>44456</v>
      </c>
      <c r="D228" s="71">
        <v>0.58333333333333337</v>
      </c>
      <c r="E228" s="72">
        <v>0.83333333333333337</v>
      </c>
      <c r="F228" s="55">
        <f>(E228-D228)*24</f>
        <v>6</v>
      </c>
      <c r="G228" s="35"/>
      <c r="H228" s="48"/>
      <c r="I228" s="55">
        <f t="shared" si="65"/>
        <v>0</v>
      </c>
      <c r="J228" s="71">
        <v>0.58333333333333337</v>
      </c>
      <c r="K228" s="72">
        <v>0.75</v>
      </c>
      <c r="L228" s="55">
        <f t="shared" si="73"/>
        <v>3.9999999999999991</v>
      </c>
      <c r="M228" s="71">
        <v>0.41666666666666669</v>
      </c>
      <c r="N228" s="72">
        <v>0.83333333333333337</v>
      </c>
      <c r="O228" s="55">
        <f t="shared" si="74"/>
        <v>10</v>
      </c>
      <c r="P228" s="92"/>
    </row>
    <row r="229" spans="2:16" ht="19.5" customHeight="1" x14ac:dyDescent="0.2">
      <c r="B229" s="51">
        <f t="shared" si="68"/>
        <v>44457</v>
      </c>
      <c r="C229" s="52">
        <f t="shared" si="69"/>
        <v>44457</v>
      </c>
      <c r="D229" s="71"/>
      <c r="E229" s="72" t="s">
        <v>348</v>
      </c>
      <c r="F229" s="55"/>
      <c r="G229" s="35"/>
      <c r="H229" s="48"/>
      <c r="I229" s="55">
        <f t="shared" si="65"/>
        <v>0</v>
      </c>
      <c r="J229" s="71">
        <v>0.41666666666666669</v>
      </c>
      <c r="K229" s="72">
        <v>0.75</v>
      </c>
      <c r="L229" s="55">
        <f t="shared" si="73"/>
        <v>8</v>
      </c>
      <c r="M229" s="71">
        <v>0.41666666666666669</v>
      </c>
      <c r="N229" s="72">
        <v>0.83333333333333337</v>
      </c>
      <c r="O229" s="55">
        <f t="shared" si="74"/>
        <v>10</v>
      </c>
      <c r="P229" s="92"/>
    </row>
    <row r="230" spans="2:16" ht="19.5" customHeight="1" x14ac:dyDescent="0.2">
      <c r="B230" s="51">
        <f t="shared" si="68"/>
        <v>44458</v>
      </c>
      <c r="C230" s="52">
        <f t="shared" si="69"/>
        <v>44458</v>
      </c>
      <c r="D230" s="71"/>
      <c r="E230" s="72" t="s">
        <v>348</v>
      </c>
      <c r="F230" s="55"/>
      <c r="G230" s="35"/>
      <c r="H230" s="48"/>
      <c r="I230" s="55">
        <f t="shared" si="65"/>
        <v>0</v>
      </c>
      <c r="J230" s="71">
        <v>0.41666666666666669</v>
      </c>
      <c r="K230" s="72">
        <v>0.75</v>
      </c>
      <c r="L230" s="55">
        <f t="shared" si="73"/>
        <v>8</v>
      </c>
      <c r="M230" s="71">
        <v>0.41666666666666669</v>
      </c>
      <c r="N230" s="72">
        <v>0.75</v>
      </c>
      <c r="O230" s="55">
        <f t="shared" si="74"/>
        <v>8</v>
      </c>
      <c r="P230" s="92"/>
    </row>
    <row r="231" spans="2:16" ht="19.5" customHeight="1" x14ac:dyDescent="0.2">
      <c r="B231" s="51">
        <f t="shared" si="68"/>
        <v>44459</v>
      </c>
      <c r="C231" s="52">
        <f t="shared" si="69"/>
        <v>44459</v>
      </c>
      <c r="D231" s="71"/>
      <c r="E231" s="72" t="s">
        <v>348</v>
      </c>
      <c r="F231" s="55"/>
      <c r="G231" s="35"/>
      <c r="H231" s="48"/>
      <c r="I231" s="55">
        <f>(H231-G231)*24</f>
        <v>0</v>
      </c>
      <c r="J231" s="71">
        <v>0.41666666666666669</v>
      </c>
      <c r="K231" s="72">
        <v>0.75</v>
      </c>
      <c r="L231" s="55">
        <f t="shared" si="73"/>
        <v>8</v>
      </c>
      <c r="M231" s="71">
        <v>0.41666666666666669</v>
      </c>
      <c r="N231" s="72">
        <v>0.75</v>
      </c>
      <c r="O231" s="55">
        <f t="shared" si="74"/>
        <v>8</v>
      </c>
      <c r="P231" s="83" t="s">
        <v>94</v>
      </c>
    </row>
    <row r="232" spans="2:16" ht="19.5" customHeight="1" x14ac:dyDescent="0.2">
      <c r="B232" s="51">
        <f t="shared" si="68"/>
        <v>44460</v>
      </c>
      <c r="C232" s="52">
        <f t="shared" si="69"/>
        <v>44460</v>
      </c>
      <c r="D232" s="35"/>
      <c r="E232" s="48" t="s">
        <v>79</v>
      </c>
      <c r="F232" s="47"/>
      <c r="G232" s="35"/>
      <c r="H232" s="48"/>
      <c r="I232" s="55">
        <f>(H232-G232)*24</f>
        <v>0</v>
      </c>
      <c r="J232" s="35"/>
      <c r="K232" s="48" t="s">
        <v>79</v>
      </c>
      <c r="L232" s="47"/>
      <c r="M232" s="35"/>
      <c r="N232" s="48" t="s">
        <v>79</v>
      </c>
      <c r="O232" s="47"/>
      <c r="P232" s="117"/>
    </row>
    <row r="233" spans="2:16" ht="19.5" customHeight="1" x14ac:dyDescent="0.2">
      <c r="B233" s="51">
        <f t="shared" si="68"/>
        <v>44461</v>
      </c>
      <c r="C233" s="52">
        <f t="shared" si="69"/>
        <v>44461</v>
      </c>
      <c r="D233" s="71">
        <v>0.58333333333333337</v>
      </c>
      <c r="E233" s="72">
        <v>0.83333333333333337</v>
      </c>
      <c r="F233" s="55">
        <f t="shared" ref="F233:F238" si="75">(E233-D233)*24</f>
        <v>6</v>
      </c>
      <c r="G233" s="35"/>
      <c r="H233" s="48"/>
      <c r="I233" s="55">
        <f>(H233-G233)*24</f>
        <v>0</v>
      </c>
      <c r="J233" s="71">
        <v>0.58333333333333337</v>
      </c>
      <c r="K233" s="72">
        <v>0.75</v>
      </c>
      <c r="L233" s="55">
        <f t="shared" ref="L233:L238" si="76">(K233-J233)*24</f>
        <v>3.9999999999999991</v>
      </c>
      <c r="M233" s="71">
        <v>0.41666666666666669</v>
      </c>
      <c r="N233" s="72">
        <v>0.83333333333333337</v>
      </c>
      <c r="O233" s="55">
        <f t="shared" ref="O233:O238" si="77">(N233-M233)*24</f>
        <v>10</v>
      </c>
      <c r="P233" s="121"/>
    </row>
    <row r="234" spans="2:16" ht="19.5" customHeight="1" x14ac:dyDescent="0.2">
      <c r="B234" s="51">
        <f t="shared" si="68"/>
        <v>44462</v>
      </c>
      <c r="C234" s="52">
        <f t="shared" si="69"/>
        <v>44462</v>
      </c>
      <c r="D234" s="71">
        <v>0.41666666666666669</v>
      </c>
      <c r="E234" s="72">
        <v>0.75</v>
      </c>
      <c r="F234" s="55">
        <f t="shared" si="75"/>
        <v>8</v>
      </c>
      <c r="G234" s="35"/>
      <c r="H234" s="48"/>
      <c r="I234" s="55">
        <f>(H234-G234)*24</f>
        <v>0</v>
      </c>
      <c r="J234" s="71">
        <v>0.41666666666666669</v>
      </c>
      <c r="K234" s="72">
        <v>0.75</v>
      </c>
      <c r="L234" s="55">
        <f t="shared" si="76"/>
        <v>8</v>
      </c>
      <c r="M234" s="71">
        <v>0.41666666666666669</v>
      </c>
      <c r="N234" s="72">
        <v>0.75</v>
      </c>
      <c r="O234" s="55">
        <f t="shared" si="77"/>
        <v>8</v>
      </c>
      <c r="P234" s="83" t="s">
        <v>95</v>
      </c>
    </row>
    <row r="235" spans="2:16" ht="19.5" customHeight="1" x14ac:dyDescent="0.2">
      <c r="B235" s="51">
        <f t="shared" si="68"/>
        <v>44463</v>
      </c>
      <c r="C235" s="52">
        <f t="shared" si="69"/>
        <v>44463</v>
      </c>
      <c r="D235" s="71">
        <v>0.58333333333333337</v>
      </c>
      <c r="E235" s="72">
        <v>0.83333333333333337</v>
      </c>
      <c r="F235" s="55">
        <f t="shared" si="75"/>
        <v>6</v>
      </c>
      <c r="G235" s="35"/>
      <c r="H235" s="48"/>
      <c r="I235" s="55">
        <f t="shared" si="65"/>
        <v>0</v>
      </c>
      <c r="J235" s="71">
        <v>0.58333333333333337</v>
      </c>
      <c r="K235" s="72">
        <v>0.75</v>
      </c>
      <c r="L235" s="55">
        <f t="shared" si="76"/>
        <v>3.9999999999999991</v>
      </c>
      <c r="M235" s="71">
        <v>0.41666666666666669</v>
      </c>
      <c r="N235" s="72">
        <v>0.83333333333333337</v>
      </c>
      <c r="O235" s="55">
        <f t="shared" si="77"/>
        <v>10</v>
      </c>
      <c r="P235" s="92"/>
    </row>
    <row r="236" spans="2:16" ht="19.5" customHeight="1" x14ac:dyDescent="0.2">
      <c r="B236" s="51">
        <f t="shared" si="68"/>
        <v>44464</v>
      </c>
      <c r="C236" s="52">
        <f t="shared" si="69"/>
        <v>44464</v>
      </c>
      <c r="D236" s="71">
        <v>0.41666666666666669</v>
      </c>
      <c r="E236" s="72">
        <v>0.83333333333333337</v>
      </c>
      <c r="F236" s="55">
        <f t="shared" si="75"/>
        <v>10</v>
      </c>
      <c r="G236" s="35"/>
      <c r="H236" s="48"/>
      <c r="I236" s="55">
        <f t="shared" si="65"/>
        <v>0</v>
      </c>
      <c r="J236" s="71">
        <v>0.41666666666666669</v>
      </c>
      <c r="K236" s="72">
        <v>0.75</v>
      </c>
      <c r="L236" s="55">
        <f t="shared" si="76"/>
        <v>8</v>
      </c>
      <c r="M236" s="71">
        <v>0.41666666666666669</v>
      </c>
      <c r="N236" s="72">
        <v>0.83333333333333337</v>
      </c>
      <c r="O236" s="55">
        <f t="shared" si="77"/>
        <v>10</v>
      </c>
      <c r="P236" s="92"/>
    </row>
    <row r="237" spans="2:16" ht="19.5" customHeight="1" x14ac:dyDescent="0.2">
      <c r="B237" s="51">
        <f t="shared" si="68"/>
        <v>44465</v>
      </c>
      <c r="C237" s="52">
        <f t="shared" si="69"/>
        <v>44465</v>
      </c>
      <c r="D237" s="71">
        <v>0.41666666666666669</v>
      </c>
      <c r="E237" s="72">
        <v>0.75</v>
      </c>
      <c r="F237" s="55">
        <f t="shared" si="75"/>
        <v>8</v>
      </c>
      <c r="G237" s="35"/>
      <c r="H237" s="48"/>
      <c r="I237" s="55">
        <f t="shared" si="65"/>
        <v>0</v>
      </c>
      <c r="J237" s="71">
        <v>0.41666666666666669</v>
      </c>
      <c r="K237" s="72">
        <v>0.75</v>
      </c>
      <c r="L237" s="55">
        <f t="shared" si="76"/>
        <v>8</v>
      </c>
      <c r="M237" s="71">
        <v>0.41666666666666669</v>
      </c>
      <c r="N237" s="72">
        <v>0.75</v>
      </c>
      <c r="O237" s="55">
        <f t="shared" si="77"/>
        <v>8</v>
      </c>
      <c r="P237" s="92"/>
    </row>
    <row r="238" spans="2:16" ht="19.5" customHeight="1" x14ac:dyDescent="0.2">
      <c r="B238" s="51">
        <f t="shared" si="68"/>
        <v>44466</v>
      </c>
      <c r="C238" s="52">
        <f t="shared" si="69"/>
        <v>44466</v>
      </c>
      <c r="D238" s="71">
        <v>0.58333333333333337</v>
      </c>
      <c r="E238" s="72">
        <v>0.83333333333333337</v>
      </c>
      <c r="F238" s="55">
        <f t="shared" si="75"/>
        <v>6</v>
      </c>
      <c r="G238" s="35"/>
      <c r="H238" s="48"/>
      <c r="I238" s="55">
        <f t="shared" si="65"/>
        <v>0</v>
      </c>
      <c r="J238" s="71">
        <v>0.58333333333333337</v>
      </c>
      <c r="K238" s="72">
        <v>0.75</v>
      </c>
      <c r="L238" s="55">
        <f t="shared" si="76"/>
        <v>3.9999999999999991</v>
      </c>
      <c r="M238" s="71">
        <v>0.41666666666666669</v>
      </c>
      <c r="N238" s="72">
        <v>0.83333333333333337</v>
      </c>
      <c r="O238" s="55">
        <f t="shared" si="77"/>
        <v>10</v>
      </c>
      <c r="P238" s="92"/>
    </row>
    <row r="239" spans="2:16" ht="19.5" customHeight="1" x14ac:dyDescent="0.2">
      <c r="B239" s="51">
        <f t="shared" si="68"/>
        <v>44467</v>
      </c>
      <c r="C239" s="52">
        <f t="shared" si="69"/>
        <v>44467</v>
      </c>
      <c r="D239" s="35"/>
      <c r="E239" s="48" t="s">
        <v>79</v>
      </c>
      <c r="F239" s="47"/>
      <c r="G239" s="35"/>
      <c r="H239" s="48"/>
      <c r="I239" s="55">
        <f t="shared" si="65"/>
        <v>0</v>
      </c>
      <c r="J239" s="35"/>
      <c r="K239" s="48" t="s">
        <v>79</v>
      </c>
      <c r="L239" s="47"/>
      <c r="M239" s="35"/>
      <c r="N239" s="48" t="s">
        <v>79</v>
      </c>
      <c r="O239" s="47"/>
      <c r="P239" s="92"/>
    </row>
    <row r="240" spans="2:16" ht="19.5" customHeight="1" x14ac:dyDescent="0.2">
      <c r="B240" s="51">
        <f>IF(DAY(B239+1)&lt;&gt;29,"",B239+1)</f>
        <v>44468</v>
      </c>
      <c r="C240" s="52">
        <f t="shared" si="69"/>
        <v>44468</v>
      </c>
      <c r="D240" s="71">
        <v>0.58333333333333337</v>
      </c>
      <c r="E240" s="72">
        <v>0.83333333333333337</v>
      </c>
      <c r="F240" s="55">
        <f>(E240-D240)*24</f>
        <v>6</v>
      </c>
      <c r="G240" s="35"/>
      <c r="H240" s="48"/>
      <c r="I240" s="55">
        <f>(H240-G240)*24</f>
        <v>0</v>
      </c>
      <c r="J240" s="71">
        <v>0.58333333333333337</v>
      </c>
      <c r="K240" s="72">
        <v>0.75</v>
      </c>
      <c r="L240" s="55">
        <f>(K240-J240)*24</f>
        <v>3.9999999999999991</v>
      </c>
      <c r="M240" s="71">
        <v>0.41666666666666669</v>
      </c>
      <c r="N240" s="72">
        <v>0.83333333333333337</v>
      </c>
      <c r="O240" s="55">
        <f>(N240-M240)*24</f>
        <v>10</v>
      </c>
      <c r="P240" s="92"/>
    </row>
    <row r="241" spans="2:16" ht="19.5" customHeight="1" x14ac:dyDescent="0.2">
      <c r="B241" s="51">
        <f>IF(DAY(B240+1)&lt;&gt;30,"",B240+1)</f>
        <v>44469</v>
      </c>
      <c r="C241" s="52">
        <f t="shared" si="69"/>
        <v>44469</v>
      </c>
      <c r="D241" s="71">
        <v>0.58333333333333337</v>
      </c>
      <c r="E241" s="72">
        <v>0.83333333333333337</v>
      </c>
      <c r="F241" s="55">
        <f>(E241-D241)*24</f>
        <v>6</v>
      </c>
      <c r="G241" s="35"/>
      <c r="H241" s="48"/>
      <c r="I241" s="55">
        <f>(H241-G241)*24</f>
        <v>0</v>
      </c>
      <c r="J241" s="71">
        <v>0.58333333333333337</v>
      </c>
      <c r="K241" s="72">
        <v>0.75</v>
      </c>
      <c r="L241" s="55">
        <f>(K241-J241)*24</f>
        <v>3.9999999999999991</v>
      </c>
      <c r="M241" s="71">
        <v>0.41666666666666669</v>
      </c>
      <c r="N241" s="72">
        <v>0.83333333333333337</v>
      </c>
      <c r="O241" s="55">
        <f>(N241-M241)*24</f>
        <v>10</v>
      </c>
      <c r="P241" s="83"/>
    </row>
    <row r="242" spans="2:16" ht="19.5" customHeight="1" thickBot="1" x14ac:dyDescent="0.25">
      <c r="B242" s="51" t="str">
        <f>IF(DAY(B241+1)&lt;&gt;31,"",B241+1)</f>
        <v/>
      </c>
      <c r="C242" s="52" t="str">
        <f t="shared" si="69"/>
        <v/>
      </c>
      <c r="D242" s="56"/>
      <c r="E242" s="77"/>
      <c r="F242" s="76"/>
      <c r="G242" s="75"/>
      <c r="H242" s="77"/>
      <c r="I242" s="76"/>
      <c r="J242" s="75"/>
      <c r="K242" s="77"/>
      <c r="L242" s="76"/>
      <c r="M242" s="75"/>
      <c r="N242" s="77"/>
      <c r="O242" s="76"/>
      <c r="P242" s="94"/>
    </row>
    <row r="243" spans="2:16" ht="19.5" customHeight="1" thickTop="1" x14ac:dyDescent="0.2">
      <c r="B243" s="57" t="s">
        <v>37</v>
      </c>
      <c r="C243" s="58"/>
      <c r="D243" s="57"/>
      <c r="E243" s="59">
        <f>COUNTIF(D212:D242,"&gt;0")</f>
        <v>23</v>
      </c>
      <c r="F243" s="60"/>
      <c r="G243" s="61"/>
      <c r="H243" s="59">
        <f>COUNTIF(G212:G242,"&gt;0")</f>
        <v>0</v>
      </c>
      <c r="I243" s="60"/>
      <c r="J243" s="61"/>
      <c r="K243" s="59">
        <f>COUNTIF(J212:J242,"&gt;0")</f>
        <v>26</v>
      </c>
      <c r="L243" s="60"/>
      <c r="M243" s="61"/>
      <c r="N243" s="59">
        <f>COUNTIF(M212:M242,"&gt;0")</f>
        <v>26</v>
      </c>
      <c r="O243" s="60"/>
      <c r="P243" s="40"/>
    </row>
    <row r="244" spans="2:16" ht="19.5" customHeight="1" x14ac:dyDescent="0.2">
      <c r="B244" s="62" t="s">
        <v>309</v>
      </c>
      <c r="C244" s="63"/>
      <c r="D244" s="64"/>
      <c r="E244" s="74">
        <f>SUM(F212:F242)</f>
        <v>158</v>
      </c>
      <c r="F244" s="63"/>
      <c r="G244" s="65"/>
      <c r="H244" s="74">
        <f>SUM(I212:I242)</f>
        <v>0</v>
      </c>
      <c r="I244" s="63"/>
      <c r="J244" s="65"/>
      <c r="K244" s="74">
        <f>SUM(L212:L242)</f>
        <v>144</v>
      </c>
      <c r="L244" s="63"/>
      <c r="M244" s="65"/>
      <c r="N244" s="74">
        <f>SUM(O212:O242)</f>
        <v>248</v>
      </c>
      <c r="O244" s="63"/>
      <c r="P244" s="40"/>
    </row>
    <row r="245" spans="2:16" ht="19.5" customHeight="1" x14ac:dyDescent="0.2">
      <c r="B245" s="64" t="s">
        <v>366</v>
      </c>
      <c r="C245" s="66"/>
      <c r="D245" s="64"/>
      <c r="E245" s="90">
        <f>COUNTIF($B$212:$B$242,"&gt;0")-E243</f>
        <v>7</v>
      </c>
      <c r="F245" s="47"/>
      <c r="G245" s="35"/>
      <c r="H245" s="90">
        <f>COUNTIF($B$212:$B$242,"&gt;0")-H243</f>
        <v>30</v>
      </c>
      <c r="I245" s="47"/>
      <c r="J245" s="35"/>
      <c r="K245" s="90">
        <f>COUNTIF($B$212:$B$242,"&gt;0")-K243</f>
        <v>4</v>
      </c>
      <c r="L245" s="47"/>
      <c r="M245" s="35"/>
      <c r="N245" s="90">
        <f>COUNTIF($B$212:$B$242,"&gt;0")-N243</f>
        <v>4</v>
      </c>
      <c r="O245" s="47"/>
      <c r="P245" s="40"/>
    </row>
    <row r="246" spans="2:16" ht="19.5" customHeight="1" x14ac:dyDescent="0.2">
      <c r="B246" s="67"/>
      <c r="C246" s="68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2:16" ht="18.75" customHeight="1" x14ac:dyDescent="0.2">
      <c r="B247" s="287" t="s">
        <v>13</v>
      </c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2:16" ht="18.75" customHeight="1" x14ac:dyDescent="0.2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2:16" ht="18.75" customHeight="1" x14ac:dyDescent="0.2"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2:16" ht="18.75" customHeight="1" x14ac:dyDescent="0.2">
      <c r="B250" s="294">
        <f>EDATE(B209, 1)</f>
        <v>44470</v>
      </c>
      <c r="C250" s="294"/>
      <c r="D250" s="294"/>
      <c r="E250" s="295">
        <f>B250</f>
        <v>44470</v>
      </c>
      <c r="F250" s="295"/>
    </row>
    <row r="251" spans="2:16" ht="19.5" customHeight="1" x14ac:dyDescent="0.2">
      <c r="B251" s="289"/>
      <c r="C251" s="290"/>
      <c r="D251" s="219" t="s">
        <v>313</v>
      </c>
      <c r="E251" s="293"/>
      <c r="F251" s="220"/>
      <c r="G251" s="219" t="s">
        <v>2</v>
      </c>
      <c r="H251" s="293"/>
      <c r="I251" s="220"/>
      <c r="J251" s="219" t="s">
        <v>36</v>
      </c>
      <c r="K251" s="293"/>
      <c r="L251" s="220"/>
      <c r="M251" s="219" t="s">
        <v>237</v>
      </c>
      <c r="N251" s="293"/>
      <c r="O251" s="220"/>
      <c r="P251" s="40" t="s">
        <v>306</v>
      </c>
    </row>
    <row r="252" spans="2:16" ht="19.5" customHeight="1" x14ac:dyDescent="0.2">
      <c r="B252" s="291"/>
      <c r="C252" s="292"/>
      <c r="D252" s="35" t="s">
        <v>246</v>
      </c>
      <c r="E252" s="48" t="s">
        <v>307</v>
      </c>
      <c r="F252" s="47" t="s">
        <v>308</v>
      </c>
      <c r="G252" s="35" t="s">
        <v>246</v>
      </c>
      <c r="H252" s="48" t="s">
        <v>307</v>
      </c>
      <c r="I252" s="47" t="s">
        <v>308</v>
      </c>
      <c r="J252" s="35" t="s">
        <v>246</v>
      </c>
      <c r="K252" s="48" t="s">
        <v>307</v>
      </c>
      <c r="L252" s="47" t="s">
        <v>308</v>
      </c>
      <c r="M252" s="35" t="s">
        <v>246</v>
      </c>
      <c r="N252" s="48" t="s">
        <v>307</v>
      </c>
      <c r="O252" s="47" t="s">
        <v>308</v>
      </c>
      <c r="P252" s="3"/>
    </row>
    <row r="253" spans="2:16" ht="19.5" customHeight="1" x14ac:dyDescent="0.2">
      <c r="B253" s="51">
        <f>B250</f>
        <v>44470</v>
      </c>
      <c r="C253" s="52">
        <f>B253</f>
        <v>44470</v>
      </c>
      <c r="D253" s="71">
        <v>0.58333333333333337</v>
      </c>
      <c r="E253" s="72">
        <v>0.83333333333333337</v>
      </c>
      <c r="F253" s="55">
        <f>(E253-D253)*24</f>
        <v>6</v>
      </c>
      <c r="G253" s="35"/>
      <c r="H253" s="48"/>
      <c r="I253" s="55">
        <f>(H253-G253)*24</f>
        <v>0</v>
      </c>
      <c r="J253" s="71">
        <v>0.58333333333333337</v>
      </c>
      <c r="K253" s="72">
        <v>0.75</v>
      </c>
      <c r="L253" s="55">
        <f>(K253-J253)*24</f>
        <v>3.9999999999999991</v>
      </c>
      <c r="M253" s="71">
        <v>0.41666666666666669</v>
      </c>
      <c r="N253" s="72">
        <v>0.83333333333333337</v>
      </c>
      <c r="O253" s="55">
        <f>(N253-M253)*24</f>
        <v>10</v>
      </c>
      <c r="P253" s="83"/>
    </row>
    <row r="254" spans="2:16" ht="19.5" customHeight="1" x14ac:dyDescent="0.2">
      <c r="B254" s="51">
        <f t="shared" ref="B254:B280" si="78">B253+1</f>
        <v>44471</v>
      </c>
      <c r="C254" s="52">
        <f>B254</f>
        <v>44471</v>
      </c>
      <c r="D254" s="71">
        <v>0.41666666666666669</v>
      </c>
      <c r="E254" s="72">
        <v>0.83333333333333337</v>
      </c>
      <c r="F254" s="55">
        <f>(E254-D254)*24</f>
        <v>10</v>
      </c>
      <c r="G254" s="35"/>
      <c r="H254" s="48"/>
      <c r="I254" s="55">
        <f>(H254-G254)*24</f>
        <v>0</v>
      </c>
      <c r="J254" s="71">
        <v>0.41666666666666669</v>
      </c>
      <c r="K254" s="72">
        <v>0.75</v>
      </c>
      <c r="L254" s="55">
        <f>(K254-J254)*24</f>
        <v>8</v>
      </c>
      <c r="M254" s="71">
        <v>0.41666666666666669</v>
      </c>
      <c r="N254" s="72">
        <v>0.83333333333333337</v>
      </c>
      <c r="O254" s="55">
        <f>(N254-M254)*24</f>
        <v>10</v>
      </c>
      <c r="P254" s="83"/>
    </row>
    <row r="255" spans="2:16" ht="19.5" customHeight="1" x14ac:dyDescent="0.2">
      <c r="B255" s="51">
        <f t="shared" si="78"/>
        <v>44472</v>
      </c>
      <c r="C255" s="52">
        <f t="shared" ref="C255:C283" si="79">B255</f>
        <v>44472</v>
      </c>
      <c r="D255" s="71">
        <v>0.41666666666666669</v>
      </c>
      <c r="E255" s="72">
        <v>0.75</v>
      </c>
      <c r="F255" s="55">
        <f>(E255-D255)*24</f>
        <v>8</v>
      </c>
      <c r="G255" s="35"/>
      <c r="H255" s="48"/>
      <c r="I255" s="55">
        <f>(H255-G255)*24</f>
        <v>0</v>
      </c>
      <c r="J255" s="71">
        <v>0.41666666666666669</v>
      </c>
      <c r="K255" s="72">
        <v>0.75</v>
      </c>
      <c r="L255" s="55">
        <f>(K255-J255)*24</f>
        <v>8</v>
      </c>
      <c r="M255" s="71">
        <v>0.41666666666666669</v>
      </c>
      <c r="N255" s="72">
        <v>0.75</v>
      </c>
      <c r="O255" s="55">
        <f>(N255-M255)*24</f>
        <v>8</v>
      </c>
      <c r="P255" s="83"/>
    </row>
    <row r="256" spans="2:16" ht="19.5" customHeight="1" x14ac:dyDescent="0.2">
      <c r="B256" s="51">
        <f t="shared" si="78"/>
        <v>44473</v>
      </c>
      <c r="C256" s="52">
        <f t="shared" si="79"/>
        <v>44473</v>
      </c>
      <c r="D256" s="71">
        <v>0.58333333333333337</v>
      </c>
      <c r="E256" s="72">
        <v>0.83333333333333337</v>
      </c>
      <c r="F256" s="55">
        <f>(E256-D256)*24</f>
        <v>6</v>
      </c>
      <c r="G256" s="35"/>
      <c r="H256" s="48"/>
      <c r="I256" s="55">
        <f>(H256-G256)*24</f>
        <v>0</v>
      </c>
      <c r="J256" s="71">
        <v>0.58333333333333337</v>
      </c>
      <c r="K256" s="72">
        <v>0.75</v>
      </c>
      <c r="L256" s="55">
        <f>(K256-J256)*24</f>
        <v>3.9999999999999991</v>
      </c>
      <c r="M256" s="71">
        <v>0.41666666666666669</v>
      </c>
      <c r="N256" s="72">
        <v>0.83333333333333337</v>
      </c>
      <c r="O256" s="55">
        <f>(N256-M256)*24</f>
        <v>10</v>
      </c>
      <c r="P256" s="83"/>
    </row>
    <row r="257" spans="2:16" ht="19.5" customHeight="1" x14ac:dyDescent="0.2">
      <c r="B257" s="51">
        <f t="shared" si="78"/>
        <v>44474</v>
      </c>
      <c r="C257" s="52">
        <f t="shared" si="79"/>
        <v>44474</v>
      </c>
      <c r="D257" s="35"/>
      <c r="E257" s="48" t="s">
        <v>79</v>
      </c>
      <c r="F257" s="47"/>
      <c r="G257" s="389" t="s">
        <v>317</v>
      </c>
      <c r="H257" s="390"/>
      <c r="I257" s="391"/>
      <c r="J257" s="35"/>
      <c r="K257" s="48" t="s">
        <v>79</v>
      </c>
      <c r="L257" s="47"/>
      <c r="M257" s="35"/>
      <c r="N257" s="48" t="s">
        <v>79</v>
      </c>
      <c r="O257" s="47"/>
      <c r="P257" s="128"/>
    </row>
    <row r="258" spans="2:16" ht="19.5" customHeight="1" x14ac:dyDescent="0.2">
      <c r="B258" s="51">
        <f t="shared" si="78"/>
        <v>44475</v>
      </c>
      <c r="C258" s="52">
        <f t="shared" si="79"/>
        <v>44475</v>
      </c>
      <c r="D258" s="71"/>
      <c r="E258" s="72"/>
      <c r="F258" s="55"/>
      <c r="G258" s="125"/>
      <c r="H258" s="123"/>
      <c r="I258" s="124">
        <v>2</v>
      </c>
      <c r="J258" s="71">
        <v>0.58333333333333337</v>
      </c>
      <c r="K258" s="72">
        <v>0.75</v>
      </c>
      <c r="L258" s="55">
        <f t="shared" ref="L258:L263" si="80">(K258-J258)*24</f>
        <v>3.9999999999999991</v>
      </c>
      <c r="M258" s="71">
        <v>0.41666666666666669</v>
      </c>
      <c r="N258" s="72">
        <v>0.83333333333333337</v>
      </c>
      <c r="O258" s="55">
        <f t="shared" ref="O258:O263" si="81">(N258-M258)*24</f>
        <v>10</v>
      </c>
      <c r="P258" s="83"/>
    </row>
    <row r="259" spans="2:16" ht="19.5" customHeight="1" x14ac:dyDescent="0.2">
      <c r="B259" s="51">
        <f t="shared" si="78"/>
        <v>44476</v>
      </c>
      <c r="C259" s="52">
        <f t="shared" si="79"/>
        <v>44476</v>
      </c>
      <c r="D259" s="35"/>
      <c r="E259" s="48"/>
      <c r="F259" s="47"/>
      <c r="G259" s="126"/>
      <c r="H259" s="123"/>
      <c r="I259" s="124">
        <v>3</v>
      </c>
      <c r="J259" s="71">
        <v>0.58333333333333337</v>
      </c>
      <c r="K259" s="72">
        <v>0.75</v>
      </c>
      <c r="L259" s="55">
        <f t="shared" si="80"/>
        <v>3.9999999999999991</v>
      </c>
      <c r="M259" s="71">
        <v>0.41666666666666669</v>
      </c>
      <c r="N259" s="72">
        <v>0.83333333333333337</v>
      </c>
      <c r="O259" s="55">
        <f t="shared" si="81"/>
        <v>10</v>
      </c>
      <c r="P259" s="91"/>
    </row>
    <row r="260" spans="2:16" ht="19.5" customHeight="1" x14ac:dyDescent="0.2">
      <c r="B260" s="51">
        <f t="shared" si="78"/>
        <v>44477</v>
      </c>
      <c r="C260" s="52">
        <f t="shared" si="79"/>
        <v>44477</v>
      </c>
      <c r="D260" s="35"/>
      <c r="E260" s="48"/>
      <c r="F260" s="47"/>
      <c r="G260" s="122"/>
      <c r="H260" s="123"/>
      <c r="I260" s="124">
        <v>4</v>
      </c>
      <c r="J260" s="71">
        <v>0.58333333333333337</v>
      </c>
      <c r="K260" s="72">
        <v>0.75</v>
      </c>
      <c r="L260" s="55">
        <f t="shared" si="80"/>
        <v>3.9999999999999991</v>
      </c>
      <c r="M260" s="71">
        <v>0.41666666666666669</v>
      </c>
      <c r="N260" s="72">
        <v>0.83333333333333337</v>
      </c>
      <c r="O260" s="55">
        <f t="shared" si="81"/>
        <v>10</v>
      </c>
      <c r="P260" s="83"/>
    </row>
    <row r="261" spans="2:16" ht="19.5" customHeight="1" x14ac:dyDescent="0.2">
      <c r="B261" s="51">
        <f t="shared" si="78"/>
        <v>44478</v>
      </c>
      <c r="C261" s="52">
        <f t="shared" si="79"/>
        <v>44478</v>
      </c>
      <c r="D261" s="35"/>
      <c r="E261" s="48"/>
      <c r="F261" s="47"/>
      <c r="G261" s="125"/>
      <c r="H261" s="123"/>
      <c r="I261" s="124">
        <v>5</v>
      </c>
      <c r="J261" s="71">
        <v>0.41666666666666669</v>
      </c>
      <c r="K261" s="72">
        <v>0.75</v>
      </c>
      <c r="L261" s="55">
        <f t="shared" si="80"/>
        <v>8</v>
      </c>
      <c r="M261" s="71">
        <v>0.41666666666666669</v>
      </c>
      <c r="N261" s="72">
        <v>0.83333333333333337</v>
      </c>
      <c r="O261" s="55">
        <f t="shared" si="81"/>
        <v>10</v>
      </c>
      <c r="P261" s="83"/>
    </row>
    <row r="262" spans="2:16" ht="19.5" customHeight="1" x14ac:dyDescent="0.2">
      <c r="B262" s="51">
        <f t="shared" si="78"/>
        <v>44479</v>
      </c>
      <c r="C262" s="52">
        <f t="shared" si="79"/>
        <v>44479</v>
      </c>
      <c r="D262" s="71"/>
      <c r="E262" s="72"/>
      <c r="F262" s="55"/>
      <c r="G262" s="125"/>
      <c r="H262" s="123"/>
      <c r="I262" s="124">
        <v>6</v>
      </c>
      <c r="J262" s="71">
        <v>0.41666666666666669</v>
      </c>
      <c r="K262" s="72">
        <v>0.75</v>
      </c>
      <c r="L262" s="55">
        <f t="shared" si="80"/>
        <v>8</v>
      </c>
      <c r="M262" s="71">
        <v>0.41666666666666669</v>
      </c>
      <c r="N262" s="72">
        <v>0.75</v>
      </c>
      <c r="O262" s="55">
        <f t="shared" si="81"/>
        <v>8</v>
      </c>
      <c r="P262" s="92"/>
    </row>
    <row r="263" spans="2:16" ht="19.5" customHeight="1" x14ac:dyDescent="0.2">
      <c r="B263" s="51">
        <f t="shared" si="78"/>
        <v>44480</v>
      </c>
      <c r="C263" s="52">
        <f t="shared" si="79"/>
        <v>44480</v>
      </c>
      <c r="D263" s="71"/>
      <c r="E263" s="72"/>
      <c r="F263" s="55"/>
      <c r="G263" s="125"/>
      <c r="H263" s="123"/>
      <c r="I263" s="124">
        <v>7</v>
      </c>
      <c r="J263" s="71">
        <v>0.58333333333333337</v>
      </c>
      <c r="K263" s="72">
        <v>0.75</v>
      </c>
      <c r="L263" s="55">
        <f t="shared" si="80"/>
        <v>3.9999999999999991</v>
      </c>
      <c r="M263" s="71">
        <v>0.41666666666666669</v>
      </c>
      <c r="N263" s="72">
        <v>0.83333333333333337</v>
      </c>
      <c r="O263" s="55">
        <f t="shared" si="81"/>
        <v>10</v>
      </c>
      <c r="P263" s="92"/>
    </row>
    <row r="264" spans="2:16" ht="19.5" customHeight="1" x14ac:dyDescent="0.2">
      <c r="B264" s="51">
        <f t="shared" si="78"/>
        <v>44481</v>
      </c>
      <c r="C264" s="52">
        <f t="shared" si="79"/>
        <v>44481</v>
      </c>
      <c r="D264" s="71"/>
      <c r="E264" s="72"/>
      <c r="F264" s="55"/>
      <c r="G264" s="125"/>
      <c r="H264" s="123"/>
      <c r="I264" s="124">
        <v>8</v>
      </c>
      <c r="J264" s="35"/>
      <c r="K264" s="48" t="s">
        <v>79</v>
      </c>
      <c r="L264" s="47"/>
      <c r="M264" s="35"/>
      <c r="N264" s="48" t="s">
        <v>79</v>
      </c>
      <c r="O264" s="47"/>
      <c r="P264" s="92"/>
    </row>
    <row r="265" spans="2:16" ht="19.5" customHeight="1" x14ac:dyDescent="0.2">
      <c r="B265" s="51">
        <f t="shared" si="78"/>
        <v>44482</v>
      </c>
      <c r="C265" s="52">
        <f t="shared" si="79"/>
        <v>44482</v>
      </c>
      <c r="D265" s="71"/>
      <c r="E265" s="72"/>
      <c r="F265" s="55"/>
      <c r="G265" s="125"/>
      <c r="H265" s="123"/>
      <c r="I265" s="124">
        <v>9</v>
      </c>
      <c r="J265" s="71">
        <v>0.58333333333333337</v>
      </c>
      <c r="K265" s="72">
        <v>0.75</v>
      </c>
      <c r="L265" s="55">
        <f t="shared" ref="L265:L270" si="82">(K265-J265)*24</f>
        <v>3.9999999999999991</v>
      </c>
      <c r="M265" s="71">
        <v>0.41666666666666669</v>
      </c>
      <c r="N265" s="72">
        <v>0.83333333333333337</v>
      </c>
      <c r="O265" s="55">
        <f t="shared" ref="O265:O270" si="83">(N265-M265)*24</f>
        <v>10</v>
      </c>
      <c r="P265" s="91"/>
    </row>
    <row r="266" spans="2:16" ht="19.5" customHeight="1" x14ac:dyDescent="0.2">
      <c r="B266" s="51">
        <f t="shared" si="78"/>
        <v>44483</v>
      </c>
      <c r="C266" s="52">
        <f t="shared" si="79"/>
        <v>44483</v>
      </c>
      <c r="D266" s="53"/>
      <c r="E266" s="54"/>
      <c r="F266" s="55"/>
      <c r="G266" s="125"/>
      <c r="H266" s="123"/>
      <c r="I266" s="124">
        <v>10</v>
      </c>
      <c r="J266" s="71">
        <v>0.58333333333333337</v>
      </c>
      <c r="K266" s="72">
        <v>0.75</v>
      </c>
      <c r="L266" s="55">
        <f t="shared" si="82"/>
        <v>3.9999999999999991</v>
      </c>
      <c r="M266" s="71">
        <v>0.41666666666666669</v>
      </c>
      <c r="N266" s="72">
        <v>0.83333333333333337</v>
      </c>
      <c r="O266" s="55">
        <f t="shared" si="83"/>
        <v>10</v>
      </c>
      <c r="P266" s="92"/>
    </row>
    <row r="267" spans="2:16" ht="19.5" customHeight="1" x14ac:dyDescent="0.2">
      <c r="B267" s="51">
        <f t="shared" si="78"/>
        <v>44484</v>
      </c>
      <c r="C267" s="52">
        <f t="shared" si="79"/>
        <v>44484</v>
      </c>
      <c r="D267" s="71"/>
      <c r="E267" s="72"/>
      <c r="F267" s="55"/>
      <c r="G267" s="125"/>
      <c r="H267" s="123"/>
      <c r="I267" s="124">
        <v>11</v>
      </c>
      <c r="J267" s="71">
        <v>0.58333333333333337</v>
      </c>
      <c r="K267" s="72">
        <v>0.75</v>
      </c>
      <c r="L267" s="55">
        <f t="shared" si="82"/>
        <v>3.9999999999999991</v>
      </c>
      <c r="M267" s="71">
        <v>0.41666666666666669</v>
      </c>
      <c r="N267" s="72">
        <v>0.83333333333333337</v>
      </c>
      <c r="O267" s="55">
        <f t="shared" si="83"/>
        <v>10</v>
      </c>
      <c r="P267" s="92"/>
    </row>
    <row r="268" spans="2:16" ht="19.5" customHeight="1" x14ac:dyDescent="0.2">
      <c r="B268" s="51">
        <f t="shared" si="78"/>
        <v>44485</v>
      </c>
      <c r="C268" s="52">
        <f t="shared" si="79"/>
        <v>44485</v>
      </c>
      <c r="D268" s="35"/>
      <c r="E268" s="48"/>
      <c r="F268" s="47"/>
      <c r="G268" s="125"/>
      <c r="H268" s="123"/>
      <c r="I268" s="124">
        <v>12</v>
      </c>
      <c r="J268" s="71">
        <v>0.41666666666666669</v>
      </c>
      <c r="K268" s="72">
        <v>0.75</v>
      </c>
      <c r="L268" s="55">
        <f t="shared" si="82"/>
        <v>8</v>
      </c>
      <c r="M268" s="71">
        <v>0.41666666666666669</v>
      </c>
      <c r="N268" s="72">
        <v>0.83333333333333337</v>
      </c>
      <c r="O268" s="55">
        <f t="shared" si="83"/>
        <v>10</v>
      </c>
      <c r="P268" s="92"/>
    </row>
    <row r="269" spans="2:16" ht="19.5" customHeight="1" x14ac:dyDescent="0.2">
      <c r="B269" s="51">
        <f t="shared" si="78"/>
        <v>44486</v>
      </c>
      <c r="C269" s="52">
        <f t="shared" si="79"/>
        <v>44486</v>
      </c>
      <c r="D269" s="71"/>
      <c r="E269" s="72"/>
      <c r="F269" s="55"/>
      <c r="G269" s="125"/>
      <c r="H269" s="123"/>
      <c r="I269" s="124">
        <v>13</v>
      </c>
      <c r="J269" s="71">
        <v>0.41666666666666669</v>
      </c>
      <c r="K269" s="72">
        <v>0.75</v>
      </c>
      <c r="L269" s="55">
        <f t="shared" si="82"/>
        <v>8</v>
      </c>
      <c r="M269" s="71">
        <v>0.41666666666666669</v>
      </c>
      <c r="N269" s="72">
        <v>0.75</v>
      </c>
      <c r="O269" s="55">
        <f t="shared" si="83"/>
        <v>8</v>
      </c>
      <c r="P269" s="92"/>
    </row>
    <row r="270" spans="2:16" ht="19.5" customHeight="1" x14ac:dyDescent="0.2">
      <c r="B270" s="51">
        <f t="shared" si="78"/>
        <v>44487</v>
      </c>
      <c r="C270" s="52">
        <f t="shared" si="79"/>
        <v>44487</v>
      </c>
      <c r="D270" s="71"/>
      <c r="E270" s="72"/>
      <c r="F270" s="55"/>
      <c r="G270" s="125"/>
      <c r="H270" s="123"/>
      <c r="I270" s="124">
        <v>14</v>
      </c>
      <c r="J270" s="71">
        <v>0.58333333333333337</v>
      </c>
      <c r="K270" s="72">
        <v>0.75</v>
      </c>
      <c r="L270" s="55">
        <f t="shared" si="82"/>
        <v>3.9999999999999991</v>
      </c>
      <c r="M270" s="71">
        <v>0.41666666666666669</v>
      </c>
      <c r="N270" s="72">
        <v>0.83333333333333337</v>
      </c>
      <c r="O270" s="55">
        <f t="shared" si="83"/>
        <v>10</v>
      </c>
      <c r="P270" s="92"/>
    </row>
    <row r="271" spans="2:16" ht="19.5" customHeight="1" x14ac:dyDescent="0.2">
      <c r="B271" s="51">
        <f t="shared" si="78"/>
        <v>44488</v>
      </c>
      <c r="C271" s="52">
        <f t="shared" si="79"/>
        <v>44488</v>
      </c>
      <c r="D271" s="71"/>
      <c r="E271" s="72"/>
      <c r="F271" s="55"/>
      <c r="G271" s="125"/>
      <c r="H271" s="123"/>
      <c r="I271" s="124">
        <v>15</v>
      </c>
      <c r="J271" s="35"/>
      <c r="K271" s="48" t="s">
        <v>79</v>
      </c>
      <c r="L271" s="47"/>
      <c r="M271" s="35"/>
      <c r="N271" s="48" t="s">
        <v>79</v>
      </c>
      <c r="O271" s="47"/>
      <c r="P271" s="92"/>
    </row>
    <row r="272" spans="2:16" ht="19.5" customHeight="1" x14ac:dyDescent="0.2">
      <c r="B272" s="51">
        <f t="shared" si="78"/>
        <v>44489</v>
      </c>
      <c r="C272" s="52">
        <f t="shared" si="79"/>
        <v>44489</v>
      </c>
      <c r="D272" s="71"/>
      <c r="E272" s="72"/>
      <c r="F272" s="55"/>
      <c r="G272" s="125"/>
      <c r="H272" s="123"/>
      <c r="I272" s="124">
        <v>16</v>
      </c>
      <c r="J272" s="71">
        <v>0.58333333333333337</v>
      </c>
      <c r="K272" s="72">
        <v>0.75</v>
      </c>
      <c r="L272" s="55">
        <f t="shared" ref="L272:L277" si="84">(K272-J272)*24</f>
        <v>3.9999999999999991</v>
      </c>
      <c r="M272" s="71">
        <v>0.41666666666666669</v>
      </c>
      <c r="N272" s="72">
        <v>0.83333333333333337</v>
      </c>
      <c r="O272" s="55">
        <f t="shared" ref="O272:O277" si="85">(N272-M272)*24</f>
        <v>10</v>
      </c>
      <c r="P272" s="92"/>
    </row>
    <row r="273" spans="2:16" ht="19.5" customHeight="1" x14ac:dyDescent="0.2">
      <c r="B273" s="51">
        <f t="shared" si="78"/>
        <v>44490</v>
      </c>
      <c r="C273" s="52">
        <f t="shared" si="79"/>
        <v>44490</v>
      </c>
      <c r="D273" s="53"/>
      <c r="E273" s="54"/>
      <c r="F273" s="55"/>
      <c r="G273" s="125"/>
      <c r="H273" s="123"/>
      <c r="I273" s="124">
        <v>17</v>
      </c>
      <c r="J273" s="71">
        <v>0.58333333333333337</v>
      </c>
      <c r="K273" s="72">
        <v>0.75</v>
      </c>
      <c r="L273" s="55">
        <f t="shared" si="84"/>
        <v>3.9999999999999991</v>
      </c>
      <c r="M273" s="71">
        <v>0.41666666666666669</v>
      </c>
      <c r="N273" s="72">
        <v>0.83333333333333337</v>
      </c>
      <c r="O273" s="55">
        <f t="shared" si="85"/>
        <v>10</v>
      </c>
      <c r="P273" s="83"/>
    </row>
    <row r="274" spans="2:16" ht="19.5" customHeight="1" x14ac:dyDescent="0.2">
      <c r="B274" s="51">
        <f t="shared" si="78"/>
        <v>44491</v>
      </c>
      <c r="C274" s="52">
        <f t="shared" si="79"/>
        <v>44491</v>
      </c>
      <c r="D274" s="71"/>
      <c r="E274" s="72"/>
      <c r="F274" s="55"/>
      <c r="G274" s="125"/>
      <c r="H274" s="123"/>
      <c r="I274" s="124">
        <v>18</v>
      </c>
      <c r="J274" s="71">
        <v>0.58333333333333337</v>
      </c>
      <c r="K274" s="72">
        <v>0.75</v>
      </c>
      <c r="L274" s="55">
        <f t="shared" si="84"/>
        <v>3.9999999999999991</v>
      </c>
      <c r="M274" s="71">
        <v>0.41666666666666669</v>
      </c>
      <c r="N274" s="72">
        <v>0.83333333333333337</v>
      </c>
      <c r="O274" s="55">
        <f t="shared" si="85"/>
        <v>10</v>
      </c>
      <c r="P274" s="92"/>
    </row>
    <row r="275" spans="2:16" ht="19.5" customHeight="1" x14ac:dyDescent="0.2">
      <c r="B275" s="51">
        <f t="shared" si="78"/>
        <v>44492</v>
      </c>
      <c r="C275" s="52">
        <f t="shared" si="79"/>
        <v>44492</v>
      </c>
      <c r="D275" s="35"/>
      <c r="E275" s="48"/>
      <c r="F275" s="47"/>
      <c r="G275" s="125"/>
      <c r="H275" s="123"/>
      <c r="I275" s="124">
        <v>19</v>
      </c>
      <c r="J275" s="71">
        <v>0.41666666666666669</v>
      </c>
      <c r="K275" s="72">
        <v>0.75</v>
      </c>
      <c r="L275" s="55">
        <f t="shared" si="84"/>
        <v>8</v>
      </c>
      <c r="M275" s="71">
        <v>0.41666666666666669</v>
      </c>
      <c r="N275" s="72">
        <v>0.83333333333333337</v>
      </c>
      <c r="O275" s="55">
        <f t="shared" si="85"/>
        <v>10</v>
      </c>
      <c r="P275" s="92"/>
    </row>
    <row r="276" spans="2:16" ht="19.5" customHeight="1" x14ac:dyDescent="0.2">
      <c r="B276" s="51">
        <f t="shared" si="78"/>
        <v>44493</v>
      </c>
      <c r="C276" s="52">
        <f t="shared" si="79"/>
        <v>44493</v>
      </c>
      <c r="D276" s="71"/>
      <c r="E276" s="72"/>
      <c r="F276" s="55"/>
      <c r="G276" s="125"/>
      <c r="H276" s="123"/>
      <c r="I276" s="124">
        <v>20</v>
      </c>
      <c r="J276" s="71">
        <v>0.41666666666666669</v>
      </c>
      <c r="K276" s="72">
        <v>0.75</v>
      </c>
      <c r="L276" s="55">
        <f t="shared" si="84"/>
        <v>8</v>
      </c>
      <c r="M276" s="71">
        <v>0.41666666666666669</v>
      </c>
      <c r="N276" s="72">
        <v>0.75</v>
      </c>
      <c r="O276" s="55">
        <f t="shared" si="85"/>
        <v>8</v>
      </c>
      <c r="P276" s="92"/>
    </row>
    <row r="277" spans="2:16" ht="19.5" customHeight="1" x14ac:dyDescent="0.2">
      <c r="B277" s="51">
        <f t="shared" si="78"/>
        <v>44494</v>
      </c>
      <c r="C277" s="52">
        <f t="shared" si="79"/>
        <v>44494</v>
      </c>
      <c r="D277" s="71"/>
      <c r="E277" s="72"/>
      <c r="F277" s="55"/>
      <c r="G277" s="125"/>
      <c r="H277" s="123"/>
      <c r="I277" s="124">
        <v>21</v>
      </c>
      <c r="J277" s="71">
        <v>0.58333333333333337</v>
      </c>
      <c r="K277" s="72">
        <v>0.75</v>
      </c>
      <c r="L277" s="55">
        <f t="shared" si="84"/>
        <v>3.9999999999999991</v>
      </c>
      <c r="M277" s="71">
        <v>0.41666666666666669</v>
      </c>
      <c r="N277" s="72">
        <v>0.83333333333333337</v>
      </c>
      <c r="O277" s="55">
        <f t="shared" si="85"/>
        <v>10</v>
      </c>
      <c r="P277" s="92"/>
    </row>
    <row r="278" spans="2:16" ht="19.5" customHeight="1" x14ac:dyDescent="0.2">
      <c r="B278" s="51">
        <f t="shared" si="78"/>
        <v>44495</v>
      </c>
      <c r="C278" s="52">
        <f t="shared" si="79"/>
        <v>44495</v>
      </c>
      <c r="D278" s="71"/>
      <c r="E278" s="72"/>
      <c r="F278" s="55"/>
      <c r="G278" s="125"/>
      <c r="H278" s="123"/>
      <c r="I278" s="124">
        <v>22</v>
      </c>
      <c r="J278" s="35"/>
      <c r="K278" s="48" t="s">
        <v>79</v>
      </c>
      <c r="L278" s="47"/>
      <c r="M278" s="35"/>
      <c r="N278" s="48" t="s">
        <v>79</v>
      </c>
      <c r="O278" s="47"/>
      <c r="P278" s="92"/>
    </row>
    <row r="279" spans="2:16" ht="19.5" customHeight="1" x14ac:dyDescent="0.2">
      <c r="B279" s="51">
        <f t="shared" si="78"/>
        <v>44496</v>
      </c>
      <c r="C279" s="52">
        <f t="shared" si="79"/>
        <v>44496</v>
      </c>
      <c r="D279" s="71"/>
      <c r="E279" s="72"/>
      <c r="F279" s="55"/>
      <c r="G279" s="125"/>
      <c r="H279" s="123"/>
      <c r="I279" s="124">
        <v>23</v>
      </c>
      <c r="J279" s="71">
        <v>0.58333333333333337</v>
      </c>
      <c r="K279" s="72">
        <v>0.75</v>
      </c>
      <c r="L279" s="55">
        <f>(K279-J279)*24</f>
        <v>3.9999999999999991</v>
      </c>
      <c r="M279" s="71">
        <v>0.41666666666666669</v>
      </c>
      <c r="N279" s="72">
        <v>0.83333333333333337</v>
      </c>
      <c r="O279" s="55">
        <f>(N279-M279)*24</f>
        <v>10</v>
      </c>
      <c r="P279" s="92"/>
    </row>
    <row r="280" spans="2:16" ht="19.5" customHeight="1" x14ac:dyDescent="0.2">
      <c r="B280" s="51">
        <f t="shared" si="78"/>
        <v>44497</v>
      </c>
      <c r="C280" s="52">
        <f t="shared" si="79"/>
        <v>44497</v>
      </c>
      <c r="D280" s="53"/>
      <c r="E280" s="54"/>
      <c r="F280" s="55"/>
      <c r="G280" s="125"/>
      <c r="H280" s="123"/>
      <c r="I280" s="124">
        <v>24</v>
      </c>
      <c r="J280" s="71">
        <v>0.58333333333333337</v>
      </c>
      <c r="K280" s="72">
        <v>0.75</v>
      </c>
      <c r="L280" s="55">
        <f>(K280-J280)*24</f>
        <v>3.9999999999999991</v>
      </c>
      <c r="M280" s="71">
        <v>0.41666666666666669</v>
      </c>
      <c r="N280" s="72">
        <v>0.83333333333333337</v>
      </c>
      <c r="O280" s="55">
        <f>(N280-M280)*24</f>
        <v>10</v>
      </c>
      <c r="P280" s="92"/>
    </row>
    <row r="281" spans="2:16" ht="19.5" customHeight="1" x14ac:dyDescent="0.2">
      <c r="B281" s="51">
        <f>IF(DAY(B280+1)&lt;&gt;29,"",B280+1)</f>
        <v>44498</v>
      </c>
      <c r="C281" s="52">
        <f t="shared" si="79"/>
        <v>44498</v>
      </c>
      <c r="D281" s="53"/>
      <c r="E281" s="54"/>
      <c r="F281" s="55"/>
      <c r="G281" s="125"/>
      <c r="H281" s="123"/>
      <c r="I281" s="124">
        <v>25</v>
      </c>
      <c r="J281" s="71">
        <v>0.58333333333333337</v>
      </c>
      <c r="K281" s="72">
        <v>0.75</v>
      </c>
      <c r="L281" s="55">
        <f>(K281-J281)*24</f>
        <v>3.9999999999999991</v>
      </c>
      <c r="M281" s="71">
        <v>0.41666666666666669</v>
      </c>
      <c r="N281" s="72">
        <v>0.83333333333333337</v>
      </c>
      <c r="O281" s="55">
        <f>(N281-M281)*24</f>
        <v>10</v>
      </c>
      <c r="P281" s="92"/>
    </row>
    <row r="282" spans="2:16" ht="19.5" customHeight="1" x14ac:dyDescent="0.2">
      <c r="B282" s="51">
        <f>IF(DAY(B281+1)&lt;&gt;30,"",B281+1)</f>
        <v>44499</v>
      </c>
      <c r="C282" s="52">
        <f t="shared" si="79"/>
        <v>44499</v>
      </c>
      <c r="D282" s="71"/>
      <c r="E282" s="72"/>
      <c r="F282" s="55"/>
      <c r="G282" s="125"/>
      <c r="H282" s="123"/>
      <c r="I282" s="124">
        <v>26</v>
      </c>
      <c r="J282" s="71">
        <v>0.41666666666666669</v>
      </c>
      <c r="K282" s="72">
        <v>0.75</v>
      </c>
      <c r="L282" s="55">
        <f>(K282-J282)*24</f>
        <v>8</v>
      </c>
      <c r="M282" s="71">
        <v>0.41666666666666669</v>
      </c>
      <c r="N282" s="72">
        <v>0.83333333333333337</v>
      </c>
      <c r="O282" s="55">
        <f>(N282-M282)*24</f>
        <v>10</v>
      </c>
      <c r="P282" s="83"/>
    </row>
    <row r="283" spans="2:16" ht="19.5" customHeight="1" thickBot="1" x14ac:dyDescent="0.25">
      <c r="B283" s="51">
        <f>IF(DAY(B282+1)&lt;&gt;31,"",B282+1)</f>
        <v>44500</v>
      </c>
      <c r="C283" s="52">
        <f t="shared" si="79"/>
        <v>44500</v>
      </c>
      <c r="D283" s="56"/>
      <c r="E283" s="77"/>
      <c r="F283" s="76"/>
      <c r="G283" s="71">
        <v>0.41666666666666669</v>
      </c>
      <c r="H283" s="72">
        <v>0.75</v>
      </c>
      <c r="I283" s="55">
        <f>(H283-G283)*24</f>
        <v>8</v>
      </c>
      <c r="J283" s="71">
        <v>0.5</v>
      </c>
      <c r="K283" s="72">
        <v>0.75</v>
      </c>
      <c r="L283" s="55">
        <f>(K283-J283)*24</f>
        <v>6</v>
      </c>
      <c r="M283" s="71">
        <v>0.41666666666666669</v>
      </c>
      <c r="N283" s="72">
        <v>0.75</v>
      </c>
      <c r="O283" s="55">
        <f>(N283-M283)*24</f>
        <v>8</v>
      </c>
      <c r="P283" s="152" t="s">
        <v>100</v>
      </c>
    </row>
    <row r="284" spans="2:16" ht="19.5" customHeight="1" thickTop="1" x14ac:dyDescent="0.2">
      <c r="B284" s="57" t="s">
        <v>37</v>
      </c>
      <c r="C284" s="58"/>
      <c r="D284" s="57"/>
      <c r="E284" s="59">
        <f>COUNTIF(D253:D283,"&gt;0")</f>
        <v>4</v>
      </c>
      <c r="F284" s="60"/>
      <c r="G284" s="61"/>
      <c r="H284" s="59">
        <f>COUNTIF(G253:G283,"&gt;0")</f>
        <v>1</v>
      </c>
      <c r="I284" s="60"/>
      <c r="J284" s="61"/>
      <c r="K284" s="59">
        <f>COUNTIF(J253:J283,"&gt;0")</f>
        <v>27</v>
      </c>
      <c r="L284" s="60"/>
      <c r="M284" s="61"/>
      <c r="N284" s="59">
        <f>COUNTIF(M253:M283,"&gt;0")</f>
        <v>27</v>
      </c>
      <c r="O284" s="60"/>
      <c r="P284" s="80"/>
    </row>
    <row r="285" spans="2:16" ht="19.5" customHeight="1" x14ac:dyDescent="0.2">
      <c r="B285" s="62" t="s">
        <v>309</v>
      </c>
      <c r="C285" s="63"/>
      <c r="D285" s="64"/>
      <c r="E285" s="74">
        <f>SUM(F253:F283)</f>
        <v>30</v>
      </c>
      <c r="F285" s="63"/>
      <c r="G285" s="65"/>
      <c r="H285" s="74">
        <v>0</v>
      </c>
      <c r="I285" s="63"/>
      <c r="J285" s="65"/>
      <c r="K285" s="74">
        <f>SUM(L253:L283)</f>
        <v>146</v>
      </c>
      <c r="L285" s="63"/>
      <c r="M285" s="65"/>
      <c r="N285" s="74">
        <f>SUM(O253:O283)</f>
        <v>260</v>
      </c>
      <c r="O285" s="63"/>
      <c r="P285" s="40"/>
    </row>
    <row r="286" spans="2:16" ht="19.5" customHeight="1" x14ac:dyDescent="0.2">
      <c r="B286" s="64" t="s">
        <v>366</v>
      </c>
      <c r="C286" s="66"/>
      <c r="D286" s="64"/>
      <c r="E286" s="90">
        <f>COUNTIF($B$253:$B$283,"&gt;0")-E284</f>
        <v>27</v>
      </c>
      <c r="F286" s="47"/>
      <c r="G286" s="35"/>
      <c r="H286" s="90">
        <f>COUNTIF($B$253:$B$283,"&gt;0")-H284</f>
        <v>30</v>
      </c>
      <c r="I286" s="47"/>
      <c r="J286" s="35"/>
      <c r="K286" s="90">
        <f>COUNTIF($B$253:$B$283,"&gt;0")-K284</f>
        <v>4</v>
      </c>
      <c r="L286" s="47"/>
      <c r="M286" s="35"/>
      <c r="N286" s="90">
        <f>COUNTIF($B$253:$B$283,"&gt;0")-N284</f>
        <v>4</v>
      </c>
      <c r="O286" s="47"/>
      <c r="P286" s="40"/>
    </row>
    <row r="287" spans="2:16" ht="19.5" customHeight="1" x14ac:dyDescent="0.2">
      <c r="B287" s="67"/>
      <c r="C287" s="68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2:16" ht="18.75" customHeight="1" x14ac:dyDescent="0.2">
      <c r="B288" s="287" t="s">
        <v>13</v>
      </c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</row>
    <row r="289" spans="2:16" ht="18.75" customHeight="1" x14ac:dyDescent="0.2"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</row>
    <row r="290" spans="2:16" ht="18.75" customHeight="1" x14ac:dyDescent="0.2"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2:16" ht="18.75" customHeight="1" x14ac:dyDescent="0.2">
      <c r="B291" s="294">
        <f>EDATE(B250, 1)</f>
        <v>44501</v>
      </c>
      <c r="C291" s="294"/>
      <c r="D291" s="294"/>
      <c r="E291" s="295">
        <f>B291</f>
        <v>44501</v>
      </c>
      <c r="F291" s="295"/>
    </row>
    <row r="292" spans="2:16" ht="19.5" customHeight="1" x14ac:dyDescent="0.2">
      <c r="B292" s="289"/>
      <c r="C292" s="290"/>
      <c r="D292" s="219" t="s">
        <v>313</v>
      </c>
      <c r="E292" s="293"/>
      <c r="F292" s="220"/>
      <c r="G292" s="219" t="s">
        <v>2</v>
      </c>
      <c r="H292" s="293"/>
      <c r="I292" s="220"/>
      <c r="J292" s="219" t="s">
        <v>36</v>
      </c>
      <c r="K292" s="293"/>
      <c r="L292" s="220"/>
      <c r="M292" s="219" t="s">
        <v>237</v>
      </c>
      <c r="N292" s="293"/>
      <c r="O292" s="220"/>
      <c r="P292" s="40" t="s">
        <v>306</v>
      </c>
    </row>
    <row r="293" spans="2:16" ht="19.5" customHeight="1" x14ac:dyDescent="0.2">
      <c r="B293" s="291"/>
      <c r="C293" s="292"/>
      <c r="D293" s="35" t="s">
        <v>246</v>
      </c>
      <c r="E293" s="48" t="s">
        <v>307</v>
      </c>
      <c r="F293" s="47" t="s">
        <v>308</v>
      </c>
      <c r="G293" s="35" t="s">
        <v>246</v>
      </c>
      <c r="H293" s="48" t="s">
        <v>307</v>
      </c>
      <c r="I293" s="47" t="s">
        <v>308</v>
      </c>
      <c r="J293" s="35" t="s">
        <v>246</v>
      </c>
      <c r="K293" s="48" t="s">
        <v>307</v>
      </c>
      <c r="L293" s="47" t="s">
        <v>308</v>
      </c>
      <c r="M293" s="35" t="s">
        <v>246</v>
      </c>
      <c r="N293" s="48" t="s">
        <v>307</v>
      </c>
      <c r="O293" s="47" t="s">
        <v>308</v>
      </c>
      <c r="P293" s="3"/>
    </row>
    <row r="294" spans="2:16" ht="19.5" customHeight="1" x14ac:dyDescent="0.2">
      <c r="B294" s="51">
        <f>B291</f>
        <v>44501</v>
      </c>
      <c r="C294" s="52">
        <f>B294</f>
        <v>44501</v>
      </c>
      <c r="D294" s="71"/>
      <c r="E294" s="72"/>
      <c r="F294" s="55"/>
      <c r="G294" s="71">
        <v>0.58333333333333337</v>
      </c>
      <c r="H294" s="72">
        <v>0.77083333333333337</v>
      </c>
      <c r="I294" s="55">
        <f>(H294-G294)*24</f>
        <v>4.5</v>
      </c>
      <c r="J294" s="71">
        <v>0.58333333333333337</v>
      </c>
      <c r="K294" s="72">
        <v>0.75</v>
      </c>
      <c r="L294" s="55">
        <f>(K294-J294)*24</f>
        <v>3.9999999999999991</v>
      </c>
      <c r="M294" s="71">
        <v>0.41666666666666669</v>
      </c>
      <c r="N294" s="72">
        <v>0.83333333333333337</v>
      </c>
      <c r="O294" s="55">
        <f>(N294-M294)*24</f>
        <v>10</v>
      </c>
      <c r="P294" s="120"/>
    </row>
    <row r="295" spans="2:16" ht="19.5" customHeight="1" x14ac:dyDescent="0.2">
      <c r="B295" s="51">
        <f t="shared" ref="B295:B321" si="86">B294+1</f>
        <v>44502</v>
      </c>
      <c r="C295" s="52">
        <f>B295</f>
        <v>44502</v>
      </c>
      <c r="D295" s="71"/>
      <c r="E295" s="72"/>
      <c r="F295" s="55"/>
      <c r="G295" s="35"/>
      <c r="H295" s="48" t="s">
        <v>79</v>
      </c>
      <c r="I295" s="47"/>
      <c r="J295" s="35"/>
      <c r="K295" s="48" t="s">
        <v>79</v>
      </c>
      <c r="L295" s="47"/>
      <c r="M295" s="35"/>
      <c r="N295" s="48" t="s">
        <v>79</v>
      </c>
      <c r="O295" s="47"/>
      <c r="P295" s="83"/>
    </row>
    <row r="296" spans="2:16" ht="19.5" customHeight="1" x14ac:dyDescent="0.2">
      <c r="B296" s="51">
        <f t="shared" si="86"/>
        <v>44503</v>
      </c>
      <c r="C296" s="52">
        <f t="shared" ref="C296:C324" si="87">B296</f>
        <v>44503</v>
      </c>
      <c r="D296" s="71"/>
      <c r="E296" s="72"/>
      <c r="F296" s="55"/>
      <c r="G296" s="71">
        <v>0.41666666666666669</v>
      </c>
      <c r="H296" s="72">
        <v>0.75</v>
      </c>
      <c r="I296" s="55">
        <f t="shared" ref="I296:I301" si="88">(H296-G296)*24</f>
        <v>8</v>
      </c>
      <c r="J296" s="71">
        <v>0.5</v>
      </c>
      <c r="K296" s="72">
        <v>0.75</v>
      </c>
      <c r="L296" s="55">
        <f t="shared" ref="L296:L301" si="89">(K296-J296)*24</f>
        <v>6</v>
      </c>
      <c r="M296" s="71">
        <v>0.41666666666666669</v>
      </c>
      <c r="N296" s="72">
        <v>0.75</v>
      </c>
      <c r="O296" s="55">
        <f t="shared" ref="O296:O301" si="90">(N296-M296)*24</f>
        <v>8</v>
      </c>
      <c r="P296" s="83" t="s">
        <v>179</v>
      </c>
    </row>
    <row r="297" spans="2:16" ht="19.5" customHeight="1" x14ac:dyDescent="0.2">
      <c r="B297" s="51">
        <f t="shared" si="86"/>
        <v>44504</v>
      </c>
      <c r="C297" s="52">
        <f t="shared" si="87"/>
        <v>44504</v>
      </c>
      <c r="D297" s="53"/>
      <c r="E297" s="54"/>
      <c r="F297" s="55"/>
      <c r="G297" s="71">
        <v>0.58333333333333337</v>
      </c>
      <c r="H297" s="72">
        <v>0.77083333333333337</v>
      </c>
      <c r="I297" s="55">
        <f t="shared" si="88"/>
        <v>4.5</v>
      </c>
      <c r="J297" s="71">
        <v>0.58333333333333337</v>
      </c>
      <c r="K297" s="72">
        <v>0.75</v>
      </c>
      <c r="L297" s="55">
        <f t="shared" si="89"/>
        <v>3.9999999999999991</v>
      </c>
      <c r="M297" s="71">
        <v>0.41666666666666669</v>
      </c>
      <c r="N297" s="72">
        <v>0.83333333333333337</v>
      </c>
      <c r="O297" s="55">
        <f t="shared" si="90"/>
        <v>10</v>
      </c>
      <c r="P297" s="83"/>
    </row>
    <row r="298" spans="2:16" ht="19.5" customHeight="1" x14ac:dyDescent="0.2">
      <c r="B298" s="51">
        <f t="shared" si="86"/>
        <v>44505</v>
      </c>
      <c r="C298" s="52">
        <f t="shared" si="87"/>
        <v>44505</v>
      </c>
      <c r="D298" s="71"/>
      <c r="E298" s="72"/>
      <c r="F298" s="55"/>
      <c r="G298" s="71">
        <v>0.58333333333333337</v>
      </c>
      <c r="H298" s="72">
        <v>0.77083333333333337</v>
      </c>
      <c r="I298" s="55">
        <f t="shared" si="88"/>
        <v>4.5</v>
      </c>
      <c r="J298" s="71">
        <v>0.58333333333333337</v>
      </c>
      <c r="K298" s="72">
        <v>0.75</v>
      </c>
      <c r="L298" s="55">
        <f t="shared" si="89"/>
        <v>3.9999999999999991</v>
      </c>
      <c r="M298" s="71">
        <v>0.41666666666666669</v>
      </c>
      <c r="N298" s="72">
        <v>0.83333333333333337</v>
      </c>
      <c r="O298" s="55">
        <f t="shared" si="90"/>
        <v>10</v>
      </c>
      <c r="P298" s="83"/>
    </row>
    <row r="299" spans="2:16" ht="19.5" customHeight="1" x14ac:dyDescent="0.2">
      <c r="B299" s="51">
        <f t="shared" si="86"/>
        <v>44506</v>
      </c>
      <c r="C299" s="52">
        <f t="shared" si="87"/>
        <v>44506</v>
      </c>
      <c r="D299" s="35"/>
      <c r="E299" s="48"/>
      <c r="F299" s="47"/>
      <c r="G299" s="71">
        <v>0.41666666666666669</v>
      </c>
      <c r="H299" s="72">
        <v>0.75</v>
      </c>
      <c r="I299" s="55">
        <f t="shared" si="88"/>
        <v>8</v>
      </c>
      <c r="J299" s="71">
        <v>0.5</v>
      </c>
      <c r="K299" s="72">
        <v>0.75</v>
      </c>
      <c r="L299" s="55">
        <f t="shared" si="89"/>
        <v>6</v>
      </c>
      <c r="M299" s="71">
        <v>0.41666666666666669</v>
      </c>
      <c r="N299" s="72">
        <v>0.83333333333333337</v>
      </c>
      <c r="O299" s="55">
        <f t="shared" si="90"/>
        <v>10</v>
      </c>
      <c r="P299" s="83"/>
    </row>
    <row r="300" spans="2:16" ht="19.5" customHeight="1" x14ac:dyDescent="0.2">
      <c r="B300" s="51">
        <f t="shared" si="86"/>
        <v>44507</v>
      </c>
      <c r="C300" s="52">
        <f t="shared" si="87"/>
        <v>44507</v>
      </c>
      <c r="D300" s="35"/>
      <c r="E300" s="48"/>
      <c r="F300" s="47"/>
      <c r="G300" s="71">
        <v>0.41666666666666669</v>
      </c>
      <c r="H300" s="72">
        <v>0.75</v>
      </c>
      <c r="I300" s="55">
        <f t="shared" si="88"/>
        <v>8</v>
      </c>
      <c r="J300" s="71">
        <v>0.5</v>
      </c>
      <c r="K300" s="72">
        <v>0.75</v>
      </c>
      <c r="L300" s="55">
        <f t="shared" si="89"/>
        <v>6</v>
      </c>
      <c r="M300" s="71">
        <v>0.41666666666666669</v>
      </c>
      <c r="N300" s="72">
        <v>0.75</v>
      </c>
      <c r="O300" s="55">
        <f t="shared" si="90"/>
        <v>8</v>
      </c>
      <c r="P300" s="91"/>
    </row>
    <row r="301" spans="2:16" ht="19.5" customHeight="1" x14ac:dyDescent="0.2">
      <c r="B301" s="51">
        <f t="shared" si="86"/>
        <v>44508</v>
      </c>
      <c r="C301" s="52">
        <f t="shared" si="87"/>
        <v>44508</v>
      </c>
      <c r="D301" s="71"/>
      <c r="E301" s="72"/>
      <c r="F301" s="55"/>
      <c r="G301" s="71">
        <v>0.58333333333333337</v>
      </c>
      <c r="H301" s="72">
        <v>0.77083333333333337</v>
      </c>
      <c r="I301" s="55">
        <f t="shared" si="88"/>
        <v>4.5</v>
      </c>
      <c r="J301" s="71">
        <v>0.58333333333333337</v>
      </c>
      <c r="K301" s="72">
        <v>0.75</v>
      </c>
      <c r="L301" s="55">
        <f t="shared" si="89"/>
        <v>3.9999999999999991</v>
      </c>
      <c r="M301" s="71">
        <v>0.41666666666666669</v>
      </c>
      <c r="N301" s="72">
        <v>0.83333333333333337</v>
      </c>
      <c r="O301" s="55">
        <f t="shared" si="90"/>
        <v>10</v>
      </c>
      <c r="P301" s="83"/>
    </row>
    <row r="302" spans="2:16" ht="19.5" customHeight="1" x14ac:dyDescent="0.2">
      <c r="B302" s="51">
        <f t="shared" si="86"/>
        <v>44509</v>
      </c>
      <c r="C302" s="52">
        <f t="shared" si="87"/>
        <v>44509</v>
      </c>
      <c r="D302" s="35"/>
      <c r="E302" s="48"/>
      <c r="F302" s="47"/>
      <c r="G302" s="35"/>
      <c r="H302" s="48" t="s">
        <v>79</v>
      </c>
      <c r="I302" s="47"/>
      <c r="J302" s="35"/>
      <c r="K302" s="48" t="s">
        <v>79</v>
      </c>
      <c r="L302" s="47"/>
      <c r="M302" s="35"/>
      <c r="N302" s="48" t="s">
        <v>79</v>
      </c>
      <c r="O302" s="47"/>
      <c r="P302" s="83"/>
    </row>
    <row r="303" spans="2:16" ht="19.5" customHeight="1" x14ac:dyDescent="0.2">
      <c r="B303" s="51">
        <f t="shared" si="86"/>
        <v>44510</v>
      </c>
      <c r="C303" s="52">
        <f t="shared" si="87"/>
        <v>44510</v>
      </c>
      <c r="D303" s="71"/>
      <c r="E303" s="72"/>
      <c r="F303" s="55"/>
      <c r="G303" s="71">
        <v>0.58333333333333337</v>
      </c>
      <c r="H303" s="72">
        <v>0.77083333333333337</v>
      </c>
      <c r="I303" s="55">
        <f t="shared" ref="I303:I308" si="91">(H303-G303)*24</f>
        <v>4.5</v>
      </c>
      <c r="J303" s="71">
        <v>0.58333333333333337</v>
      </c>
      <c r="K303" s="72">
        <v>0.75</v>
      </c>
      <c r="L303" s="55">
        <f t="shared" ref="L303:L308" si="92">(K303-J303)*24</f>
        <v>3.9999999999999991</v>
      </c>
      <c r="M303" s="71">
        <v>0.41666666666666669</v>
      </c>
      <c r="N303" s="72">
        <v>0.83333333333333337</v>
      </c>
      <c r="O303" s="55">
        <f t="shared" ref="O303:O308" si="93">(N303-M303)*24</f>
        <v>10</v>
      </c>
      <c r="P303" s="92"/>
    </row>
    <row r="304" spans="2:16" ht="19.5" customHeight="1" x14ac:dyDescent="0.2">
      <c r="B304" s="51">
        <f t="shared" si="86"/>
        <v>44511</v>
      </c>
      <c r="C304" s="52">
        <f t="shared" si="87"/>
        <v>44511</v>
      </c>
      <c r="D304" s="71"/>
      <c r="E304" s="72"/>
      <c r="F304" s="55"/>
      <c r="G304" s="71">
        <v>0.58333333333333337</v>
      </c>
      <c r="H304" s="72">
        <v>0.77083333333333337</v>
      </c>
      <c r="I304" s="55">
        <f t="shared" si="91"/>
        <v>4.5</v>
      </c>
      <c r="J304" s="71">
        <v>0.58333333333333337</v>
      </c>
      <c r="K304" s="72">
        <v>0.75</v>
      </c>
      <c r="L304" s="55">
        <f t="shared" si="92"/>
        <v>3.9999999999999991</v>
      </c>
      <c r="M304" s="71">
        <v>0.41666666666666669</v>
      </c>
      <c r="N304" s="72">
        <v>0.83333333333333337</v>
      </c>
      <c r="O304" s="55">
        <f t="shared" si="93"/>
        <v>10</v>
      </c>
      <c r="P304" s="92"/>
    </row>
    <row r="305" spans="2:16" ht="19.5" customHeight="1" x14ac:dyDescent="0.2">
      <c r="B305" s="51">
        <f t="shared" si="86"/>
        <v>44512</v>
      </c>
      <c r="C305" s="52">
        <f t="shared" si="87"/>
        <v>44512</v>
      </c>
      <c r="D305" s="71"/>
      <c r="E305" s="72"/>
      <c r="F305" s="55"/>
      <c r="G305" s="71">
        <v>0.58333333333333337</v>
      </c>
      <c r="H305" s="72">
        <v>0.77083333333333337</v>
      </c>
      <c r="I305" s="55">
        <f t="shared" si="91"/>
        <v>4.5</v>
      </c>
      <c r="J305" s="71">
        <v>0.58333333333333337</v>
      </c>
      <c r="K305" s="72">
        <v>0.75</v>
      </c>
      <c r="L305" s="55">
        <f t="shared" si="92"/>
        <v>3.9999999999999991</v>
      </c>
      <c r="M305" s="71">
        <v>0.41666666666666669</v>
      </c>
      <c r="N305" s="72">
        <v>0.83333333333333337</v>
      </c>
      <c r="O305" s="55">
        <f t="shared" si="93"/>
        <v>10</v>
      </c>
      <c r="P305" s="92"/>
    </row>
    <row r="306" spans="2:16" ht="19.5" customHeight="1" x14ac:dyDescent="0.2">
      <c r="B306" s="51">
        <f t="shared" si="86"/>
        <v>44513</v>
      </c>
      <c r="C306" s="52">
        <f t="shared" si="87"/>
        <v>44513</v>
      </c>
      <c r="D306" s="71"/>
      <c r="E306" s="72"/>
      <c r="F306" s="55"/>
      <c r="G306" s="71">
        <v>0.41666666666666669</v>
      </c>
      <c r="H306" s="72">
        <v>0.75</v>
      </c>
      <c r="I306" s="55">
        <f t="shared" si="91"/>
        <v>8</v>
      </c>
      <c r="J306" s="71">
        <v>0.5</v>
      </c>
      <c r="K306" s="72">
        <v>0.75</v>
      </c>
      <c r="L306" s="55">
        <f t="shared" si="92"/>
        <v>6</v>
      </c>
      <c r="M306" s="71">
        <v>0.41666666666666669</v>
      </c>
      <c r="N306" s="72">
        <v>0.83333333333333337</v>
      </c>
      <c r="O306" s="55">
        <f t="shared" si="93"/>
        <v>10</v>
      </c>
      <c r="P306" s="92"/>
    </row>
    <row r="307" spans="2:16" ht="19.5" customHeight="1" x14ac:dyDescent="0.2">
      <c r="B307" s="51">
        <f t="shared" si="86"/>
        <v>44514</v>
      </c>
      <c r="C307" s="52">
        <f t="shared" si="87"/>
        <v>44514</v>
      </c>
      <c r="D307" s="53"/>
      <c r="E307" s="54"/>
      <c r="F307" s="55"/>
      <c r="G307" s="71">
        <v>0.41666666666666669</v>
      </c>
      <c r="H307" s="72">
        <v>0.75</v>
      </c>
      <c r="I307" s="55">
        <f t="shared" si="91"/>
        <v>8</v>
      </c>
      <c r="J307" s="71">
        <v>0.5</v>
      </c>
      <c r="K307" s="72">
        <v>0.75</v>
      </c>
      <c r="L307" s="55">
        <f t="shared" si="92"/>
        <v>6</v>
      </c>
      <c r="M307" s="71">
        <v>0.41666666666666669</v>
      </c>
      <c r="N307" s="72">
        <v>0.75</v>
      </c>
      <c r="O307" s="55">
        <f t="shared" si="93"/>
        <v>8</v>
      </c>
      <c r="P307" s="92"/>
    </row>
    <row r="308" spans="2:16" ht="19.5" customHeight="1" x14ac:dyDescent="0.2">
      <c r="B308" s="51">
        <f t="shared" si="86"/>
        <v>44515</v>
      </c>
      <c r="C308" s="52">
        <f t="shared" si="87"/>
        <v>44515</v>
      </c>
      <c r="D308" s="71"/>
      <c r="E308" s="72"/>
      <c r="F308" s="55"/>
      <c r="G308" s="71">
        <v>0.58333333333333337</v>
      </c>
      <c r="H308" s="72">
        <v>0.77083333333333337</v>
      </c>
      <c r="I308" s="55">
        <f t="shared" si="91"/>
        <v>4.5</v>
      </c>
      <c r="J308" s="71">
        <v>0.58333333333333337</v>
      </c>
      <c r="K308" s="72">
        <v>0.75</v>
      </c>
      <c r="L308" s="55">
        <f t="shared" si="92"/>
        <v>3.9999999999999991</v>
      </c>
      <c r="M308" s="71">
        <v>0.41666666666666669</v>
      </c>
      <c r="N308" s="72">
        <v>0.83333333333333337</v>
      </c>
      <c r="O308" s="55">
        <f t="shared" si="93"/>
        <v>10</v>
      </c>
      <c r="P308" s="92"/>
    </row>
    <row r="309" spans="2:16" ht="19.5" customHeight="1" x14ac:dyDescent="0.2">
      <c r="B309" s="51">
        <f t="shared" si="86"/>
        <v>44516</v>
      </c>
      <c r="C309" s="52">
        <f t="shared" si="87"/>
        <v>44516</v>
      </c>
      <c r="D309" s="35"/>
      <c r="E309" s="48"/>
      <c r="F309" s="47"/>
      <c r="G309" s="35"/>
      <c r="H309" s="48" t="s">
        <v>79</v>
      </c>
      <c r="I309" s="47"/>
      <c r="J309" s="35"/>
      <c r="K309" s="48" t="s">
        <v>79</v>
      </c>
      <c r="L309" s="47"/>
      <c r="M309" s="35"/>
      <c r="N309" s="48" t="s">
        <v>79</v>
      </c>
      <c r="O309" s="47"/>
      <c r="P309" s="92"/>
    </row>
    <row r="310" spans="2:16" ht="19.5" customHeight="1" x14ac:dyDescent="0.2">
      <c r="B310" s="51">
        <f t="shared" si="86"/>
        <v>44517</v>
      </c>
      <c r="C310" s="52">
        <f t="shared" si="87"/>
        <v>44517</v>
      </c>
      <c r="D310" s="71"/>
      <c r="E310" s="72"/>
      <c r="F310" s="55"/>
      <c r="G310" s="71">
        <v>0.58333333333333337</v>
      </c>
      <c r="H310" s="72">
        <v>0.77083333333333337</v>
      </c>
      <c r="I310" s="55">
        <f t="shared" ref="I310:I316" si="94">(H310-G310)*24</f>
        <v>4.5</v>
      </c>
      <c r="J310" s="71">
        <v>0.58333333333333337</v>
      </c>
      <c r="K310" s="72">
        <v>0.75</v>
      </c>
      <c r="L310" s="55">
        <f t="shared" ref="L310:L316" si="95">(K310-J310)*24</f>
        <v>3.9999999999999991</v>
      </c>
      <c r="M310" s="71">
        <v>0.41666666666666669</v>
      </c>
      <c r="N310" s="72">
        <v>0.83333333333333337</v>
      </c>
      <c r="O310" s="55">
        <f t="shared" ref="O310:O316" si="96">(N310-M310)*24</f>
        <v>10</v>
      </c>
      <c r="P310" s="92"/>
    </row>
    <row r="311" spans="2:16" ht="19.5" customHeight="1" x14ac:dyDescent="0.2">
      <c r="B311" s="51">
        <f t="shared" si="86"/>
        <v>44518</v>
      </c>
      <c r="C311" s="52">
        <f t="shared" si="87"/>
        <v>44518</v>
      </c>
      <c r="D311" s="71"/>
      <c r="E311" s="72"/>
      <c r="F311" s="55"/>
      <c r="G311" s="71">
        <v>0.58333333333333337</v>
      </c>
      <c r="H311" s="72">
        <v>0.77083333333333337</v>
      </c>
      <c r="I311" s="55">
        <f t="shared" si="94"/>
        <v>4.5</v>
      </c>
      <c r="J311" s="71">
        <v>0.58333333333333337</v>
      </c>
      <c r="K311" s="72">
        <v>0.75</v>
      </c>
      <c r="L311" s="55">
        <f t="shared" si="95"/>
        <v>3.9999999999999991</v>
      </c>
      <c r="M311" s="71">
        <v>0.41666666666666669</v>
      </c>
      <c r="N311" s="72">
        <v>0.83333333333333337</v>
      </c>
      <c r="O311" s="55">
        <f t="shared" si="96"/>
        <v>10</v>
      </c>
      <c r="P311" s="92"/>
    </row>
    <row r="312" spans="2:16" ht="19.5" customHeight="1" x14ac:dyDescent="0.2">
      <c r="B312" s="51">
        <f t="shared" si="86"/>
        <v>44519</v>
      </c>
      <c r="C312" s="52">
        <f t="shared" si="87"/>
        <v>44519</v>
      </c>
      <c r="D312" s="71"/>
      <c r="E312" s="72"/>
      <c r="F312" s="55"/>
      <c r="G312" s="71">
        <v>0.58333333333333337</v>
      </c>
      <c r="H312" s="72">
        <v>0.77083333333333337</v>
      </c>
      <c r="I312" s="55">
        <f t="shared" si="94"/>
        <v>4.5</v>
      </c>
      <c r="J312" s="71">
        <v>0.58333333333333337</v>
      </c>
      <c r="K312" s="72">
        <v>0.75</v>
      </c>
      <c r="L312" s="55">
        <f t="shared" si="95"/>
        <v>3.9999999999999991</v>
      </c>
      <c r="M312" s="71">
        <v>0.41666666666666669</v>
      </c>
      <c r="N312" s="72">
        <v>0.83333333333333337</v>
      </c>
      <c r="O312" s="55">
        <f t="shared" si="96"/>
        <v>10</v>
      </c>
      <c r="P312" s="92"/>
    </row>
    <row r="313" spans="2:16" ht="19.5" customHeight="1" x14ac:dyDescent="0.2">
      <c r="B313" s="51">
        <f t="shared" si="86"/>
        <v>44520</v>
      </c>
      <c r="C313" s="52">
        <f t="shared" si="87"/>
        <v>44520</v>
      </c>
      <c r="D313" s="71"/>
      <c r="E313" s="72"/>
      <c r="F313" s="55"/>
      <c r="G313" s="71">
        <v>0.41666666666666669</v>
      </c>
      <c r="H313" s="72">
        <v>0.75</v>
      </c>
      <c r="I313" s="55">
        <f t="shared" si="94"/>
        <v>8</v>
      </c>
      <c r="J313" s="71">
        <v>0.5</v>
      </c>
      <c r="K313" s="72">
        <v>0.75</v>
      </c>
      <c r="L313" s="55">
        <f t="shared" si="95"/>
        <v>6</v>
      </c>
      <c r="M313" s="71">
        <v>0.41666666666666669</v>
      </c>
      <c r="N313" s="72">
        <v>0.83333333333333337</v>
      </c>
      <c r="O313" s="55">
        <f t="shared" si="96"/>
        <v>10</v>
      </c>
      <c r="P313" s="92"/>
    </row>
    <row r="314" spans="2:16" ht="19.5" customHeight="1" x14ac:dyDescent="0.2">
      <c r="B314" s="51">
        <f t="shared" si="86"/>
        <v>44521</v>
      </c>
      <c r="C314" s="52">
        <f t="shared" si="87"/>
        <v>44521</v>
      </c>
      <c r="D314" s="53"/>
      <c r="E314" s="54"/>
      <c r="F314" s="55"/>
      <c r="G314" s="71">
        <v>0.41666666666666669</v>
      </c>
      <c r="H314" s="72">
        <v>0.75</v>
      </c>
      <c r="I314" s="55">
        <f t="shared" si="94"/>
        <v>8</v>
      </c>
      <c r="J314" s="71">
        <v>0.5</v>
      </c>
      <c r="K314" s="72">
        <v>0.75</v>
      </c>
      <c r="L314" s="55">
        <f t="shared" si="95"/>
        <v>6</v>
      </c>
      <c r="M314" s="71">
        <v>0.41666666666666669</v>
      </c>
      <c r="N314" s="72">
        <v>0.75</v>
      </c>
      <c r="O314" s="55">
        <f t="shared" si="96"/>
        <v>8</v>
      </c>
      <c r="P314" s="92"/>
    </row>
    <row r="315" spans="2:16" ht="19.5" customHeight="1" x14ac:dyDescent="0.2">
      <c r="B315" s="51">
        <f t="shared" si="86"/>
        <v>44522</v>
      </c>
      <c r="C315" s="52">
        <f t="shared" si="87"/>
        <v>44522</v>
      </c>
      <c r="D315" s="71"/>
      <c r="E315" s="72"/>
      <c r="F315" s="55"/>
      <c r="G315" s="71">
        <v>0.58333333333333337</v>
      </c>
      <c r="H315" s="72">
        <v>0.77083333333333337</v>
      </c>
      <c r="I315" s="55">
        <f>(H315-G315)*24</f>
        <v>4.5</v>
      </c>
      <c r="J315" s="71">
        <v>0.58333333333333337</v>
      </c>
      <c r="K315" s="72">
        <v>0.75</v>
      </c>
      <c r="L315" s="55">
        <f>(K315-J315)*24</f>
        <v>3.9999999999999991</v>
      </c>
      <c r="M315" s="71">
        <v>0.41666666666666669</v>
      </c>
      <c r="N315" s="72">
        <v>0.83333333333333337</v>
      </c>
      <c r="O315" s="55">
        <f>(N315-M315)*24</f>
        <v>10</v>
      </c>
      <c r="P315" s="117"/>
    </row>
    <row r="316" spans="2:16" ht="19.5" customHeight="1" x14ac:dyDescent="0.2">
      <c r="B316" s="51">
        <f t="shared" si="86"/>
        <v>44523</v>
      </c>
      <c r="C316" s="52">
        <f t="shared" si="87"/>
        <v>44523</v>
      </c>
      <c r="D316" s="35"/>
      <c r="E316" s="48"/>
      <c r="F316" s="47"/>
      <c r="G316" s="71">
        <v>0.41666666666666669</v>
      </c>
      <c r="H316" s="72">
        <v>0.75</v>
      </c>
      <c r="I316" s="55">
        <f t="shared" si="94"/>
        <v>8</v>
      </c>
      <c r="J316" s="71">
        <v>0.5</v>
      </c>
      <c r="K316" s="72">
        <v>0.75</v>
      </c>
      <c r="L316" s="55">
        <f t="shared" si="95"/>
        <v>6</v>
      </c>
      <c r="M316" s="71">
        <v>0.41666666666666669</v>
      </c>
      <c r="N316" s="72">
        <v>0.75</v>
      </c>
      <c r="O316" s="55">
        <f t="shared" si="96"/>
        <v>8</v>
      </c>
      <c r="P316" s="83" t="s">
        <v>180</v>
      </c>
    </row>
    <row r="317" spans="2:16" ht="19.5" customHeight="1" x14ac:dyDescent="0.2">
      <c r="B317" s="51">
        <f t="shared" si="86"/>
        <v>44524</v>
      </c>
      <c r="C317" s="52">
        <f t="shared" si="87"/>
        <v>44524</v>
      </c>
      <c r="D317" s="71"/>
      <c r="E317" s="72"/>
      <c r="F317" s="55"/>
      <c r="G317" s="35"/>
      <c r="H317" s="48" t="s">
        <v>79</v>
      </c>
      <c r="I317" s="47"/>
      <c r="J317" s="35"/>
      <c r="K317" s="48" t="s">
        <v>79</v>
      </c>
      <c r="L317" s="47"/>
      <c r="M317" s="35"/>
      <c r="N317" s="48" t="s">
        <v>79</v>
      </c>
      <c r="O317" s="47"/>
      <c r="P317" s="97"/>
    </row>
    <row r="318" spans="2:16" ht="19.5" customHeight="1" x14ac:dyDescent="0.2">
      <c r="B318" s="51">
        <f t="shared" si="86"/>
        <v>44525</v>
      </c>
      <c r="C318" s="52">
        <f t="shared" si="87"/>
        <v>44525</v>
      </c>
      <c r="D318" s="71"/>
      <c r="E318" s="72"/>
      <c r="F318" s="55"/>
      <c r="G318" s="71">
        <v>0.58333333333333337</v>
      </c>
      <c r="H318" s="72">
        <v>0.77083333333333337</v>
      </c>
      <c r="I318" s="55">
        <f>(H318-G318)*24</f>
        <v>4.5</v>
      </c>
      <c r="J318" s="71">
        <v>0.58333333333333337</v>
      </c>
      <c r="K318" s="72">
        <v>0.75</v>
      </c>
      <c r="L318" s="55">
        <f>(K318-J318)*24</f>
        <v>3.9999999999999991</v>
      </c>
      <c r="M318" s="71">
        <v>0.41666666666666669</v>
      </c>
      <c r="N318" s="72">
        <v>0.83333333333333337</v>
      </c>
      <c r="O318" s="55">
        <f>(N318-M318)*24</f>
        <v>10</v>
      </c>
      <c r="P318" s="92"/>
    </row>
    <row r="319" spans="2:16" ht="19.5" customHeight="1" x14ac:dyDescent="0.2">
      <c r="B319" s="51">
        <f t="shared" si="86"/>
        <v>44526</v>
      </c>
      <c r="C319" s="52">
        <f t="shared" si="87"/>
        <v>44526</v>
      </c>
      <c r="D319" s="71"/>
      <c r="E319" s="72"/>
      <c r="F319" s="55"/>
      <c r="G319" s="71">
        <v>0.58333333333333337</v>
      </c>
      <c r="H319" s="72">
        <v>0.77083333333333337</v>
      </c>
      <c r="I319" s="55">
        <f>(H319-G319)*24</f>
        <v>4.5</v>
      </c>
      <c r="J319" s="71">
        <v>0.58333333333333337</v>
      </c>
      <c r="K319" s="72">
        <v>0.75</v>
      </c>
      <c r="L319" s="55">
        <f>(K319-J319)*24</f>
        <v>3.9999999999999991</v>
      </c>
      <c r="M319" s="71">
        <v>0.41666666666666669</v>
      </c>
      <c r="N319" s="72">
        <v>0.83333333333333337</v>
      </c>
      <c r="O319" s="55">
        <f>(N319-M319)*24</f>
        <v>10</v>
      </c>
      <c r="P319" s="92"/>
    </row>
    <row r="320" spans="2:16" ht="19.5" customHeight="1" x14ac:dyDescent="0.2">
      <c r="B320" s="51">
        <f t="shared" si="86"/>
        <v>44527</v>
      </c>
      <c r="C320" s="52">
        <f t="shared" si="87"/>
        <v>44527</v>
      </c>
      <c r="D320" s="71"/>
      <c r="E320" s="72"/>
      <c r="F320" s="55"/>
      <c r="G320" s="71">
        <v>0.41666666666666669</v>
      </c>
      <c r="H320" s="72">
        <v>0.75</v>
      </c>
      <c r="I320" s="55">
        <f>(H320-G320)*24</f>
        <v>8</v>
      </c>
      <c r="J320" s="71">
        <v>0.5</v>
      </c>
      <c r="K320" s="72">
        <v>0.75</v>
      </c>
      <c r="L320" s="55">
        <f>(K320-J320)*24</f>
        <v>6</v>
      </c>
      <c r="M320" s="71">
        <v>0.41666666666666669</v>
      </c>
      <c r="N320" s="72">
        <v>0.83333333333333337</v>
      </c>
      <c r="O320" s="55">
        <f>(N320-M320)*24</f>
        <v>10</v>
      </c>
      <c r="P320" s="92"/>
    </row>
    <row r="321" spans="2:16" ht="19.5" customHeight="1" x14ac:dyDescent="0.2">
      <c r="B321" s="51">
        <f t="shared" si="86"/>
        <v>44528</v>
      </c>
      <c r="C321" s="52">
        <f t="shared" si="87"/>
        <v>44528</v>
      </c>
      <c r="D321" s="53"/>
      <c r="E321" s="54"/>
      <c r="F321" s="55"/>
      <c r="G321" s="71">
        <v>0.41666666666666669</v>
      </c>
      <c r="H321" s="72">
        <v>0.75</v>
      </c>
      <c r="I321" s="55">
        <f>(H321-G321)*24</f>
        <v>8</v>
      </c>
      <c r="J321" s="71">
        <v>0.5</v>
      </c>
      <c r="K321" s="72">
        <v>0.75</v>
      </c>
      <c r="L321" s="55">
        <f>(K321-J321)*24</f>
        <v>6</v>
      </c>
      <c r="M321" s="71">
        <v>0.41666666666666669</v>
      </c>
      <c r="N321" s="72">
        <v>0.75</v>
      </c>
      <c r="O321" s="55">
        <f>(N321-M321)*24</f>
        <v>8</v>
      </c>
      <c r="P321" s="92"/>
    </row>
    <row r="322" spans="2:16" ht="19.5" customHeight="1" x14ac:dyDescent="0.2">
      <c r="B322" s="51">
        <f>IF(DAY(B321+1)&lt;&gt;29,"",B321+1)</f>
        <v>44529</v>
      </c>
      <c r="C322" s="52">
        <f t="shared" si="87"/>
        <v>44529</v>
      </c>
      <c r="D322" s="53"/>
      <c r="E322" s="54"/>
      <c r="F322" s="55"/>
      <c r="G322" s="71">
        <v>0.58333333333333337</v>
      </c>
      <c r="H322" s="72">
        <v>0.77083333333333337</v>
      </c>
      <c r="I322" s="55">
        <f>(H322-G322)*24</f>
        <v>4.5</v>
      </c>
      <c r="J322" s="71">
        <v>0.58333333333333337</v>
      </c>
      <c r="K322" s="72">
        <v>0.75</v>
      </c>
      <c r="L322" s="55">
        <f>(K322-J322)*24</f>
        <v>3.9999999999999991</v>
      </c>
      <c r="M322" s="71">
        <v>0.41666666666666669</v>
      </c>
      <c r="N322" s="72">
        <v>0.83333333333333337</v>
      </c>
      <c r="O322" s="55">
        <f>(N322-M322)*24</f>
        <v>10</v>
      </c>
      <c r="P322" s="92"/>
    </row>
    <row r="323" spans="2:16" ht="19.5" customHeight="1" x14ac:dyDescent="0.2">
      <c r="B323" s="51">
        <f>IF(DAY(B322+1)&lt;&gt;30,"",B322+1)</f>
        <v>44530</v>
      </c>
      <c r="C323" s="52">
        <f t="shared" si="87"/>
        <v>44530</v>
      </c>
      <c r="D323" s="71"/>
      <c r="E323" s="72"/>
      <c r="F323" s="55"/>
      <c r="G323" s="35"/>
      <c r="H323" s="48" t="s">
        <v>79</v>
      </c>
      <c r="I323" s="47"/>
      <c r="J323" s="35"/>
      <c r="K323" s="48" t="s">
        <v>79</v>
      </c>
      <c r="L323" s="47"/>
      <c r="M323" s="35"/>
      <c r="N323" s="48" t="s">
        <v>79</v>
      </c>
      <c r="O323" s="47"/>
      <c r="P323" s="128"/>
    </row>
    <row r="324" spans="2:16" ht="19.5" customHeight="1" thickBot="1" x14ac:dyDescent="0.25">
      <c r="B324" s="51" t="str">
        <f>IF(DAY(B323+1)&lt;&gt;31,"",B323+1)</f>
        <v/>
      </c>
      <c r="C324" s="52" t="str">
        <f t="shared" si="87"/>
        <v/>
      </c>
      <c r="D324" s="56"/>
      <c r="E324" s="77"/>
      <c r="F324" s="76"/>
      <c r="G324" s="71"/>
      <c r="H324" s="72"/>
      <c r="I324" s="55"/>
      <c r="J324" s="71"/>
      <c r="K324" s="72"/>
      <c r="L324" s="55"/>
      <c r="M324" s="71"/>
      <c r="N324" s="72"/>
      <c r="O324" s="55"/>
      <c r="P324" s="94"/>
    </row>
    <row r="325" spans="2:16" ht="19.5" customHeight="1" thickTop="1" x14ac:dyDescent="0.2">
      <c r="B325" s="57" t="s">
        <v>37</v>
      </c>
      <c r="C325" s="58"/>
      <c r="D325" s="57"/>
      <c r="E325" s="59">
        <f>COUNTIF(D294:D324,"&gt;0")</f>
        <v>0</v>
      </c>
      <c r="F325" s="60"/>
      <c r="G325" s="61"/>
      <c r="H325" s="59">
        <f>COUNTIF(G294:G324,"&gt;0")</f>
        <v>25</v>
      </c>
      <c r="I325" s="60"/>
      <c r="J325" s="61"/>
      <c r="K325" s="59">
        <f>COUNTIF(J294:J324,"&gt;0")</f>
        <v>25</v>
      </c>
      <c r="L325" s="60"/>
      <c r="M325" s="61"/>
      <c r="N325" s="59">
        <f>COUNTIF(M294:M324,"&gt;0")</f>
        <v>25</v>
      </c>
      <c r="O325" s="60"/>
      <c r="P325" s="40"/>
    </row>
    <row r="326" spans="2:16" ht="19.5" customHeight="1" x14ac:dyDescent="0.2">
      <c r="B326" s="62" t="s">
        <v>309</v>
      </c>
      <c r="C326" s="63"/>
      <c r="D326" s="64"/>
      <c r="E326" s="74">
        <f>SUM(F294:F324)</f>
        <v>0</v>
      </c>
      <c r="F326" s="63"/>
      <c r="G326" s="65"/>
      <c r="H326" s="74">
        <f>SUM(I294:I324)</f>
        <v>147.5</v>
      </c>
      <c r="I326" s="63"/>
      <c r="J326" s="65"/>
      <c r="K326" s="74">
        <f>SUM(L294:L324)</f>
        <v>120</v>
      </c>
      <c r="L326" s="63"/>
      <c r="M326" s="65"/>
      <c r="N326" s="74">
        <f>SUM(O294:O324)</f>
        <v>238</v>
      </c>
      <c r="O326" s="63"/>
      <c r="P326" s="40"/>
    </row>
    <row r="327" spans="2:16" ht="19.5" customHeight="1" x14ac:dyDescent="0.2">
      <c r="B327" s="64" t="s">
        <v>366</v>
      </c>
      <c r="C327" s="66"/>
      <c r="D327" s="64"/>
      <c r="E327" s="90">
        <f>COUNTIF($B$294:$B$324,"&gt;0")-E325</f>
        <v>30</v>
      </c>
      <c r="F327" s="47"/>
      <c r="G327" s="35"/>
      <c r="H327" s="90">
        <f>COUNTIF($B$294:$B$324,"&gt;0")-H325</f>
        <v>5</v>
      </c>
      <c r="I327" s="47"/>
      <c r="J327" s="35"/>
      <c r="K327" s="90">
        <f>COUNTIF($B$294:$B$324,"&gt;0")-K325</f>
        <v>5</v>
      </c>
      <c r="L327" s="47"/>
      <c r="M327" s="35"/>
      <c r="N327" s="90">
        <f>COUNTIF($B$294:$B$324,"&gt;0")-N325</f>
        <v>5</v>
      </c>
      <c r="O327" s="47"/>
      <c r="P327" s="40"/>
    </row>
    <row r="328" spans="2:16" ht="19.5" customHeight="1" x14ac:dyDescent="0.2">
      <c r="B328" s="67"/>
      <c r="C328" s="68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2:16" ht="18.75" customHeight="1" x14ac:dyDescent="0.2">
      <c r="B329" s="287" t="s">
        <v>13</v>
      </c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</row>
    <row r="330" spans="2:16" ht="18.75" customHeight="1" x14ac:dyDescent="0.2"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</row>
    <row r="331" spans="2:16" ht="18.75" customHeight="1" x14ac:dyDescent="0.2"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2:16" ht="18.75" customHeight="1" x14ac:dyDescent="0.2">
      <c r="B332" s="294">
        <f>EDATE(B291, 1)</f>
        <v>44531</v>
      </c>
      <c r="C332" s="294"/>
      <c r="D332" s="294"/>
      <c r="E332" s="295">
        <f>B332</f>
        <v>44531</v>
      </c>
      <c r="F332" s="295"/>
    </row>
    <row r="333" spans="2:16" ht="19.5" customHeight="1" x14ac:dyDescent="0.2">
      <c r="B333" s="289"/>
      <c r="C333" s="290"/>
      <c r="D333" s="219" t="s">
        <v>313</v>
      </c>
      <c r="E333" s="293"/>
      <c r="F333" s="220"/>
      <c r="G333" s="219" t="s">
        <v>2</v>
      </c>
      <c r="H333" s="293"/>
      <c r="I333" s="220"/>
      <c r="J333" s="219" t="s">
        <v>36</v>
      </c>
      <c r="K333" s="293"/>
      <c r="L333" s="220"/>
      <c r="M333" s="219" t="s">
        <v>237</v>
      </c>
      <c r="N333" s="293"/>
      <c r="O333" s="220"/>
      <c r="P333" s="40" t="s">
        <v>306</v>
      </c>
    </row>
    <row r="334" spans="2:16" ht="19.5" customHeight="1" x14ac:dyDescent="0.2">
      <c r="B334" s="291"/>
      <c r="C334" s="292"/>
      <c r="D334" s="35" t="s">
        <v>246</v>
      </c>
      <c r="E334" s="48" t="s">
        <v>307</v>
      </c>
      <c r="F334" s="47" t="s">
        <v>308</v>
      </c>
      <c r="G334" s="35" t="s">
        <v>246</v>
      </c>
      <c r="H334" s="48" t="s">
        <v>307</v>
      </c>
      <c r="I334" s="47" t="s">
        <v>308</v>
      </c>
      <c r="J334" s="35" t="s">
        <v>246</v>
      </c>
      <c r="K334" s="48" t="s">
        <v>307</v>
      </c>
      <c r="L334" s="47" t="s">
        <v>308</v>
      </c>
      <c r="M334" s="35" t="s">
        <v>246</v>
      </c>
      <c r="N334" s="48" t="s">
        <v>307</v>
      </c>
      <c r="O334" s="47" t="s">
        <v>308</v>
      </c>
      <c r="P334" s="40"/>
    </row>
    <row r="335" spans="2:16" ht="19.5" customHeight="1" x14ac:dyDescent="0.2">
      <c r="B335" s="51">
        <f>B332</f>
        <v>44531</v>
      </c>
      <c r="C335" s="52">
        <f>B335</f>
        <v>44531</v>
      </c>
      <c r="D335" s="53"/>
      <c r="E335" s="54"/>
      <c r="F335" s="55"/>
      <c r="G335" s="71">
        <v>0.58333333333333337</v>
      </c>
      <c r="H335" s="72">
        <v>0.77083333333333337</v>
      </c>
      <c r="I335" s="55">
        <f t="shared" ref="I335:I340" si="97">(H335-G335)*24</f>
        <v>4.5</v>
      </c>
      <c r="J335" s="71">
        <v>0.58333333333333337</v>
      </c>
      <c r="K335" s="72">
        <v>0.75</v>
      </c>
      <c r="L335" s="55">
        <f t="shared" ref="L335:L340" si="98">(K335-J335)*24</f>
        <v>3.9999999999999991</v>
      </c>
      <c r="M335" s="71">
        <v>0.41666666666666669</v>
      </c>
      <c r="N335" s="72">
        <v>0.83333333333333337</v>
      </c>
      <c r="O335" s="55">
        <f t="shared" ref="O335:O340" si="99">(N335-M335)*24</f>
        <v>10</v>
      </c>
      <c r="P335" s="70"/>
    </row>
    <row r="336" spans="2:16" ht="19.5" customHeight="1" x14ac:dyDescent="0.2">
      <c r="B336" s="51">
        <f t="shared" ref="B336:B362" si="100">B335+1</f>
        <v>44532</v>
      </c>
      <c r="C336" s="52">
        <f>B336</f>
        <v>44532</v>
      </c>
      <c r="D336" s="53"/>
      <c r="E336" s="54"/>
      <c r="F336" s="55"/>
      <c r="G336" s="71">
        <v>0.58333333333333337</v>
      </c>
      <c r="H336" s="72">
        <v>0.77083333333333337</v>
      </c>
      <c r="I336" s="55">
        <f t="shared" si="97"/>
        <v>4.5</v>
      </c>
      <c r="J336" s="71">
        <v>0.58333333333333337</v>
      </c>
      <c r="K336" s="72">
        <v>0.75</v>
      </c>
      <c r="L336" s="55">
        <f t="shared" si="98"/>
        <v>3.9999999999999991</v>
      </c>
      <c r="M336" s="71">
        <v>0.41666666666666669</v>
      </c>
      <c r="N336" s="72">
        <v>0.83333333333333337</v>
      </c>
      <c r="O336" s="55">
        <f t="shared" si="99"/>
        <v>10</v>
      </c>
      <c r="P336" s="70"/>
    </row>
    <row r="337" spans="2:16" ht="19.5" customHeight="1" x14ac:dyDescent="0.2">
      <c r="B337" s="51">
        <f t="shared" si="100"/>
        <v>44533</v>
      </c>
      <c r="C337" s="52">
        <f t="shared" ref="C337:C365" si="101">B337</f>
        <v>44533</v>
      </c>
      <c r="D337" s="53"/>
      <c r="E337" s="54"/>
      <c r="F337" s="55"/>
      <c r="G337" s="71">
        <v>0.58333333333333337</v>
      </c>
      <c r="H337" s="72">
        <v>0.77083333333333337</v>
      </c>
      <c r="I337" s="55">
        <f t="shared" si="97"/>
        <v>4.5</v>
      </c>
      <c r="J337" s="71">
        <v>0.58333333333333337</v>
      </c>
      <c r="K337" s="72">
        <v>0.75</v>
      </c>
      <c r="L337" s="55">
        <f t="shared" si="98"/>
        <v>3.9999999999999991</v>
      </c>
      <c r="M337" s="71">
        <v>0.41666666666666669</v>
      </c>
      <c r="N337" s="72">
        <v>0.83333333333333337</v>
      </c>
      <c r="O337" s="55">
        <f t="shared" si="99"/>
        <v>10</v>
      </c>
      <c r="P337" s="70"/>
    </row>
    <row r="338" spans="2:16" ht="19.5" customHeight="1" x14ac:dyDescent="0.2">
      <c r="B338" s="51">
        <f t="shared" si="100"/>
        <v>44534</v>
      </c>
      <c r="C338" s="52">
        <f t="shared" si="101"/>
        <v>44534</v>
      </c>
      <c r="D338" s="53"/>
      <c r="E338" s="54"/>
      <c r="F338" s="55"/>
      <c r="G338" s="71">
        <v>0.41666666666666669</v>
      </c>
      <c r="H338" s="72">
        <v>0.75</v>
      </c>
      <c r="I338" s="55">
        <f t="shared" si="97"/>
        <v>8</v>
      </c>
      <c r="J338" s="71">
        <v>0.5</v>
      </c>
      <c r="K338" s="72">
        <v>0.75</v>
      </c>
      <c r="L338" s="55">
        <f t="shared" si="98"/>
        <v>6</v>
      </c>
      <c r="M338" s="71">
        <v>0.41666666666666669</v>
      </c>
      <c r="N338" s="72">
        <v>0.83333333333333337</v>
      </c>
      <c r="O338" s="55">
        <f t="shared" si="99"/>
        <v>10</v>
      </c>
      <c r="P338" s="70"/>
    </row>
    <row r="339" spans="2:16" ht="19.5" customHeight="1" x14ac:dyDescent="0.2">
      <c r="B339" s="51">
        <f t="shared" si="100"/>
        <v>44535</v>
      </c>
      <c r="C339" s="52">
        <f t="shared" si="101"/>
        <v>44535</v>
      </c>
      <c r="D339" s="53"/>
      <c r="E339" s="54"/>
      <c r="F339" s="55"/>
      <c r="G339" s="71">
        <v>0.41666666666666669</v>
      </c>
      <c r="H339" s="72">
        <v>0.75</v>
      </c>
      <c r="I339" s="55">
        <f t="shared" si="97"/>
        <v>8</v>
      </c>
      <c r="J339" s="71">
        <v>0.5</v>
      </c>
      <c r="K339" s="72">
        <v>0.75</v>
      </c>
      <c r="L339" s="55">
        <f t="shared" si="98"/>
        <v>6</v>
      </c>
      <c r="M339" s="71">
        <v>0.41666666666666669</v>
      </c>
      <c r="N339" s="72">
        <v>0.75</v>
      </c>
      <c r="O339" s="55">
        <f t="shared" si="99"/>
        <v>8</v>
      </c>
      <c r="P339" s="70"/>
    </row>
    <row r="340" spans="2:16" ht="19.5" customHeight="1" x14ac:dyDescent="0.2">
      <c r="B340" s="51">
        <f t="shared" si="100"/>
        <v>44536</v>
      </c>
      <c r="C340" s="52">
        <f t="shared" si="101"/>
        <v>44536</v>
      </c>
      <c r="D340" s="71"/>
      <c r="E340" s="72"/>
      <c r="F340" s="55"/>
      <c r="G340" s="71">
        <v>0.58333333333333337</v>
      </c>
      <c r="H340" s="72">
        <v>0.77083333333333337</v>
      </c>
      <c r="I340" s="55">
        <f t="shared" si="97"/>
        <v>4.5</v>
      </c>
      <c r="J340" s="71">
        <v>0.58333333333333337</v>
      </c>
      <c r="K340" s="72">
        <v>0.75</v>
      </c>
      <c r="L340" s="55">
        <f t="shared" si="98"/>
        <v>3.9999999999999991</v>
      </c>
      <c r="M340" s="71">
        <v>0.41666666666666669</v>
      </c>
      <c r="N340" s="72">
        <v>0.83333333333333337</v>
      </c>
      <c r="O340" s="55">
        <f t="shared" si="99"/>
        <v>10</v>
      </c>
      <c r="P340" s="70"/>
    </row>
    <row r="341" spans="2:16" ht="19.5" customHeight="1" x14ac:dyDescent="0.2">
      <c r="B341" s="51">
        <f t="shared" si="100"/>
        <v>44537</v>
      </c>
      <c r="C341" s="52">
        <f t="shared" si="101"/>
        <v>44537</v>
      </c>
      <c r="D341" s="35"/>
      <c r="E341" s="48"/>
      <c r="F341" s="47"/>
      <c r="G341" s="35"/>
      <c r="H341" s="48" t="s">
        <v>79</v>
      </c>
      <c r="I341" s="47"/>
      <c r="J341" s="35"/>
      <c r="K341" s="48" t="s">
        <v>79</v>
      </c>
      <c r="L341" s="47"/>
      <c r="M341" s="35"/>
      <c r="N341" s="48" t="s">
        <v>79</v>
      </c>
      <c r="O341" s="47"/>
      <c r="P341" s="73"/>
    </row>
    <row r="342" spans="2:16" ht="19.5" customHeight="1" x14ac:dyDescent="0.2">
      <c r="B342" s="51">
        <f t="shared" si="100"/>
        <v>44538</v>
      </c>
      <c r="C342" s="52">
        <f t="shared" si="101"/>
        <v>44538</v>
      </c>
      <c r="D342" s="71"/>
      <c r="E342" s="72"/>
      <c r="F342" s="55"/>
      <c r="G342" s="71">
        <v>0.58333333333333337</v>
      </c>
      <c r="H342" s="72">
        <v>0.77083333333333337</v>
      </c>
      <c r="I342" s="55">
        <f t="shared" ref="I342:I347" si="102">(H342-G342)*24</f>
        <v>4.5</v>
      </c>
      <c r="J342" s="71">
        <v>0.58333333333333337</v>
      </c>
      <c r="K342" s="72">
        <v>0.75</v>
      </c>
      <c r="L342" s="55">
        <f t="shared" ref="L342:L347" si="103">(K342-J342)*24</f>
        <v>3.9999999999999991</v>
      </c>
      <c r="M342" s="71">
        <v>0.41666666666666669</v>
      </c>
      <c r="N342" s="72">
        <v>0.83333333333333337</v>
      </c>
      <c r="O342" s="55">
        <f t="shared" ref="O342:O347" si="104">(N342-M342)*24</f>
        <v>10</v>
      </c>
      <c r="P342" s="70"/>
    </row>
    <row r="343" spans="2:16" ht="19.5" customHeight="1" x14ac:dyDescent="0.2">
      <c r="B343" s="51">
        <f t="shared" si="100"/>
        <v>44539</v>
      </c>
      <c r="C343" s="52">
        <f t="shared" si="101"/>
        <v>44539</v>
      </c>
      <c r="D343" s="35"/>
      <c r="E343" s="48"/>
      <c r="F343" s="47"/>
      <c r="G343" s="71">
        <v>0.58333333333333337</v>
      </c>
      <c r="H343" s="72">
        <v>0.77083333333333337</v>
      </c>
      <c r="I343" s="55">
        <f t="shared" si="102"/>
        <v>4.5</v>
      </c>
      <c r="J343" s="71">
        <v>0.58333333333333337</v>
      </c>
      <c r="K343" s="72">
        <v>0.75</v>
      </c>
      <c r="L343" s="55">
        <f t="shared" si="103"/>
        <v>3.9999999999999991</v>
      </c>
      <c r="M343" s="71">
        <v>0.41666666666666669</v>
      </c>
      <c r="N343" s="72">
        <v>0.83333333333333337</v>
      </c>
      <c r="O343" s="55">
        <f t="shared" si="104"/>
        <v>10</v>
      </c>
      <c r="P343" s="70"/>
    </row>
    <row r="344" spans="2:16" ht="19.5" customHeight="1" x14ac:dyDescent="0.2">
      <c r="B344" s="51">
        <f t="shared" si="100"/>
        <v>44540</v>
      </c>
      <c r="C344" s="52">
        <f t="shared" si="101"/>
        <v>44540</v>
      </c>
      <c r="D344" s="71"/>
      <c r="E344" s="72"/>
      <c r="F344" s="55"/>
      <c r="G344" s="71">
        <v>0.58333333333333337</v>
      </c>
      <c r="H344" s="72">
        <v>0.77083333333333337</v>
      </c>
      <c r="I344" s="55">
        <f t="shared" si="102"/>
        <v>4.5</v>
      </c>
      <c r="J344" s="71">
        <v>0.58333333333333337</v>
      </c>
      <c r="K344" s="72">
        <v>0.75</v>
      </c>
      <c r="L344" s="55">
        <f t="shared" si="103"/>
        <v>3.9999999999999991</v>
      </c>
      <c r="M344" s="71">
        <v>0.41666666666666669</v>
      </c>
      <c r="N344" s="72">
        <v>0.83333333333333337</v>
      </c>
      <c r="O344" s="55">
        <f t="shared" si="104"/>
        <v>10</v>
      </c>
      <c r="P344" s="49"/>
    </row>
    <row r="345" spans="2:16" ht="19.5" customHeight="1" x14ac:dyDescent="0.2">
      <c r="B345" s="51">
        <f t="shared" si="100"/>
        <v>44541</v>
      </c>
      <c r="C345" s="52">
        <f t="shared" si="101"/>
        <v>44541</v>
      </c>
      <c r="D345" s="71"/>
      <c r="E345" s="72"/>
      <c r="F345" s="55"/>
      <c r="G345" s="71">
        <v>0.41666666666666669</v>
      </c>
      <c r="H345" s="72">
        <v>0.75</v>
      </c>
      <c r="I345" s="55">
        <f t="shared" si="102"/>
        <v>8</v>
      </c>
      <c r="J345" s="71">
        <v>0.5</v>
      </c>
      <c r="K345" s="72">
        <v>0.75</v>
      </c>
      <c r="L345" s="55">
        <f t="shared" si="103"/>
        <v>6</v>
      </c>
      <c r="M345" s="71">
        <v>0.41666666666666669</v>
      </c>
      <c r="N345" s="72">
        <v>0.83333333333333337</v>
      </c>
      <c r="O345" s="55">
        <f t="shared" si="104"/>
        <v>10</v>
      </c>
      <c r="P345" s="49"/>
    </row>
    <row r="346" spans="2:16" ht="19.5" customHeight="1" x14ac:dyDescent="0.2">
      <c r="B346" s="51">
        <f t="shared" si="100"/>
        <v>44542</v>
      </c>
      <c r="C346" s="52">
        <f t="shared" si="101"/>
        <v>44542</v>
      </c>
      <c r="D346" s="71"/>
      <c r="E346" s="72"/>
      <c r="F346" s="55"/>
      <c r="G346" s="71">
        <v>0.41666666666666669</v>
      </c>
      <c r="H346" s="72">
        <v>0.75</v>
      </c>
      <c r="I346" s="55">
        <f t="shared" si="102"/>
        <v>8</v>
      </c>
      <c r="J346" s="71">
        <v>0.5</v>
      </c>
      <c r="K346" s="72">
        <v>0.75</v>
      </c>
      <c r="L346" s="55">
        <f t="shared" si="103"/>
        <v>6</v>
      </c>
      <c r="M346" s="71">
        <v>0.41666666666666669</v>
      </c>
      <c r="N346" s="72">
        <v>0.75</v>
      </c>
      <c r="O346" s="55">
        <f t="shared" si="104"/>
        <v>8</v>
      </c>
      <c r="P346" s="49"/>
    </row>
    <row r="347" spans="2:16" ht="19.5" customHeight="1" x14ac:dyDescent="0.2">
      <c r="B347" s="51">
        <f t="shared" si="100"/>
        <v>44543</v>
      </c>
      <c r="C347" s="52">
        <f t="shared" si="101"/>
        <v>44543</v>
      </c>
      <c r="D347" s="71"/>
      <c r="E347" s="72"/>
      <c r="F347" s="55"/>
      <c r="G347" s="71">
        <v>0.58333333333333337</v>
      </c>
      <c r="H347" s="72">
        <v>0.77083333333333337</v>
      </c>
      <c r="I347" s="55">
        <f t="shared" si="102"/>
        <v>4.5</v>
      </c>
      <c r="J347" s="71">
        <v>0.58333333333333337</v>
      </c>
      <c r="K347" s="72">
        <v>0.75</v>
      </c>
      <c r="L347" s="55">
        <f t="shared" si="103"/>
        <v>3.9999999999999991</v>
      </c>
      <c r="M347" s="71">
        <v>0.41666666666666669</v>
      </c>
      <c r="N347" s="72">
        <v>0.83333333333333337</v>
      </c>
      <c r="O347" s="55">
        <f t="shared" si="104"/>
        <v>10</v>
      </c>
      <c r="P347" s="49"/>
    </row>
    <row r="348" spans="2:16" ht="19.5" customHeight="1" x14ac:dyDescent="0.2">
      <c r="B348" s="51">
        <f t="shared" si="100"/>
        <v>44544</v>
      </c>
      <c r="C348" s="52">
        <f t="shared" si="101"/>
        <v>44544</v>
      </c>
      <c r="D348" s="53"/>
      <c r="E348" s="54"/>
      <c r="F348" s="55"/>
      <c r="G348" s="35"/>
      <c r="H348" s="48" t="s">
        <v>79</v>
      </c>
      <c r="I348" s="47"/>
      <c r="J348" s="35"/>
      <c r="K348" s="48" t="s">
        <v>79</v>
      </c>
      <c r="L348" s="47"/>
      <c r="M348" s="35"/>
      <c r="N348" s="48" t="s">
        <v>79</v>
      </c>
      <c r="O348" s="47"/>
      <c r="P348" s="49"/>
    </row>
    <row r="349" spans="2:16" ht="19.5" customHeight="1" x14ac:dyDescent="0.2">
      <c r="B349" s="51">
        <f t="shared" si="100"/>
        <v>44545</v>
      </c>
      <c r="C349" s="52">
        <f t="shared" si="101"/>
        <v>44545</v>
      </c>
      <c r="D349" s="71"/>
      <c r="E349" s="72"/>
      <c r="F349" s="55"/>
      <c r="G349" s="71">
        <v>0.58333333333333337</v>
      </c>
      <c r="H349" s="72">
        <v>0.77083333333333337</v>
      </c>
      <c r="I349" s="55">
        <f t="shared" ref="I349:I354" si="105">(H349-G349)*24</f>
        <v>4.5</v>
      </c>
      <c r="J349" s="71">
        <v>0.58333333333333337</v>
      </c>
      <c r="K349" s="72">
        <v>0.75</v>
      </c>
      <c r="L349" s="55">
        <f t="shared" ref="L349:L354" si="106">(K349-J349)*24</f>
        <v>3.9999999999999991</v>
      </c>
      <c r="M349" s="71">
        <v>0.41666666666666669</v>
      </c>
      <c r="N349" s="72">
        <v>0.83333333333333337</v>
      </c>
      <c r="O349" s="55">
        <f t="shared" ref="O349:O354" si="107">(N349-M349)*24</f>
        <v>10</v>
      </c>
      <c r="P349" s="49"/>
    </row>
    <row r="350" spans="2:16" ht="19.5" customHeight="1" x14ac:dyDescent="0.2">
      <c r="B350" s="51">
        <f t="shared" si="100"/>
        <v>44546</v>
      </c>
      <c r="C350" s="52">
        <f t="shared" si="101"/>
        <v>44546</v>
      </c>
      <c r="D350" s="35"/>
      <c r="E350" s="48"/>
      <c r="F350" s="47"/>
      <c r="G350" s="71">
        <v>0.58333333333333337</v>
      </c>
      <c r="H350" s="72">
        <v>0.77083333333333337</v>
      </c>
      <c r="I350" s="55">
        <f t="shared" si="105"/>
        <v>4.5</v>
      </c>
      <c r="J350" s="71">
        <v>0.58333333333333337</v>
      </c>
      <c r="K350" s="72">
        <v>0.75</v>
      </c>
      <c r="L350" s="55">
        <f t="shared" si="106"/>
        <v>3.9999999999999991</v>
      </c>
      <c r="M350" s="71">
        <v>0.41666666666666669</v>
      </c>
      <c r="N350" s="72">
        <v>0.83333333333333337</v>
      </c>
      <c r="O350" s="55">
        <f t="shared" si="107"/>
        <v>10</v>
      </c>
      <c r="P350" s="49"/>
    </row>
    <row r="351" spans="2:16" ht="19.5" customHeight="1" x14ac:dyDescent="0.2">
      <c r="B351" s="51">
        <f t="shared" si="100"/>
        <v>44547</v>
      </c>
      <c r="C351" s="52">
        <f t="shared" si="101"/>
        <v>44547</v>
      </c>
      <c r="D351" s="71"/>
      <c r="E351" s="72"/>
      <c r="F351" s="55"/>
      <c r="G351" s="71">
        <v>0.58333333333333337</v>
      </c>
      <c r="H351" s="72">
        <v>0.77083333333333337</v>
      </c>
      <c r="I351" s="55">
        <f t="shared" si="105"/>
        <v>4.5</v>
      </c>
      <c r="J351" s="71">
        <v>0.58333333333333337</v>
      </c>
      <c r="K351" s="72">
        <v>0.75</v>
      </c>
      <c r="L351" s="55">
        <f t="shared" si="106"/>
        <v>3.9999999999999991</v>
      </c>
      <c r="M351" s="71">
        <v>0.41666666666666669</v>
      </c>
      <c r="N351" s="72">
        <v>0.83333333333333337</v>
      </c>
      <c r="O351" s="55">
        <f t="shared" si="107"/>
        <v>10</v>
      </c>
      <c r="P351" s="49"/>
    </row>
    <row r="352" spans="2:16" ht="19.5" customHeight="1" x14ac:dyDescent="0.2">
      <c r="B352" s="51">
        <f t="shared" si="100"/>
        <v>44548</v>
      </c>
      <c r="C352" s="52">
        <f t="shared" si="101"/>
        <v>44548</v>
      </c>
      <c r="D352" s="71"/>
      <c r="E352" s="72"/>
      <c r="F352" s="55"/>
      <c r="G352" s="71">
        <v>0.41666666666666669</v>
      </c>
      <c r="H352" s="72">
        <v>0.75</v>
      </c>
      <c r="I352" s="55">
        <f t="shared" si="105"/>
        <v>8</v>
      </c>
      <c r="J352" s="71">
        <v>0.5</v>
      </c>
      <c r="K352" s="72">
        <v>0.75</v>
      </c>
      <c r="L352" s="55">
        <f t="shared" si="106"/>
        <v>6</v>
      </c>
      <c r="M352" s="71">
        <v>0.41666666666666669</v>
      </c>
      <c r="N352" s="72">
        <v>0.83333333333333337</v>
      </c>
      <c r="O352" s="55">
        <f t="shared" si="107"/>
        <v>10</v>
      </c>
      <c r="P352" s="49"/>
    </row>
    <row r="353" spans="2:17" ht="19.5" customHeight="1" x14ac:dyDescent="0.2">
      <c r="B353" s="51">
        <f t="shared" si="100"/>
        <v>44549</v>
      </c>
      <c r="C353" s="52">
        <f t="shared" si="101"/>
        <v>44549</v>
      </c>
      <c r="D353" s="71"/>
      <c r="E353" s="72"/>
      <c r="F353" s="55"/>
      <c r="G353" s="71">
        <v>0.41666666666666669</v>
      </c>
      <c r="H353" s="72">
        <v>0.75</v>
      </c>
      <c r="I353" s="55">
        <f t="shared" si="105"/>
        <v>8</v>
      </c>
      <c r="J353" s="71">
        <v>0.5</v>
      </c>
      <c r="K353" s="72">
        <v>0.75</v>
      </c>
      <c r="L353" s="55">
        <f t="shared" si="106"/>
        <v>6</v>
      </c>
      <c r="M353" s="71">
        <v>0.41666666666666669</v>
      </c>
      <c r="N353" s="72">
        <v>0.75</v>
      </c>
      <c r="O353" s="55">
        <f t="shared" si="107"/>
        <v>8</v>
      </c>
      <c r="P353" s="49"/>
    </row>
    <row r="354" spans="2:17" ht="19.5" customHeight="1" x14ac:dyDescent="0.2">
      <c r="B354" s="51">
        <f t="shared" si="100"/>
        <v>44550</v>
      </c>
      <c r="C354" s="52">
        <f t="shared" si="101"/>
        <v>44550</v>
      </c>
      <c r="D354" s="71"/>
      <c r="E354" s="72"/>
      <c r="F354" s="55"/>
      <c r="G354" s="71">
        <v>0.58333333333333337</v>
      </c>
      <c r="H354" s="72">
        <v>0.77083333333333337</v>
      </c>
      <c r="I354" s="55">
        <f t="shared" si="105"/>
        <v>4.5</v>
      </c>
      <c r="J354" s="71">
        <v>0.58333333333333337</v>
      </c>
      <c r="K354" s="72">
        <v>0.75</v>
      </c>
      <c r="L354" s="55">
        <f t="shared" si="106"/>
        <v>3.9999999999999991</v>
      </c>
      <c r="M354" s="71">
        <v>0.41666666666666669</v>
      </c>
      <c r="N354" s="72">
        <v>0.83333333333333337</v>
      </c>
      <c r="O354" s="55">
        <f t="shared" si="107"/>
        <v>10</v>
      </c>
      <c r="P354" s="49"/>
    </row>
    <row r="355" spans="2:17" ht="19.5" customHeight="1" x14ac:dyDescent="0.2">
      <c r="B355" s="51">
        <f t="shared" si="100"/>
        <v>44551</v>
      </c>
      <c r="C355" s="52">
        <f t="shared" si="101"/>
        <v>44551</v>
      </c>
      <c r="D355" s="53"/>
      <c r="E355" s="54"/>
      <c r="F355" s="55"/>
      <c r="G355" s="35"/>
      <c r="H355" s="48" t="s">
        <v>79</v>
      </c>
      <c r="I355" s="47"/>
      <c r="J355" s="35"/>
      <c r="K355" s="48" t="s">
        <v>79</v>
      </c>
      <c r="L355" s="47"/>
      <c r="M355" s="35"/>
      <c r="N355" s="48" t="s">
        <v>79</v>
      </c>
      <c r="O355" s="47"/>
      <c r="P355" s="49"/>
    </row>
    <row r="356" spans="2:17" ht="19.5" customHeight="1" x14ac:dyDescent="0.2">
      <c r="B356" s="51">
        <f t="shared" si="100"/>
        <v>44552</v>
      </c>
      <c r="C356" s="52">
        <f t="shared" si="101"/>
        <v>44552</v>
      </c>
      <c r="D356" s="71"/>
      <c r="E356" s="72"/>
      <c r="F356" s="55"/>
      <c r="G356" s="71">
        <v>0.58333333333333337</v>
      </c>
      <c r="H356" s="72">
        <v>0.77083333333333337</v>
      </c>
      <c r="I356" s="55">
        <f t="shared" ref="I356:I361" si="108">(H356-G356)*24</f>
        <v>4.5</v>
      </c>
      <c r="J356" s="71">
        <v>0.58333333333333337</v>
      </c>
      <c r="K356" s="72">
        <v>0.75</v>
      </c>
      <c r="L356" s="55">
        <f t="shared" ref="L356:L361" si="109">(K356-J356)*24</f>
        <v>3.9999999999999991</v>
      </c>
      <c r="M356" s="71">
        <v>0.41666666666666669</v>
      </c>
      <c r="N356" s="72">
        <v>0.83333333333333337</v>
      </c>
      <c r="O356" s="55">
        <f t="shared" ref="O356:O361" si="110">(N356-M356)*24</f>
        <v>10</v>
      </c>
      <c r="P356" s="49"/>
    </row>
    <row r="357" spans="2:17" ht="19.5" customHeight="1" x14ac:dyDescent="0.2">
      <c r="B357" s="51">
        <f t="shared" si="100"/>
        <v>44553</v>
      </c>
      <c r="C357" s="52">
        <f t="shared" si="101"/>
        <v>44553</v>
      </c>
      <c r="D357" s="35"/>
      <c r="E357" s="48"/>
      <c r="F357" s="47"/>
      <c r="G357" s="71">
        <v>0.58333333333333337</v>
      </c>
      <c r="H357" s="72">
        <v>0.77083333333333337</v>
      </c>
      <c r="I357" s="55">
        <f t="shared" si="108"/>
        <v>4.5</v>
      </c>
      <c r="J357" s="71">
        <v>0.58333333333333337</v>
      </c>
      <c r="K357" s="72">
        <v>0.75</v>
      </c>
      <c r="L357" s="55">
        <f t="shared" si="109"/>
        <v>3.9999999999999991</v>
      </c>
      <c r="M357" s="71">
        <v>0.41666666666666669</v>
      </c>
      <c r="N357" s="72">
        <v>0.83333333333333337</v>
      </c>
      <c r="O357" s="55">
        <f t="shared" si="110"/>
        <v>10</v>
      </c>
      <c r="P357" s="83"/>
    </row>
    <row r="358" spans="2:17" ht="19.5" customHeight="1" x14ac:dyDescent="0.2">
      <c r="B358" s="51">
        <f t="shared" si="100"/>
        <v>44554</v>
      </c>
      <c r="C358" s="52">
        <f t="shared" si="101"/>
        <v>44554</v>
      </c>
      <c r="D358" s="71"/>
      <c r="E358" s="72"/>
      <c r="F358" s="55"/>
      <c r="G358" s="71">
        <v>0.58333333333333337</v>
      </c>
      <c r="H358" s="72">
        <v>0.77083333333333337</v>
      </c>
      <c r="I358" s="55">
        <f t="shared" si="108"/>
        <v>4.5</v>
      </c>
      <c r="J358" s="71">
        <v>0.58333333333333337</v>
      </c>
      <c r="K358" s="72">
        <v>0.75</v>
      </c>
      <c r="L358" s="55">
        <f t="shared" si="109"/>
        <v>3.9999999999999991</v>
      </c>
      <c r="M358" s="71">
        <v>0.41666666666666669</v>
      </c>
      <c r="N358" s="72">
        <v>0.83333333333333337</v>
      </c>
      <c r="O358" s="55">
        <f t="shared" si="110"/>
        <v>10</v>
      </c>
      <c r="P358" s="83"/>
      <c r="Q358" s="1" t="s">
        <v>319</v>
      </c>
    </row>
    <row r="359" spans="2:17" ht="19.5" customHeight="1" x14ac:dyDescent="0.2">
      <c r="B359" s="51">
        <f t="shared" si="100"/>
        <v>44555</v>
      </c>
      <c r="C359" s="52">
        <f t="shared" si="101"/>
        <v>44555</v>
      </c>
      <c r="D359" s="71"/>
      <c r="E359" s="72"/>
      <c r="F359" s="55"/>
      <c r="G359" s="71">
        <v>0.41666666666666669</v>
      </c>
      <c r="H359" s="72">
        <v>0.75</v>
      </c>
      <c r="I359" s="55">
        <f t="shared" si="108"/>
        <v>8</v>
      </c>
      <c r="J359" s="71">
        <v>0.5</v>
      </c>
      <c r="K359" s="72">
        <v>0.75</v>
      </c>
      <c r="L359" s="55">
        <f t="shared" si="109"/>
        <v>6</v>
      </c>
      <c r="M359" s="71">
        <v>0.41666666666666669</v>
      </c>
      <c r="N359" s="72">
        <v>0.83333333333333337</v>
      </c>
      <c r="O359" s="55">
        <f t="shared" si="110"/>
        <v>10</v>
      </c>
      <c r="P359" s="83" t="s">
        <v>105</v>
      </c>
    </row>
    <row r="360" spans="2:17" ht="19.5" customHeight="1" x14ac:dyDescent="0.2">
      <c r="B360" s="51">
        <f t="shared" si="100"/>
        <v>44556</v>
      </c>
      <c r="C360" s="52">
        <f t="shared" si="101"/>
        <v>44556</v>
      </c>
      <c r="D360" s="71"/>
      <c r="E360" s="72"/>
      <c r="F360" s="55"/>
      <c r="G360" s="71">
        <v>0.41666666666666669</v>
      </c>
      <c r="H360" s="72">
        <v>0.75</v>
      </c>
      <c r="I360" s="55">
        <f t="shared" si="108"/>
        <v>8</v>
      </c>
      <c r="J360" s="71">
        <v>0.5</v>
      </c>
      <c r="K360" s="72">
        <v>0.75</v>
      </c>
      <c r="L360" s="55">
        <f t="shared" si="109"/>
        <v>6</v>
      </c>
      <c r="M360" s="53">
        <v>0.41666666666666669</v>
      </c>
      <c r="N360" s="54">
        <v>0.75</v>
      </c>
      <c r="O360" s="55">
        <f t="shared" si="110"/>
        <v>8</v>
      </c>
      <c r="P360" s="83" t="s">
        <v>105</v>
      </c>
    </row>
    <row r="361" spans="2:17" ht="19.5" customHeight="1" x14ac:dyDescent="0.2">
      <c r="B361" s="51">
        <f t="shared" si="100"/>
        <v>44557</v>
      </c>
      <c r="C361" s="52">
        <f t="shared" si="101"/>
        <v>44557</v>
      </c>
      <c r="D361" s="71"/>
      <c r="E361" s="72"/>
      <c r="F361" s="55"/>
      <c r="G361" s="71">
        <v>0.41666666666666669</v>
      </c>
      <c r="H361" s="72">
        <v>0.75</v>
      </c>
      <c r="I361" s="55">
        <f t="shared" si="108"/>
        <v>8</v>
      </c>
      <c r="J361" s="71">
        <v>0.5</v>
      </c>
      <c r="K361" s="72">
        <v>0.75</v>
      </c>
      <c r="L361" s="55">
        <f t="shared" si="109"/>
        <v>6</v>
      </c>
      <c r="M361" s="71">
        <v>0.41666666666666669</v>
      </c>
      <c r="N361" s="72">
        <v>0.83333333333333337</v>
      </c>
      <c r="O361" s="55">
        <f t="shared" si="110"/>
        <v>10</v>
      </c>
      <c r="P361" s="83" t="s">
        <v>105</v>
      </c>
    </row>
    <row r="362" spans="2:17" ht="19.5" customHeight="1" x14ac:dyDescent="0.2">
      <c r="B362" s="51">
        <f t="shared" si="100"/>
        <v>44558</v>
      </c>
      <c r="C362" s="52">
        <f t="shared" si="101"/>
        <v>44558</v>
      </c>
      <c r="D362" s="53"/>
      <c r="E362" s="54"/>
      <c r="F362" s="55"/>
      <c r="G362" s="71">
        <v>0.41666666666666669</v>
      </c>
      <c r="H362" s="72">
        <v>0.75</v>
      </c>
      <c r="I362" s="55">
        <f>(H362-G362)*24</f>
        <v>8</v>
      </c>
      <c r="J362" s="71">
        <v>0.5</v>
      </c>
      <c r="K362" s="72">
        <v>0.75</v>
      </c>
      <c r="L362" s="55">
        <f>(K362-J362)*24</f>
        <v>6</v>
      </c>
      <c r="M362" s="71">
        <v>0.41666666666666669</v>
      </c>
      <c r="N362" s="72">
        <v>0.83333333333333337</v>
      </c>
      <c r="O362" s="55">
        <f>(N362-M362)*24</f>
        <v>10</v>
      </c>
      <c r="P362" s="83" t="s">
        <v>105</v>
      </c>
    </row>
    <row r="363" spans="2:17" ht="19.5" customHeight="1" x14ac:dyDescent="0.2">
      <c r="B363" s="51">
        <f>IF(DAY(B362+1)&lt;&gt;29,"",B362+1)</f>
        <v>44559</v>
      </c>
      <c r="C363" s="52">
        <f t="shared" si="101"/>
        <v>44559</v>
      </c>
      <c r="D363" s="53"/>
      <c r="E363" s="54"/>
      <c r="F363" s="55"/>
      <c r="G363" s="71">
        <v>0.41666666666666669</v>
      </c>
      <c r="H363" s="72">
        <v>0.75</v>
      </c>
      <c r="I363" s="55">
        <f>(H363-G363)*24</f>
        <v>8</v>
      </c>
      <c r="J363" s="71">
        <v>0.5</v>
      </c>
      <c r="K363" s="72">
        <v>0.75</v>
      </c>
      <c r="L363" s="55">
        <f>(K363-J363)*24</f>
        <v>6</v>
      </c>
      <c r="M363" s="71">
        <v>0.41666666666666669</v>
      </c>
      <c r="N363" s="72">
        <v>0.75</v>
      </c>
      <c r="O363" s="55">
        <f>(N363-M363)*24</f>
        <v>8</v>
      </c>
      <c r="P363" s="83" t="s">
        <v>105</v>
      </c>
    </row>
    <row r="364" spans="2:17" ht="19.5" customHeight="1" x14ac:dyDescent="0.2">
      <c r="B364" s="51">
        <f>IF(DAY(B363+1)&lt;&gt;30,"",B363+1)</f>
        <v>44560</v>
      </c>
      <c r="C364" s="52">
        <f t="shared" si="101"/>
        <v>44560</v>
      </c>
      <c r="D364" s="53"/>
      <c r="E364" s="54"/>
      <c r="F364" s="55"/>
      <c r="G364" s="71">
        <v>0.41666666666666669</v>
      </c>
      <c r="H364" s="72">
        <v>0.75</v>
      </c>
      <c r="I364" s="55">
        <f>(H364-G364)*24</f>
        <v>8</v>
      </c>
      <c r="J364" s="71">
        <v>0.5</v>
      </c>
      <c r="K364" s="72">
        <v>0.75</v>
      </c>
      <c r="L364" s="55">
        <f>(K364-J364)*24</f>
        <v>6</v>
      </c>
      <c r="M364" s="71">
        <v>0.41666666666666669</v>
      </c>
      <c r="N364" s="72">
        <v>0.75</v>
      </c>
      <c r="O364" s="55">
        <f>(N364-M364)*24</f>
        <v>8</v>
      </c>
      <c r="P364" s="83" t="s">
        <v>105</v>
      </c>
    </row>
    <row r="365" spans="2:17" ht="19.5" customHeight="1" thickBot="1" x14ac:dyDescent="0.25">
      <c r="B365" s="51">
        <f>IF(DAY(B364+1)&lt;&gt;31,"",B364+1)</f>
        <v>44561</v>
      </c>
      <c r="C365" s="52">
        <f t="shared" si="101"/>
        <v>44561</v>
      </c>
      <c r="D365" s="56"/>
      <c r="E365" s="77"/>
      <c r="F365" s="76"/>
      <c r="G365" s="35"/>
      <c r="H365" s="48" t="s">
        <v>79</v>
      </c>
      <c r="I365" s="47"/>
      <c r="J365" s="35"/>
      <c r="K365" s="48" t="s">
        <v>79</v>
      </c>
      <c r="L365" s="47"/>
      <c r="M365" s="35"/>
      <c r="N365" s="48" t="s">
        <v>79</v>
      </c>
      <c r="O365" s="47"/>
      <c r="P365" s="93"/>
    </row>
    <row r="366" spans="2:17" ht="19.5" customHeight="1" thickTop="1" x14ac:dyDescent="0.2">
      <c r="B366" s="57" t="s">
        <v>37</v>
      </c>
      <c r="C366" s="58"/>
      <c r="D366" s="57"/>
      <c r="E366" s="59">
        <f>COUNTIF(D335:D365,"&gt;0")</f>
        <v>0</v>
      </c>
      <c r="F366" s="60"/>
      <c r="G366" s="61"/>
      <c r="H366" s="59">
        <f>COUNTIF(G335:G365,"&gt;0")</f>
        <v>27</v>
      </c>
      <c r="I366" s="60"/>
      <c r="J366" s="61"/>
      <c r="K366" s="59">
        <f>COUNTIF(J335:J365,"&gt;0")</f>
        <v>27</v>
      </c>
      <c r="L366" s="60"/>
      <c r="M366" s="61"/>
      <c r="N366" s="59">
        <f>COUNTIF(M335:M365,"&gt;0")</f>
        <v>27</v>
      </c>
      <c r="O366" s="60"/>
      <c r="P366" s="80"/>
    </row>
    <row r="367" spans="2:17" ht="19.5" customHeight="1" x14ac:dyDescent="0.2">
      <c r="B367" s="62" t="s">
        <v>309</v>
      </c>
      <c r="C367" s="63"/>
      <c r="D367" s="64"/>
      <c r="E367" s="74">
        <f>SUM(F335:F365)</f>
        <v>0</v>
      </c>
      <c r="F367" s="63"/>
      <c r="G367" s="65"/>
      <c r="H367" s="74">
        <f>SUM(I335:I365)</f>
        <v>163.5</v>
      </c>
      <c r="I367" s="63"/>
      <c r="J367" s="65"/>
      <c r="K367" s="74">
        <f>SUM(L335:L365)</f>
        <v>132</v>
      </c>
      <c r="L367" s="63"/>
      <c r="M367" s="65"/>
      <c r="N367" s="74">
        <f>SUM(O335:O365)</f>
        <v>258</v>
      </c>
      <c r="O367" s="63"/>
      <c r="P367" s="40"/>
    </row>
    <row r="368" spans="2:17" ht="19.5" customHeight="1" x14ac:dyDescent="0.2">
      <c r="B368" s="64" t="s">
        <v>366</v>
      </c>
      <c r="C368" s="66"/>
      <c r="D368" s="64"/>
      <c r="E368" s="90">
        <f>COUNTIF($B$335:$B$365,"&gt;0")-E366</f>
        <v>31</v>
      </c>
      <c r="F368" s="47"/>
      <c r="G368" s="35"/>
      <c r="H368" s="90">
        <f>COUNTIF($B$335:$B$365,"&gt;0")-H366</f>
        <v>4</v>
      </c>
      <c r="I368" s="47"/>
      <c r="J368" s="35"/>
      <c r="K368" s="90">
        <f>COUNTIF($B$335:$B$365,"&gt;0")-K366</f>
        <v>4</v>
      </c>
      <c r="L368" s="47"/>
      <c r="M368" s="35"/>
      <c r="N368" s="90">
        <f>COUNTIF($B$335:$B$365,"&gt;0")-N366</f>
        <v>4</v>
      </c>
      <c r="O368" s="47"/>
      <c r="P368" s="40"/>
    </row>
    <row r="369" spans="2:16" ht="19.5" customHeight="1" x14ac:dyDescent="0.2">
      <c r="B369" s="67"/>
      <c r="C369" s="68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2:16" ht="18.75" customHeight="1" x14ac:dyDescent="0.2">
      <c r="B370" s="287" t="s">
        <v>13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</row>
    <row r="371" spans="2:16" ht="18.75" customHeight="1" x14ac:dyDescent="0.2"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</row>
    <row r="372" spans="2:16" ht="18.75" customHeight="1" x14ac:dyDescent="0.2"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2:16" ht="18.75" customHeight="1" x14ac:dyDescent="0.2">
      <c r="B373" s="294">
        <f>EDATE(B332, 1)</f>
        <v>44562</v>
      </c>
      <c r="C373" s="294"/>
      <c r="D373" s="294"/>
      <c r="E373" s="295">
        <f>B373</f>
        <v>44562</v>
      </c>
      <c r="F373" s="295"/>
    </row>
    <row r="374" spans="2:16" ht="19.5" customHeight="1" x14ac:dyDescent="0.2">
      <c r="B374" s="289"/>
      <c r="C374" s="290"/>
      <c r="D374" s="219" t="s">
        <v>313</v>
      </c>
      <c r="E374" s="293"/>
      <c r="F374" s="220"/>
      <c r="G374" s="219" t="s">
        <v>2</v>
      </c>
      <c r="H374" s="293"/>
      <c r="I374" s="220"/>
      <c r="J374" s="219" t="s">
        <v>36</v>
      </c>
      <c r="K374" s="293"/>
      <c r="L374" s="220"/>
      <c r="M374" s="219" t="s">
        <v>237</v>
      </c>
      <c r="N374" s="293"/>
      <c r="O374" s="220"/>
      <c r="P374" s="40" t="s">
        <v>306</v>
      </c>
    </row>
    <row r="375" spans="2:16" ht="19.5" customHeight="1" x14ac:dyDescent="0.2">
      <c r="B375" s="291"/>
      <c r="C375" s="292"/>
      <c r="D375" s="35" t="s">
        <v>246</v>
      </c>
      <c r="E375" s="48" t="s">
        <v>307</v>
      </c>
      <c r="F375" s="47" t="s">
        <v>308</v>
      </c>
      <c r="G375" s="35" t="s">
        <v>246</v>
      </c>
      <c r="H375" s="48" t="s">
        <v>307</v>
      </c>
      <c r="I375" s="47" t="s">
        <v>308</v>
      </c>
      <c r="J375" s="35" t="s">
        <v>246</v>
      </c>
      <c r="K375" s="48" t="s">
        <v>307</v>
      </c>
      <c r="L375" s="47" t="s">
        <v>308</v>
      </c>
      <c r="M375" s="35" t="s">
        <v>246</v>
      </c>
      <c r="N375" s="48" t="s">
        <v>307</v>
      </c>
      <c r="O375" s="47" t="s">
        <v>308</v>
      </c>
      <c r="P375" s="40"/>
    </row>
    <row r="376" spans="2:16" ht="19.5" customHeight="1" x14ac:dyDescent="0.2">
      <c r="B376" s="51">
        <f>B373</f>
        <v>44562</v>
      </c>
      <c r="C376" s="52">
        <f>B376</f>
        <v>44562</v>
      </c>
      <c r="D376" s="53"/>
      <c r="E376" s="54"/>
      <c r="F376" s="55"/>
      <c r="G376" s="35"/>
      <c r="H376" s="48" t="s">
        <v>79</v>
      </c>
      <c r="I376" s="47"/>
      <c r="J376" s="35"/>
      <c r="K376" s="48" t="s">
        <v>79</v>
      </c>
      <c r="L376" s="47"/>
      <c r="M376" s="35"/>
      <c r="N376" s="48" t="s">
        <v>79</v>
      </c>
      <c r="O376" s="47"/>
      <c r="P376" s="83" t="s">
        <v>105</v>
      </c>
    </row>
    <row r="377" spans="2:16" ht="19.5" customHeight="1" x14ac:dyDescent="0.2">
      <c r="B377" s="51">
        <f t="shared" ref="B377:B403" si="111">B376+1</f>
        <v>44563</v>
      </c>
      <c r="C377" s="52">
        <f>B377</f>
        <v>44563</v>
      </c>
      <c r="D377" s="53"/>
      <c r="E377" s="54"/>
      <c r="F377" s="55"/>
      <c r="G377" s="71">
        <v>0.41666666666666669</v>
      </c>
      <c r="H377" s="72">
        <v>0.75</v>
      </c>
      <c r="I377" s="55">
        <f t="shared" ref="I377:I385" si="112">(H377-G377)*24</f>
        <v>8</v>
      </c>
      <c r="J377" s="71">
        <v>0.5</v>
      </c>
      <c r="K377" s="72">
        <v>0.75</v>
      </c>
      <c r="L377" s="55">
        <f t="shared" ref="L377:L385" si="113">(K377-J377)*24</f>
        <v>6</v>
      </c>
      <c r="M377" s="71">
        <v>0.41666666666666669</v>
      </c>
      <c r="N377" s="72">
        <v>0.75</v>
      </c>
      <c r="O377" s="55">
        <f t="shared" ref="O377:O385" si="114">(N377-M377)*24</f>
        <v>8</v>
      </c>
      <c r="P377" s="83" t="s">
        <v>105</v>
      </c>
    </row>
    <row r="378" spans="2:16" ht="19.5" customHeight="1" x14ac:dyDescent="0.2">
      <c r="B378" s="51">
        <f t="shared" si="111"/>
        <v>44564</v>
      </c>
      <c r="C378" s="52">
        <f t="shared" ref="C378:C406" si="115">B378</f>
        <v>44564</v>
      </c>
      <c r="D378" s="53"/>
      <c r="E378" s="54"/>
      <c r="F378" s="55"/>
      <c r="G378" s="71">
        <v>0.41666666666666669</v>
      </c>
      <c r="H378" s="72">
        <v>0.75</v>
      </c>
      <c r="I378" s="55">
        <f t="shared" si="112"/>
        <v>8</v>
      </c>
      <c r="J378" s="71">
        <v>0.5</v>
      </c>
      <c r="K378" s="72">
        <v>0.75</v>
      </c>
      <c r="L378" s="55">
        <f t="shared" si="113"/>
        <v>6</v>
      </c>
      <c r="M378" s="71">
        <v>0.41666666666666669</v>
      </c>
      <c r="N378" s="72">
        <v>0.75</v>
      </c>
      <c r="O378" s="55">
        <f t="shared" si="114"/>
        <v>8</v>
      </c>
      <c r="P378" s="83" t="s">
        <v>105</v>
      </c>
    </row>
    <row r="379" spans="2:16" ht="19.5" customHeight="1" x14ac:dyDescent="0.2">
      <c r="B379" s="51">
        <f t="shared" si="111"/>
        <v>44565</v>
      </c>
      <c r="C379" s="52">
        <f t="shared" si="115"/>
        <v>44565</v>
      </c>
      <c r="D379" s="53"/>
      <c r="E379" s="54"/>
      <c r="F379" s="55"/>
      <c r="G379" s="71">
        <v>0.41666666666666669</v>
      </c>
      <c r="H379" s="72">
        <v>0.75</v>
      </c>
      <c r="I379" s="55">
        <f t="shared" si="112"/>
        <v>8</v>
      </c>
      <c r="J379" s="71">
        <v>0.5</v>
      </c>
      <c r="K379" s="72">
        <v>0.75</v>
      </c>
      <c r="L379" s="55">
        <f t="shared" si="113"/>
        <v>6</v>
      </c>
      <c r="M379" s="71">
        <v>0.41666666666666669</v>
      </c>
      <c r="N379" s="72">
        <v>0.83333333333333337</v>
      </c>
      <c r="O379" s="55">
        <f t="shared" si="114"/>
        <v>10</v>
      </c>
      <c r="P379" s="83" t="s">
        <v>105</v>
      </c>
    </row>
    <row r="380" spans="2:16" ht="19.5" customHeight="1" x14ac:dyDescent="0.2">
      <c r="B380" s="51">
        <f t="shared" si="111"/>
        <v>44566</v>
      </c>
      <c r="C380" s="52">
        <f t="shared" si="115"/>
        <v>44566</v>
      </c>
      <c r="D380" s="53"/>
      <c r="E380" s="54"/>
      <c r="F380" s="55"/>
      <c r="G380" s="71">
        <v>0.41666666666666669</v>
      </c>
      <c r="H380" s="72">
        <v>0.75</v>
      </c>
      <c r="I380" s="55">
        <f t="shared" si="112"/>
        <v>8</v>
      </c>
      <c r="J380" s="71">
        <v>0.5</v>
      </c>
      <c r="K380" s="72">
        <v>0.75</v>
      </c>
      <c r="L380" s="55">
        <f t="shared" si="113"/>
        <v>6</v>
      </c>
      <c r="M380" s="71">
        <v>0.41666666666666669</v>
      </c>
      <c r="N380" s="72">
        <v>0.83333333333333337</v>
      </c>
      <c r="O380" s="55">
        <f t="shared" si="114"/>
        <v>10</v>
      </c>
      <c r="P380" s="83" t="s">
        <v>105</v>
      </c>
    </row>
    <row r="381" spans="2:16" ht="19.5" customHeight="1" x14ac:dyDescent="0.2">
      <c r="B381" s="51">
        <f t="shared" si="111"/>
        <v>44567</v>
      </c>
      <c r="C381" s="52">
        <f t="shared" si="115"/>
        <v>44567</v>
      </c>
      <c r="D381" s="53"/>
      <c r="E381" s="54"/>
      <c r="F381" s="55"/>
      <c r="G381" s="71">
        <v>0.41666666666666669</v>
      </c>
      <c r="H381" s="72">
        <v>0.75</v>
      </c>
      <c r="I381" s="55">
        <f t="shared" si="112"/>
        <v>8</v>
      </c>
      <c r="J381" s="71">
        <v>0.5</v>
      </c>
      <c r="K381" s="72">
        <v>0.75</v>
      </c>
      <c r="L381" s="55">
        <f t="shared" si="113"/>
        <v>6</v>
      </c>
      <c r="M381" s="71">
        <v>0.41666666666666669</v>
      </c>
      <c r="N381" s="72">
        <v>0.83333333333333337</v>
      </c>
      <c r="O381" s="55">
        <f t="shared" si="114"/>
        <v>10</v>
      </c>
      <c r="P381" s="83" t="s">
        <v>105</v>
      </c>
    </row>
    <row r="382" spans="2:16" ht="19.5" customHeight="1" x14ac:dyDescent="0.2">
      <c r="B382" s="51">
        <f t="shared" si="111"/>
        <v>44568</v>
      </c>
      <c r="C382" s="52">
        <f t="shared" si="115"/>
        <v>44568</v>
      </c>
      <c r="D382" s="71"/>
      <c r="E382" s="72"/>
      <c r="F382" s="55"/>
      <c r="G382" s="71">
        <v>0.41666666666666669</v>
      </c>
      <c r="H382" s="72">
        <v>0.75</v>
      </c>
      <c r="I382" s="55">
        <f t="shared" si="112"/>
        <v>8</v>
      </c>
      <c r="J382" s="71">
        <v>0.5</v>
      </c>
      <c r="K382" s="72">
        <v>0.75</v>
      </c>
      <c r="L382" s="55">
        <f t="shared" si="113"/>
        <v>6</v>
      </c>
      <c r="M382" s="71">
        <v>0.41666666666666669</v>
      </c>
      <c r="N382" s="72">
        <v>0.83333333333333337</v>
      </c>
      <c r="O382" s="55">
        <f t="shared" si="114"/>
        <v>10</v>
      </c>
      <c r="P382" s="83" t="s">
        <v>105</v>
      </c>
    </row>
    <row r="383" spans="2:16" ht="19.5" customHeight="1" x14ac:dyDescent="0.2">
      <c r="B383" s="51">
        <f t="shared" si="111"/>
        <v>44569</v>
      </c>
      <c r="C383" s="52">
        <f t="shared" si="115"/>
        <v>44569</v>
      </c>
      <c r="D383" s="35"/>
      <c r="E383" s="48"/>
      <c r="F383" s="47"/>
      <c r="G383" s="71">
        <v>0.41666666666666669</v>
      </c>
      <c r="H383" s="72">
        <v>0.75</v>
      </c>
      <c r="I383" s="55">
        <f t="shared" si="112"/>
        <v>8</v>
      </c>
      <c r="J383" s="71">
        <v>0.5</v>
      </c>
      <c r="K383" s="72">
        <v>0.75</v>
      </c>
      <c r="L383" s="55">
        <f t="shared" si="113"/>
        <v>6</v>
      </c>
      <c r="M383" s="71">
        <v>0.41666666666666669</v>
      </c>
      <c r="N383" s="72">
        <v>0.83333333333333337</v>
      </c>
      <c r="O383" s="55">
        <f t="shared" si="114"/>
        <v>10</v>
      </c>
      <c r="P383" s="129"/>
    </row>
    <row r="384" spans="2:16" ht="19.5" customHeight="1" x14ac:dyDescent="0.2">
      <c r="B384" s="51">
        <f t="shared" si="111"/>
        <v>44570</v>
      </c>
      <c r="C384" s="52">
        <f t="shared" si="115"/>
        <v>44570</v>
      </c>
      <c r="D384" s="71"/>
      <c r="E384" s="72"/>
      <c r="F384" s="55"/>
      <c r="G384" s="71">
        <v>0.41666666666666669</v>
      </c>
      <c r="H384" s="72">
        <v>0.75</v>
      </c>
      <c r="I384" s="55">
        <f t="shared" si="112"/>
        <v>8</v>
      </c>
      <c r="J384" s="71">
        <v>0.5</v>
      </c>
      <c r="K384" s="72">
        <v>0.75</v>
      </c>
      <c r="L384" s="55">
        <f t="shared" si="113"/>
        <v>6</v>
      </c>
      <c r="M384" s="71">
        <v>0.41666666666666669</v>
      </c>
      <c r="N384" s="72">
        <v>0.75</v>
      </c>
      <c r="O384" s="55">
        <f t="shared" si="114"/>
        <v>8</v>
      </c>
      <c r="P384" s="70"/>
    </row>
    <row r="385" spans="2:16" ht="19.5" customHeight="1" x14ac:dyDescent="0.2">
      <c r="B385" s="51">
        <f t="shared" si="111"/>
        <v>44571</v>
      </c>
      <c r="C385" s="52">
        <f t="shared" si="115"/>
        <v>44571</v>
      </c>
      <c r="D385" s="35"/>
      <c r="E385" s="48"/>
      <c r="F385" s="47"/>
      <c r="G385" s="71">
        <v>0.41666666666666669</v>
      </c>
      <c r="H385" s="72">
        <v>0.75</v>
      </c>
      <c r="I385" s="55">
        <f t="shared" si="112"/>
        <v>8</v>
      </c>
      <c r="J385" s="71">
        <v>0.5</v>
      </c>
      <c r="K385" s="72">
        <v>0.75</v>
      </c>
      <c r="L385" s="55">
        <f t="shared" si="113"/>
        <v>6</v>
      </c>
      <c r="M385" s="71">
        <v>0.41666666666666669</v>
      </c>
      <c r="N385" s="72">
        <v>0.75</v>
      </c>
      <c r="O385" s="55">
        <f t="shared" si="114"/>
        <v>8</v>
      </c>
      <c r="P385" s="70" t="s">
        <v>183</v>
      </c>
    </row>
    <row r="386" spans="2:16" ht="19.5" customHeight="1" x14ac:dyDescent="0.2">
      <c r="B386" s="51">
        <f t="shared" si="111"/>
        <v>44572</v>
      </c>
      <c r="C386" s="52">
        <f t="shared" si="115"/>
        <v>44572</v>
      </c>
      <c r="D386" s="71"/>
      <c r="E386" s="72"/>
      <c r="F386" s="55"/>
      <c r="G386" s="35"/>
      <c r="H386" s="48" t="s">
        <v>79</v>
      </c>
      <c r="I386" s="47"/>
      <c r="J386" s="53"/>
      <c r="K386" s="48" t="s">
        <v>79</v>
      </c>
      <c r="L386" s="55"/>
      <c r="M386" s="35"/>
      <c r="N386" s="48" t="s">
        <v>79</v>
      </c>
      <c r="O386" s="47"/>
      <c r="P386" s="49"/>
    </row>
    <row r="387" spans="2:16" ht="19.5" customHeight="1" x14ac:dyDescent="0.2">
      <c r="B387" s="51">
        <f t="shared" si="111"/>
        <v>44573</v>
      </c>
      <c r="C387" s="52">
        <f t="shared" si="115"/>
        <v>44573</v>
      </c>
      <c r="D387" s="71"/>
      <c r="E387" s="72"/>
      <c r="F387" s="55"/>
      <c r="G387" s="71">
        <v>0.58333333333333337</v>
      </c>
      <c r="H387" s="72">
        <v>0.77083333333333337</v>
      </c>
      <c r="I387" s="55">
        <f t="shared" ref="I387:I392" si="116">(H387-G387)*24</f>
        <v>4.5</v>
      </c>
      <c r="J387" s="71">
        <v>0.58333333333333337</v>
      </c>
      <c r="K387" s="72">
        <v>0.75</v>
      </c>
      <c r="L387" s="55">
        <f t="shared" ref="L387:L392" si="117">(K387-J387)*24</f>
        <v>3.9999999999999991</v>
      </c>
      <c r="M387" s="71">
        <v>0.41666666666666669</v>
      </c>
      <c r="N387" s="72">
        <v>0.83333333333333337</v>
      </c>
      <c r="O387" s="55">
        <f t="shared" ref="O387:O392" si="118">(N387-M387)*24</f>
        <v>10</v>
      </c>
      <c r="P387" s="117"/>
    </row>
    <row r="388" spans="2:16" ht="19.5" customHeight="1" x14ac:dyDescent="0.2">
      <c r="B388" s="51">
        <f t="shared" si="111"/>
        <v>44574</v>
      </c>
      <c r="C388" s="52">
        <f t="shared" si="115"/>
        <v>44574</v>
      </c>
      <c r="D388" s="71"/>
      <c r="E388" s="72"/>
      <c r="F388" s="55"/>
      <c r="G388" s="71">
        <v>0.58333333333333337</v>
      </c>
      <c r="H388" s="72">
        <v>0.77083333333333337</v>
      </c>
      <c r="I388" s="55">
        <f t="shared" si="116"/>
        <v>4.5</v>
      </c>
      <c r="J388" s="71">
        <v>0.58333333333333337</v>
      </c>
      <c r="K388" s="72">
        <v>0.75</v>
      </c>
      <c r="L388" s="55">
        <f t="shared" si="117"/>
        <v>3.9999999999999991</v>
      </c>
      <c r="M388" s="71">
        <v>0.41666666666666669</v>
      </c>
      <c r="N388" s="72">
        <v>0.83333333333333337</v>
      </c>
      <c r="O388" s="55">
        <f t="shared" si="118"/>
        <v>10</v>
      </c>
      <c r="P388" s="70"/>
    </row>
    <row r="389" spans="2:16" ht="19.5" customHeight="1" x14ac:dyDescent="0.2">
      <c r="B389" s="51">
        <f t="shared" si="111"/>
        <v>44575</v>
      </c>
      <c r="C389" s="52">
        <f t="shared" si="115"/>
        <v>44575</v>
      </c>
      <c r="D389" s="71"/>
      <c r="E389" s="72"/>
      <c r="F389" s="55"/>
      <c r="G389" s="71">
        <v>0.58333333333333337</v>
      </c>
      <c r="H389" s="72">
        <v>0.77083333333333337</v>
      </c>
      <c r="I389" s="55">
        <f t="shared" si="116"/>
        <v>4.5</v>
      </c>
      <c r="J389" s="71">
        <v>0.58333333333333337</v>
      </c>
      <c r="K389" s="72">
        <v>0.75</v>
      </c>
      <c r="L389" s="55">
        <f t="shared" si="117"/>
        <v>3.9999999999999991</v>
      </c>
      <c r="M389" s="71">
        <v>0.41666666666666669</v>
      </c>
      <c r="N389" s="72">
        <v>0.83333333333333337</v>
      </c>
      <c r="O389" s="55">
        <f t="shared" si="118"/>
        <v>10</v>
      </c>
      <c r="P389" s="49"/>
    </row>
    <row r="390" spans="2:16" ht="19.5" customHeight="1" x14ac:dyDescent="0.2">
      <c r="B390" s="51">
        <f t="shared" si="111"/>
        <v>44576</v>
      </c>
      <c r="C390" s="52">
        <f t="shared" si="115"/>
        <v>44576</v>
      </c>
      <c r="D390" s="53"/>
      <c r="E390" s="54"/>
      <c r="F390" s="55"/>
      <c r="G390" s="71">
        <v>0.41666666666666669</v>
      </c>
      <c r="H390" s="72">
        <v>0.75</v>
      </c>
      <c r="I390" s="55">
        <f t="shared" si="116"/>
        <v>8</v>
      </c>
      <c r="J390" s="71">
        <v>0.5</v>
      </c>
      <c r="K390" s="72">
        <v>0.75</v>
      </c>
      <c r="L390" s="55">
        <f t="shared" si="117"/>
        <v>6</v>
      </c>
      <c r="M390" s="71">
        <v>0.41666666666666669</v>
      </c>
      <c r="N390" s="72">
        <v>0.83333333333333337</v>
      </c>
      <c r="O390" s="55">
        <f t="shared" si="118"/>
        <v>10</v>
      </c>
      <c r="P390" s="49"/>
    </row>
    <row r="391" spans="2:16" ht="19.5" customHeight="1" x14ac:dyDescent="0.2">
      <c r="B391" s="51">
        <f t="shared" si="111"/>
        <v>44577</v>
      </c>
      <c r="C391" s="52">
        <f t="shared" si="115"/>
        <v>44577</v>
      </c>
      <c r="D391" s="71"/>
      <c r="E391" s="72"/>
      <c r="F391" s="55"/>
      <c r="G391" s="71">
        <v>0.41666666666666669</v>
      </c>
      <c r="H391" s="72">
        <v>0.75</v>
      </c>
      <c r="I391" s="55">
        <f t="shared" si="116"/>
        <v>8</v>
      </c>
      <c r="J391" s="71">
        <v>0.5</v>
      </c>
      <c r="K391" s="72">
        <v>0.75</v>
      </c>
      <c r="L391" s="55">
        <f t="shared" si="117"/>
        <v>6</v>
      </c>
      <c r="M391" s="71">
        <v>0.41666666666666669</v>
      </c>
      <c r="N391" s="72">
        <v>0.75</v>
      </c>
      <c r="O391" s="55">
        <f t="shared" si="118"/>
        <v>8</v>
      </c>
      <c r="P391" s="49"/>
    </row>
    <row r="392" spans="2:16" ht="19.5" customHeight="1" x14ac:dyDescent="0.2">
      <c r="B392" s="51">
        <f t="shared" si="111"/>
        <v>44578</v>
      </c>
      <c r="C392" s="52">
        <f t="shared" si="115"/>
        <v>44578</v>
      </c>
      <c r="D392" s="35"/>
      <c r="E392" s="48"/>
      <c r="F392" s="47"/>
      <c r="G392" s="71">
        <v>0.58333333333333337</v>
      </c>
      <c r="H392" s="72">
        <v>0.77083333333333337</v>
      </c>
      <c r="I392" s="55">
        <f t="shared" si="116"/>
        <v>4.5</v>
      </c>
      <c r="J392" s="71">
        <v>0.58333333333333337</v>
      </c>
      <c r="K392" s="72">
        <v>0.75</v>
      </c>
      <c r="L392" s="55">
        <f t="shared" si="117"/>
        <v>3.9999999999999991</v>
      </c>
      <c r="M392" s="71">
        <v>0.41666666666666669</v>
      </c>
      <c r="N392" s="72">
        <v>0.83333333333333337</v>
      </c>
      <c r="O392" s="55">
        <f t="shared" si="118"/>
        <v>10</v>
      </c>
      <c r="P392" s="49"/>
    </row>
    <row r="393" spans="2:16" ht="19.5" customHeight="1" x14ac:dyDescent="0.2">
      <c r="B393" s="51">
        <f t="shared" si="111"/>
        <v>44579</v>
      </c>
      <c r="C393" s="52">
        <f t="shared" si="115"/>
        <v>44579</v>
      </c>
      <c r="D393" s="71"/>
      <c r="E393" s="72"/>
      <c r="F393" s="55"/>
      <c r="G393" s="35"/>
      <c r="H393" s="48" t="s">
        <v>79</v>
      </c>
      <c r="I393" s="47"/>
      <c r="J393" s="71"/>
      <c r="K393" s="48" t="s">
        <v>79</v>
      </c>
      <c r="L393" s="55"/>
      <c r="M393" s="35"/>
      <c r="N393" s="48" t="s">
        <v>79</v>
      </c>
      <c r="O393" s="47"/>
      <c r="P393" s="49"/>
    </row>
    <row r="394" spans="2:16" ht="19.5" customHeight="1" x14ac:dyDescent="0.2">
      <c r="B394" s="51">
        <f t="shared" si="111"/>
        <v>44580</v>
      </c>
      <c r="C394" s="52">
        <f t="shared" si="115"/>
        <v>44580</v>
      </c>
      <c r="D394" s="71"/>
      <c r="E394" s="72"/>
      <c r="F394" s="55"/>
      <c r="G394" s="71">
        <v>0.58333333333333337</v>
      </c>
      <c r="H394" s="72">
        <v>0.77083333333333337</v>
      </c>
      <c r="I394" s="55">
        <f t="shared" ref="I394:I399" si="119">(H394-G394)*24</f>
        <v>4.5</v>
      </c>
      <c r="J394" s="71">
        <v>0.58333333333333337</v>
      </c>
      <c r="K394" s="72">
        <v>0.75</v>
      </c>
      <c r="L394" s="55">
        <f t="shared" ref="L394:L399" si="120">(K394-J394)*24</f>
        <v>3.9999999999999991</v>
      </c>
      <c r="M394" s="71">
        <v>0.41666666666666669</v>
      </c>
      <c r="N394" s="72">
        <v>0.83333333333333337</v>
      </c>
      <c r="O394" s="55">
        <f t="shared" ref="O394:O399" si="121">(N394-M394)*24</f>
        <v>10</v>
      </c>
      <c r="P394" s="49"/>
    </row>
    <row r="395" spans="2:16" ht="19.5" customHeight="1" x14ac:dyDescent="0.2">
      <c r="B395" s="51">
        <f t="shared" si="111"/>
        <v>44581</v>
      </c>
      <c r="C395" s="52">
        <f t="shared" si="115"/>
        <v>44581</v>
      </c>
      <c r="D395" s="71"/>
      <c r="E395" s="72"/>
      <c r="F395" s="55"/>
      <c r="G395" s="71">
        <v>0.58333333333333337</v>
      </c>
      <c r="H395" s="72">
        <v>0.77083333333333337</v>
      </c>
      <c r="I395" s="55">
        <f t="shared" si="119"/>
        <v>4.5</v>
      </c>
      <c r="J395" s="71">
        <v>0.58333333333333337</v>
      </c>
      <c r="K395" s="72">
        <v>0.75</v>
      </c>
      <c r="L395" s="55">
        <f t="shared" si="120"/>
        <v>3.9999999999999991</v>
      </c>
      <c r="M395" s="71">
        <v>0.41666666666666669</v>
      </c>
      <c r="N395" s="72">
        <v>0.83333333333333337</v>
      </c>
      <c r="O395" s="55">
        <f t="shared" si="121"/>
        <v>10</v>
      </c>
      <c r="P395" s="49"/>
    </row>
    <row r="396" spans="2:16" ht="19.5" customHeight="1" x14ac:dyDescent="0.2">
      <c r="B396" s="51">
        <f t="shared" si="111"/>
        <v>44582</v>
      </c>
      <c r="C396" s="52">
        <f t="shared" si="115"/>
        <v>44582</v>
      </c>
      <c r="D396" s="71"/>
      <c r="E396" s="72"/>
      <c r="F396" s="55"/>
      <c r="G396" s="71">
        <v>0.58333333333333337</v>
      </c>
      <c r="H396" s="72">
        <v>0.77083333333333337</v>
      </c>
      <c r="I396" s="55">
        <f t="shared" si="119"/>
        <v>4.5</v>
      </c>
      <c r="J396" s="71">
        <v>0.58333333333333337</v>
      </c>
      <c r="K396" s="72">
        <v>0.75</v>
      </c>
      <c r="L396" s="55">
        <f t="shared" si="120"/>
        <v>3.9999999999999991</v>
      </c>
      <c r="M396" s="71">
        <v>0.41666666666666669</v>
      </c>
      <c r="N396" s="72">
        <v>0.83333333333333337</v>
      </c>
      <c r="O396" s="55">
        <f t="shared" si="121"/>
        <v>10</v>
      </c>
      <c r="P396" s="49"/>
    </row>
    <row r="397" spans="2:16" ht="19.5" customHeight="1" x14ac:dyDescent="0.2">
      <c r="B397" s="51">
        <f t="shared" si="111"/>
        <v>44583</v>
      </c>
      <c r="C397" s="52">
        <f t="shared" si="115"/>
        <v>44583</v>
      </c>
      <c r="D397" s="53"/>
      <c r="E397" s="54"/>
      <c r="F397" s="55"/>
      <c r="G397" s="71">
        <v>0.41666666666666669</v>
      </c>
      <c r="H397" s="72">
        <v>0.75</v>
      </c>
      <c r="I397" s="55">
        <f t="shared" si="119"/>
        <v>8</v>
      </c>
      <c r="J397" s="71">
        <v>0.5</v>
      </c>
      <c r="K397" s="72">
        <v>0.75</v>
      </c>
      <c r="L397" s="55">
        <f t="shared" si="120"/>
        <v>6</v>
      </c>
      <c r="M397" s="71">
        <v>0.41666666666666669</v>
      </c>
      <c r="N397" s="72">
        <v>0.83333333333333337</v>
      </c>
      <c r="O397" s="55">
        <f t="shared" si="121"/>
        <v>10</v>
      </c>
      <c r="P397" s="49"/>
    </row>
    <row r="398" spans="2:16" ht="19.5" customHeight="1" x14ac:dyDescent="0.2">
      <c r="B398" s="51">
        <f t="shared" si="111"/>
        <v>44584</v>
      </c>
      <c r="C398" s="52">
        <f t="shared" si="115"/>
        <v>44584</v>
      </c>
      <c r="D398" s="71"/>
      <c r="E398" s="72"/>
      <c r="F398" s="55"/>
      <c r="G398" s="71">
        <v>0.41666666666666669</v>
      </c>
      <c r="H398" s="72">
        <v>0.75</v>
      </c>
      <c r="I398" s="55">
        <f t="shared" si="119"/>
        <v>8</v>
      </c>
      <c r="J398" s="71">
        <v>0.5</v>
      </c>
      <c r="K398" s="72">
        <v>0.75</v>
      </c>
      <c r="L398" s="55">
        <f t="shared" si="120"/>
        <v>6</v>
      </c>
      <c r="M398" s="71">
        <v>0.41666666666666669</v>
      </c>
      <c r="N398" s="72">
        <v>0.75</v>
      </c>
      <c r="O398" s="55">
        <f t="shared" si="121"/>
        <v>8</v>
      </c>
      <c r="P398" s="49"/>
    </row>
    <row r="399" spans="2:16" ht="19.5" customHeight="1" x14ac:dyDescent="0.2">
      <c r="B399" s="51">
        <f t="shared" si="111"/>
        <v>44585</v>
      </c>
      <c r="C399" s="52">
        <f t="shared" si="115"/>
        <v>44585</v>
      </c>
      <c r="D399" s="35"/>
      <c r="E399" s="48"/>
      <c r="F399" s="47"/>
      <c r="G399" s="71">
        <v>0.58333333333333337</v>
      </c>
      <c r="H399" s="72">
        <v>0.77083333333333337</v>
      </c>
      <c r="I399" s="55">
        <f t="shared" si="119"/>
        <v>4.5</v>
      </c>
      <c r="J399" s="71">
        <v>0.58333333333333337</v>
      </c>
      <c r="K399" s="72">
        <v>0.75</v>
      </c>
      <c r="L399" s="55">
        <f t="shared" si="120"/>
        <v>3.9999999999999991</v>
      </c>
      <c r="M399" s="71">
        <v>0.41666666666666669</v>
      </c>
      <c r="N399" s="72">
        <v>0.83333333333333337</v>
      </c>
      <c r="O399" s="55">
        <f t="shared" si="121"/>
        <v>10</v>
      </c>
      <c r="P399" s="49"/>
    </row>
    <row r="400" spans="2:16" ht="19.5" customHeight="1" x14ac:dyDescent="0.2">
      <c r="B400" s="51">
        <f t="shared" si="111"/>
        <v>44586</v>
      </c>
      <c r="C400" s="52">
        <f t="shared" si="115"/>
        <v>44586</v>
      </c>
      <c r="D400" s="71"/>
      <c r="E400" s="72"/>
      <c r="F400" s="55"/>
      <c r="G400" s="35"/>
      <c r="H400" s="48" t="s">
        <v>79</v>
      </c>
      <c r="I400" s="47"/>
      <c r="J400" s="53"/>
      <c r="K400" s="48" t="s">
        <v>79</v>
      </c>
      <c r="L400" s="55"/>
      <c r="M400" s="35"/>
      <c r="N400" s="48" t="s">
        <v>79</v>
      </c>
      <c r="O400" s="47"/>
      <c r="P400" s="49"/>
    </row>
    <row r="401" spans="2:16" ht="19.5" customHeight="1" x14ac:dyDescent="0.2">
      <c r="B401" s="51">
        <f t="shared" si="111"/>
        <v>44587</v>
      </c>
      <c r="C401" s="52">
        <f t="shared" si="115"/>
        <v>44587</v>
      </c>
      <c r="D401" s="71"/>
      <c r="E401" s="72"/>
      <c r="F401" s="55"/>
      <c r="G401" s="71">
        <v>0.58333333333333337</v>
      </c>
      <c r="H401" s="72">
        <v>0.77083333333333337</v>
      </c>
      <c r="I401" s="55">
        <f t="shared" ref="I401:I406" si="122">(H401-G401)*24</f>
        <v>4.5</v>
      </c>
      <c r="J401" s="71">
        <v>0.58333333333333337</v>
      </c>
      <c r="K401" s="72">
        <v>0.75</v>
      </c>
      <c r="L401" s="55">
        <f>(K401-J401)*24</f>
        <v>3.9999999999999991</v>
      </c>
      <c r="M401" s="71">
        <v>0.41666666666666669</v>
      </c>
      <c r="N401" s="72">
        <v>0.83333333333333337</v>
      </c>
      <c r="O401" s="55">
        <f t="shared" ref="O401:O406" si="123">(N401-M401)*24</f>
        <v>10</v>
      </c>
      <c r="P401" s="49"/>
    </row>
    <row r="402" spans="2:16" ht="19.5" customHeight="1" x14ac:dyDescent="0.2">
      <c r="B402" s="51">
        <f t="shared" si="111"/>
        <v>44588</v>
      </c>
      <c r="C402" s="52">
        <f t="shared" si="115"/>
        <v>44588</v>
      </c>
      <c r="D402" s="71"/>
      <c r="E402" s="72"/>
      <c r="F402" s="55"/>
      <c r="G402" s="71">
        <v>0.58333333333333337</v>
      </c>
      <c r="H402" s="72">
        <v>0.77083333333333337</v>
      </c>
      <c r="I402" s="55">
        <f t="shared" si="122"/>
        <v>4.5</v>
      </c>
      <c r="J402" s="71">
        <v>0.58333333333333337</v>
      </c>
      <c r="K402" s="72">
        <v>0.75</v>
      </c>
      <c r="L402" s="55">
        <f>(K402-J402)*24</f>
        <v>3.9999999999999991</v>
      </c>
      <c r="M402" s="71">
        <v>0.41666666666666669</v>
      </c>
      <c r="N402" s="72">
        <v>0.83333333333333337</v>
      </c>
      <c r="O402" s="55">
        <f t="shared" si="123"/>
        <v>10</v>
      </c>
      <c r="P402" s="49"/>
    </row>
    <row r="403" spans="2:16" ht="19.5" customHeight="1" x14ac:dyDescent="0.2">
      <c r="B403" s="51">
        <f t="shared" si="111"/>
        <v>44589</v>
      </c>
      <c r="C403" s="52">
        <f t="shared" si="115"/>
        <v>44589</v>
      </c>
      <c r="D403" s="71"/>
      <c r="E403" s="72"/>
      <c r="F403" s="55"/>
      <c r="G403" s="71">
        <v>0.58333333333333337</v>
      </c>
      <c r="H403" s="72">
        <v>0.77083333333333337</v>
      </c>
      <c r="I403" s="55">
        <f t="shared" si="122"/>
        <v>4.5</v>
      </c>
      <c r="J403" s="71">
        <v>0.58333333333333337</v>
      </c>
      <c r="K403" s="72">
        <v>0.75</v>
      </c>
      <c r="L403" s="55">
        <f>(K403-J403)*24</f>
        <v>3.9999999999999991</v>
      </c>
      <c r="M403" s="71">
        <v>0.41666666666666669</v>
      </c>
      <c r="N403" s="72">
        <v>0.83333333333333337</v>
      </c>
      <c r="O403" s="55">
        <f t="shared" si="123"/>
        <v>10</v>
      </c>
      <c r="P403" s="49"/>
    </row>
    <row r="404" spans="2:16" ht="19.5" customHeight="1" x14ac:dyDescent="0.2">
      <c r="B404" s="51">
        <f>IF(DAY(B403+1)&lt;&gt;29,"",B403+1)</f>
        <v>44590</v>
      </c>
      <c r="C404" s="52">
        <f t="shared" si="115"/>
        <v>44590</v>
      </c>
      <c r="D404" s="53"/>
      <c r="E404" s="54"/>
      <c r="F404" s="55"/>
      <c r="G404" s="71">
        <v>0.41666666666666669</v>
      </c>
      <c r="H404" s="72">
        <v>0.75</v>
      </c>
      <c r="I404" s="55">
        <f t="shared" si="122"/>
        <v>8</v>
      </c>
      <c r="J404" s="71">
        <v>0.5</v>
      </c>
      <c r="K404" s="72">
        <v>0.75</v>
      </c>
      <c r="L404" s="55">
        <f>(K404-J404)*24</f>
        <v>6</v>
      </c>
      <c r="M404" s="71">
        <v>0.41666666666666669</v>
      </c>
      <c r="N404" s="72">
        <v>0.83333333333333337</v>
      </c>
      <c r="O404" s="55">
        <f t="shared" si="123"/>
        <v>10</v>
      </c>
      <c r="P404" s="49"/>
    </row>
    <row r="405" spans="2:16" ht="19.5" customHeight="1" x14ac:dyDescent="0.2">
      <c r="B405" s="51">
        <f>IF(DAY(B404+1)&lt;&gt;30,"",B404+1)</f>
        <v>44591</v>
      </c>
      <c r="C405" s="52">
        <f t="shared" si="115"/>
        <v>44591</v>
      </c>
      <c r="D405" s="53"/>
      <c r="E405" s="54"/>
      <c r="F405" s="55"/>
      <c r="G405" s="71">
        <v>0.41666666666666669</v>
      </c>
      <c r="H405" s="72">
        <v>0.75</v>
      </c>
      <c r="I405" s="55">
        <f t="shared" si="122"/>
        <v>8</v>
      </c>
      <c r="J405" s="71">
        <v>0.5</v>
      </c>
      <c r="K405" s="72">
        <v>0.75</v>
      </c>
      <c r="L405" s="55">
        <f>(K405-J405)*24</f>
        <v>6</v>
      </c>
      <c r="M405" s="71">
        <v>0.41666666666666669</v>
      </c>
      <c r="N405" s="72">
        <v>0.75</v>
      </c>
      <c r="O405" s="55">
        <f t="shared" si="123"/>
        <v>8</v>
      </c>
      <c r="P405" s="117"/>
    </row>
    <row r="406" spans="2:16" ht="19.5" customHeight="1" thickBot="1" x14ac:dyDescent="0.25">
      <c r="B406" s="51">
        <f>IF(DAY(B405+1)&lt;&gt;31,"",B405+1)</f>
        <v>44592</v>
      </c>
      <c r="C406" s="52">
        <f t="shared" si="115"/>
        <v>44592</v>
      </c>
      <c r="D406" s="56"/>
      <c r="E406" s="77"/>
      <c r="F406" s="76"/>
      <c r="G406" s="71">
        <v>0.58333333333333337</v>
      </c>
      <c r="H406" s="72">
        <v>0.77083333333333337</v>
      </c>
      <c r="I406" s="55">
        <f t="shared" si="122"/>
        <v>4.5</v>
      </c>
      <c r="J406" s="379" t="s">
        <v>106</v>
      </c>
      <c r="K406" s="380"/>
      <c r="L406" s="381"/>
      <c r="M406" s="71">
        <v>0.41666666666666669</v>
      </c>
      <c r="N406" s="72">
        <v>0.83333333333333337</v>
      </c>
      <c r="O406" s="55">
        <f t="shared" si="123"/>
        <v>10</v>
      </c>
      <c r="P406" s="50"/>
    </row>
    <row r="407" spans="2:16" ht="19.5" customHeight="1" thickTop="1" x14ac:dyDescent="0.2">
      <c r="B407" s="57" t="s">
        <v>37</v>
      </c>
      <c r="C407" s="58"/>
      <c r="D407" s="57"/>
      <c r="E407" s="59">
        <f>COUNTIF(D376:D406,"&gt;0")</f>
        <v>0</v>
      </c>
      <c r="F407" s="60"/>
      <c r="G407" s="61"/>
      <c r="H407" s="59">
        <f>COUNTIF(G376:G406,"&gt;0")</f>
        <v>27</v>
      </c>
      <c r="I407" s="60"/>
      <c r="J407" s="61"/>
      <c r="K407" s="59">
        <f>COUNTIF(J376:J406,"&gt;0")</f>
        <v>26</v>
      </c>
      <c r="L407" s="60"/>
      <c r="M407" s="61"/>
      <c r="N407" s="59">
        <f>COUNTIF(M376:M406,"&gt;0")</f>
        <v>27</v>
      </c>
      <c r="O407" s="60"/>
      <c r="P407" s="40"/>
    </row>
    <row r="408" spans="2:16" ht="19.5" customHeight="1" x14ac:dyDescent="0.2">
      <c r="B408" s="62" t="s">
        <v>309</v>
      </c>
      <c r="C408" s="63"/>
      <c r="D408" s="64"/>
      <c r="E408" s="74">
        <f>SUM(F376:F406)</f>
        <v>0</v>
      </c>
      <c r="F408" s="63"/>
      <c r="G408" s="65"/>
      <c r="H408" s="74">
        <f>SUM(I376:I406)</f>
        <v>174</v>
      </c>
      <c r="I408" s="63"/>
      <c r="J408" s="65"/>
      <c r="K408" s="74">
        <f>SUM(L376:L406)</f>
        <v>134</v>
      </c>
      <c r="L408" s="63"/>
      <c r="M408" s="65"/>
      <c r="N408" s="74">
        <f>SUM(O376:O406)</f>
        <v>256</v>
      </c>
      <c r="O408" s="63"/>
      <c r="P408" s="40"/>
    </row>
    <row r="409" spans="2:16" ht="19.5" customHeight="1" x14ac:dyDescent="0.2">
      <c r="B409" s="64" t="s">
        <v>366</v>
      </c>
      <c r="C409" s="66"/>
      <c r="D409" s="64"/>
      <c r="E409" s="90">
        <f>COUNTIF($B$376:$B$406,"&gt;0")-E407</f>
        <v>31</v>
      </c>
      <c r="F409" s="47"/>
      <c r="G409" s="35"/>
      <c r="H409" s="90">
        <f>COUNTIF($B$376:$B$406,"&gt;0")-H407</f>
        <v>4</v>
      </c>
      <c r="I409" s="47"/>
      <c r="J409" s="35"/>
      <c r="K409" s="90">
        <f>COUNTIF($B$376:$B$406,"&gt;0")-K407</f>
        <v>5</v>
      </c>
      <c r="L409" s="47"/>
      <c r="M409" s="35"/>
      <c r="N409" s="90">
        <f>COUNTIF($B$376:$B$406,"&gt;0")-N407</f>
        <v>4</v>
      </c>
      <c r="O409" s="47"/>
      <c r="P409" s="40"/>
    </row>
    <row r="410" spans="2:16" ht="19.5" customHeight="1" x14ac:dyDescent="0.2">
      <c r="B410" s="67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2:16" ht="18.75" customHeight="1" x14ac:dyDescent="0.2">
      <c r="B411" s="287" t="s">
        <v>13</v>
      </c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</row>
    <row r="412" spans="2:16" ht="18.75" customHeight="1" x14ac:dyDescent="0.2"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</row>
    <row r="413" spans="2:16" ht="18.75" customHeight="1" x14ac:dyDescent="0.2"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2:16" ht="18.75" customHeight="1" x14ac:dyDescent="0.2">
      <c r="B414" s="294">
        <f>EDATE(B373, 1)</f>
        <v>44593</v>
      </c>
      <c r="C414" s="294"/>
      <c r="D414" s="294"/>
      <c r="E414" s="295">
        <f>B414</f>
        <v>44593</v>
      </c>
      <c r="F414" s="295"/>
    </row>
    <row r="415" spans="2:16" ht="19.5" customHeight="1" x14ac:dyDescent="0.2">
      <c r="B415" s="289"/>
      <c r="C415" s="290"/>
      <c r="D415" s="219" t="s">
        <v>313</v>
      </c>
      <c r="E415" s="293"/>
      <c r="F415" s="220"/>
      <c r="G415" s="219" t="s">
        <v>2</v>
      </c>
      <c r="H415" s="293"/>
      <c r="I415" s="220"/>
      <c r="J415" s="219" t="s">
        <v>36</v>
      </c>
      <c r="K415" s="293"/>
      <c r="L415" s="220"/>
      <c r="M415" s="219" t="s">
        <v>237</v>
      </c>
      <c r="N415" s="293"/>
      <c r="O415" s="220"/>
      <c r="P415" s="40" t="s">
        <v>306</v>
      </c>
    </row>
    <row r="416" spans="2:16" ht="19.5" customHeight="1" x14ac:dyDescent="0.2">
      <c r="B416" s="291"/>
      <c r="C416" s="292"/>
      <c r="D416" s="35" t="s">
        <v>246</v>
      </c>
      <c r="E416" s="48" t="s">
        <v>307</v>
      </c>
      <c r="F416" s="47" t="s">
        <v>308</v>
      </c>
      <c r="G416" s="35" t="s">
        <v>246</v>
      </c>
      <c r="H416" s="48" t="s">
        <v>307</v>
      </c>
      <c r="I416" s="47" t="s">
        <v>308</v>
      </c>
      <c r="J416" s="35" t="s">
        <v>246</v>
      </c>
      <c r="K416" s="48" t="s">
        <v>307</v>
      </c>
      <c r="L416" s="47" t="s">
        <v>308</v>
      </c>
      <c r="M416" s="35" t="s">
        <v>246</v>
      </c>
      <c r="N416" s="48" t="s">
        <v>307</v>
      </c>
      <c r="O416" s="47" t="s">
        <v>308</v>
      </c>
      <c r="P416" s="40"/>
    </row>
    <row r="417" spans="2:16" ht="19.5" customHeight="1" x14ac:dyDescent="0.2">
      <c r="B417" s="51">
        <f>B414</f>
        <v>44593</v>
      </c>
      <c r="C417" s="52">
        <f>B417</f>
        <v>44593</v>
      </c>
      <c r="D417" s="53"/>
      <c r="E417" s="54"/>
      <c r="F417" s="55"/>
      <c r="G417" s="35"/>
      <c r="H417" s="48" t="s">
        <v>79</v>
      </c>
      <c r="I417" s="47"/>
      <c r="J417" s="379" t="s">
        <v>106</v>
      </c>
      <c r="K417" s="380"/>
      <c r="L417" s="381"/>
      <c r="M417" s="35"/>
      <c r="N417" s="48" t="s">
        <v>79</v>
      </c>
      <c r="O417" s="47"/>
      <c r="P417" s="129"/>
    </row>
    <row r="418" spans="2:16" ht="19.5" customHeight="1" x14ac:dyDescent="0.2">
      <c r="B418" s="51">
        <f t="shared" ref="B418:B444" si="124">B417+1</f>
        <v>44594</v>
      </c>
      <c r="C418" s="52">
        <f>B418</f>
        <v>44594</v>
      </c>
      <c r="D418" s="53"/>
      <c r="E418" s="54"/>
      <c r="F418" s="55"/>
      <c r="G418" s="71">
        <v>0.58333333333333337</v>
      </c>
      <c r="H418" s="72">
        <v>0.77083333333333337</v>
      </c>
      <c r="I418" s="55">
        <f t="shared" ref="I418:I423" si="125">(H418-G418)*24</f>
        <v>4.5</v>
      </c>
      <c r="J418" s="130"/>
      <c r="K418" s="131"/>
      <c r="L418" s="132"/>
      <c r="M418" s="71">
        <v>0.41666666666666669</v>
      </c>
      <c r="N418" s="72">
        <v>0.83333333333333337</v>
      </c>
      <c r="O418" s="55">
        <f t="shared" ref="O418:O423" si="126">(N418-M418)*24</f>
        <v>10</v>
      </c>
      <c r="P418" s="83"/>
    </row>
    <row r="419" spans="2:16" ht="19.5" customHeight="1" x14ac:dyDescent="0.2">
      <c r="B419" s="51">
        <f t="shared" si="124"/>
        <v>44595</v>
      </c>
      <c r="C419" s="52">
        <f t="shared" ref="C419:C447" si="127">B419</f>
        <v>44595</v>
      </c>
      <c r="D419" s="53"/>
      <c r="E419" s="54"/>
      <c r="F419" s="55"/>
      <c r="G419" s="71">
        <v>0.58333333333333337</v>
      </c>
      <c r="H419" s="72">
        <v>0.77083333333333337</v>
      </c>
      <c r="I419" s="55">
        <f t="shared" si="125"/>
        <v>4.5</v>
      </c>
      <c r="J419" s="130"/>
      <c r="K419" s="131"/>
      <c r="L419" s="132"/>
      <c r="M419" s="71">
        <v>0.41666666666666669</v>
      </c>
      <c r="N419" s="72">
        <v>0.83333333333333337</v>
      </c>
      <c r="O419" s="55">
        <f t="shared" si="126"/>
        <v>10</v>
      </c>
      <c r="P419" s="83"/>
    </row>
    <row r="420" spans="2:16" ht="19.5" customHeight="1" x14ac:dyDescent="0.2">
      <c r="B420" s="51">
        <f t="shared" si="124"/>
        <v>44596</v>
      </c>
      <c r="C420" s="52">
        <f t="shared" si="127"/>
        <v>44596</v>
      </c>
      <c r="D420" s="53"/>
      <c r="E420" s="54"/>
      <c r="F420" s="55"/>
      <c r="G420" s="71">
        <v>0.58333333333333337</v>
      </c>
      <c r="H420" s="72">
        <v>0.77083333333333337</v>
      </c>
      <c r="I420" s="55">
        <f t="shared" si="125"/>
        <v>4.5</v>
      </c>
      <c r="J420" s="130"/>
      <c r="K420" s="131"/>
      <c r="L420" s="132"/>
      <c r="M420" s="71">
        <v>0.41666666666666669</v>
      </c>
      <c r="N420" s="72">
        <v>0.83333333333333337</v>
      </c>
      <c r="O420" s="55">
        <f t="shared" si="126"/>
        <v>10</v>
      </c>
      <c r="P420" s="83"/>
    </row>
    <row r="421" spans="2:16" ht="19.5" customHeight="1" x14ac:dyDescent="0.2">
      <c r="B421" s="51">
        <f t="shared" si="124"/>
        <v>44597</v>
      </c>
      <c r="C421" s="52">
        <f t="shared" si="127"/>
        <v>44597</v>
      </c>
      <c r="D421" s="53"/>
      <c r="E421" s="54"/>
      <c r="F421" s="55"/>
      <c r="G421" s="71">
        <v>0.41666666666666669</v>
      </c>
      <c r="H421" s="72">
        <v>0.75</v>
      </c>
      <c r="I421" s="55">
        <f t="shared" si="125"/>
        <v>8</v>
      </c>
      <c r="J421" s="130"/>
      <c r="K421" s="131"/>
      <c r="L421" s="132"/>
      <c r="M421" s="71">
        <v>0.41666666666666669</v>
      </c>
      <c r="N421" s="72">
        <v>0.83333333333333337</v>
      </c>
      <c r="O421" s="55">
        <f t="shared" si="126"/>
        <v>10</v>
      </c>
      <c r="P421" s="83"/>
    </row>
    <row r="422" spans="2:16" ht="19.5" customHeight="1" x14ac:dyDescent="0.2">
      <c r="B422" s="51">
        <f t="shared" si="124"/>
        <v>44598</v>
      </c>
      <c r="C422" s="52">
        <f t="shared" si="127"/>
        <v>44598</v>
      </c>
      <c r="D422" s="53"/>
      <c r="E422" s="54"/>
      <c r="F422" s="55"/>
      <c r="G422" s="71">
        <v>0.41666666666666669</v>
      </c>
      <c r="H422" s="72">
        <v>0.75</v>
      </c>
      <c r="I422" s="55">
        <f t="shared" si="125"/>
        <v>8</v>
      </c>
      <c r="J422" s="130"/>
      <c r="K422" s="131"/>
      <c r="L422" s="132"/>
      <c r="M422" s="71">
        <v>0.41666666666666669</v>
      </c>
      <c r="N422" s="72">
        <v>0.75</v>
      </c>
      <c r="O422" s="55">
        <f t="shared" si="126"/>
        <v>8</v>
      </c>
      <c r="P422" s="83"/>
    </row>
    <row r="423" spans="2:16" ht="19.5" customHeight="1" x14ac:dyDescent="0.2">
      <c r="B423" s="51">
        <f t="shared" si="124"/>
        <v>44599</v>
      </c>
      <c r="C423" s="52">
        <f t="shared" si="127"/>
        <v>44599</v>
      </c>
      <c r="D423" s="71"/>
      <c r="E423" s="72"/>
      <c r="F423" s="55"/>
      <c r="G423" s="71">
        <v>0.58333333333333337</v>
      </c>
      <c r="H423" s="72">
        <v>0.77083333333333337</v>
      </c>
      <c r="I423" s="55">
        <f t="shared" si="125"/>
        <v>4.5</v>
      </c>
      <c r="J423" s="130"/>
      <c r="K423" s="131"/>
      <c r="L423" s="132"/>
      <c r="M423" s="71">
        <v>0.41666666666666669</v>
      </c>
      <c r="N423" s="72">
        <v>0.83333333333333337</v>
      </c>
      <c r="O423" s="55">
        <f t="shared" si="126"/>
        <v>10</v>
      </c>
      <c r="P423" s="83"/>
    </row>
    <row r="424" spans="2:16" ht="19.5" customHeight="1" x14ac:dyDescent="0.2">
      <c r="B424" s="51">
        <f t="shared" si="124"/>
        <v>44600</v>
      </c>
      <c r="C424" s="52">
        <f t="shared" si="127"/>
        <v>44600</v>
      </c>
      <c r="D424" s="35"/>
      <c r="E424" s="48"/>
      <c r="F424" s="47"/>
      <c r="G424" s="71"/>
      <c r="H424" s="48" t="s">
        <v>79</v>
      </c>
      <c r="I424" s="55"/>
      <c r="J424" s="130"/>
      <c r="K424" s="131"/>
      <c r="L424" s="132"/>
      <c r="M424" s="71"/>
      <c r="N424" s="48" t="s">
        <v>79</v>
      </c>
      <c r="O424" s="55"/>
      <c r="P424" s="91"/>
    </row>
    <row r="425" spans="2:16" ht="19.5" customHeight="1" x14ac:dyDescent="0.2">
      <c r="B425" s="51">
        <f t="shared" si="124"/>
        <v>44601</v>
      </c>
      <c r="C425" s="52">
        <f t="shared" si="127"/>
        <v>44601</v>
      </c>
      <c r="D425" s="71"/>
      <c r="E425" s="72"/>
      <c r="F425" s="55"/>
      <c r="G425" s="71">
        <v>0.58333333333333337</v>
      </c>
      <c r="H425" s="72">
        <v>0.77083333333333337</v>
      </c>
      <c r="I425" s="55">
        <f t="shared" ref="I425:I430" si="128">(H425-G425)*24</f>
        <v>4.5</v>
      </c>
      <c r="J425" s="130"/>
      <c r="K425" s="131"/>
      <c r="L425" s="132"/>
      <c r="M425" s="71">
        <v>0.41666666666666669</v>
      </c>
      <c r="N425" s="72">
        <v>0.83333333333333337</v>
      </c>
      <c r="O425" s="55">
        <f t="shared" ref="O425:O430" si="129">(N425-M425)*24</f>
        <v>10</v>
      </c>
      <c r="P425" s="83"/>
    </row>
    <row r="426" spans="2:16" ht="19.5" customHeight="1" x14ac:dyDescent="0.2">
      <c r="B426" s="51">
        <f t="shared" si="124"/>
        <v>44602</v>
      </c>
      <c r="C426" s="52">
        <f t="shared" si="127"/>
        <v>44602</v>
      </c>
      <c r="D426" s="35"/>
      <c r="E426" s="48"/>
      <c r="F426" s="47"/>
      <c r="G426" s="71">
        <v>0.58333333333333337</v>
      </c>
      <c r="H426" s="72">
        <v>0.77083333333333337</v>
      </c>
      <c r="I426" s="55">
        <f t="shared" si="128"/>
        <v>4.5</v>
      </c>
      <c r="J426" s="125"/>
      <c r="K426" s="123"/>
      <c r="L426" s="134"/>
      <c r="M426" s="71">
        <v>0.41666666666666669</v>
      </c>
      <c r="N426" s="72">
        <v>0.83333333333333337</v>
      </c>
      <c r="O426" s="55">
        <f t="shared" si="129"/>
        <v>10</v>
      </c>
      <c r="P426" s="129"/>
    </row>
    <row r="427" spans="2:16" ht="19.5" customHeight="1" x14ac:dyDescent="0.2">
      <c r="B427" s="51">
        <f t="shared" si="124"/>
        <v>44603</v>
      </c>
      <c r="C427" s="52">
        <f t="shared" si="127"/>
        <v>44603</v>
      </c>
      <c r="D427" s="71"/>
      <c r="E427" s="72"/>
      <c r="F427" s="55"/>
      <c r="G427" s="71">
        <v>0.41666666666666669</v>
      </c>
      <c r="H427" s="72">
        <v>0.75</v>
      </c>
      <c r="I427" s="55">
        <f>(H427-G427)*24</f>
        <v>8</v>
      </c>
      <c r="J427" s="125"/>
      <c r="K427" s="123"/>
      <c r="L427" s="134"/>
      <c r="M427" s="71">
        <v>0.41666666666666669</v>
      </c>
      <c r="N427" s="72">
        <v>0.75</v>
      </c>
      <c r="O427" s="55">
        <f t="shared" si="129"/>
        <v>8</v>
      </c>
      <c r="P427" s="83" t="s">
        <v>281</v>
      </c>
    </row>
    <row r="428" spans="2:16" ht="19.5" customHeight="1" x14ac:dyDescent="0.2">
      <c r="B428" s="51">
        <f t="shared" si="124"/>
        <v>44604</v>
      </c>
      <c r="C428" s="52">
        <f t="shared" si="127"/>
        <v>44604</v>
      </c>
      <c r="D428" s="71"/>
      <c r="E428" s="72"/>
      <c r="F428" s="55"/>
      <c r="G428" s="71">
        <v>0.41666666666666669</v>
      </c>
      <c r="H428" s="72">
        <v>0.75</v>
      </c>
      <c r="I428" s="55">
        <f t="shared" si="128"/>
        <v>8</v>
      </c>
      <c r="J428" s="125"/>
      <c r="K428" s="123"/>
      <c r="L428" s="134"/>
      <c r="M428" s="71">
        <v>0.41666666666666669</v>
      </c>
      <c r="N428" s="72">
        <v>0.83333333333333337</v>
      </c>
      <c r="O428" s="55">
        <f t="shared" si="129"/>
        <v>10</v>
      </c>
      <c r="P428" s="92"/>
    </row>
    <row r="429" spans="2:16" ht="19.5" customHeight="1" x14ac:dyDescent="0.2">
      <c r="B429" s="51">
        <f t="shared" si="124"/>
        <v>44605</v>
      </c>
      <c r="C429" s="52">
        <f t="shared" si="127"/>
        <v>44605</v>
      </c>
      <c r="D429" s="71"/>
      <c r="E429" s="72"/>
      <c r="F429" s="55"/>
      <c r="G429" s="71">
        <v>0.41666666666666669</v>
      </c>
      <c r="H429" s="72">
        <v>0.75</v>
      </c>
      <c r="I429" s="55">
        <f t="shared" si="128"/>
        <v>8</v>
      </c>
      <c r="J429" s="125"/>
      <c r="K429" s="123"/>
      <c r="L429" s="134"/>
      <c r="M429" s="71">
        <v>0.41666666666666669</v>
      </c>
      <c r="N429" s="72">
        <v>0.75</v>
      </c>
      <c r="O429" s="55">
        <f t="shared" si="129"/>
        <v>8</v>
      </c>
      <c r="P429" s="97"/>
    </row>
    <row r="430" spans="2:16" ht="19.5" customHeight="1" x14ac:dyDescent="0.2">
      <c r="B430" s="51">
        <f t="shared" si="124"/>
        <v>44606</v>
      </c>
      <c r="C430" s="52">
        <f t="shared" si="127"/>
        <v>44606</v>
      </c>
      <c r="D430" s="71"/>
      <c r="E430" s="72"/>
      <c r="F430" s="55"/>
      <c r="G430" s="71">
        <v>0.58333333333333337</v>
      </c>
      <c r="H430" s="72">
        <v>0.77083333333333337</v>
      </c>
      <c r="I430" s="55">
        <f t="shared" si="128"/>
        <v>4.5</v>
      </c>
      <c r="J430" s="125"/>
      <c r="K430" s="123"/>
      <c r="L430" s="134"/>
      <c r="M430" s="71">
        <v>0.41666666666666669</v>
      </c>
      <c r="N430" s="72">
        <v>0.83333333333333337</v>
      </c>
      <c r="O430" s="55">
        <f t="shared" si="129"/>
        <v>10</v>
      </c>
      <c r="P430" s="97"/>
    </row>
    <row r="431" spans="2:16" ht="19.5" customHeight="1" x14ac:dyDescent="0.2">
      <c r="B431" s="51">
        <f t="shared" si="124"/>
        <v>44607</v>
      </c>
      <c r="C431" s="52">
        <f t="shared" si="127"/>
        <v>44607</v>
      </c>
      <c r="D431" s="53"/>
      <c r="E431" s="54"/>
      <c r="F431" s="55"/>
      <c r="G431" s="71"/>
      <c r="H431" s="48" t="s">
        <v>79</v>
      </c>
      <c r="I431" s="55"/>
      <c r="J431" s="125"/>
      <c r="K431" s="123"/>
      <c r="L431" s="134"/>
      <c r="M431" s="71"/>
      <c r="N431" s="48" t="s">
        <v>79</v>
      </c>
      <c r="O431" s="55"/>
      <c r="P431" s="121"/>
    </row>
    <row r="432" spans="2:16" ht="19.5" customHeight="1" x14ac:dyDescent="0.2">
      <c r="B432" s="51">
        <f t="shared" si="124"/>
        <v>44608</v>
      </c>
      <c r="C432" s="52">
        <f t="shared" si="127"/>
        <v>44608</v>
      </c>
      <c r="D432" s="71"/>
      <c r="E432" s="72"/>
      <c r="F432" s="55"/>
      <c r="G432" s="71">
        <v>0.58333333333333337</v>
      </c>
      <c r="H432" s="72">
        <v>0.77083333333333337</v>
      </c>
      <c r="I432" s="55">
        <f t="shared" ref="I432:I437" si="130">(H432-G432)*24</f>
        <v>4.5</v>
      </c>
      <c r="J432" s="125"/>
      <c r="K432" s="123"/>
      <c r="L432" s="134"/>
      <c r="M432" s="71">
        <v>0.41666666666666669</v>
      </c>
      <c r="N432" s="72">
        <v>0.83333333333333337</v>
      </c>
      <c r="O432" s="55">
        <f t="shared" ref="O432:O437" si="131">(N432-M432)*24</f>
        <v>10</v>
      </c>
      <c r="P432" s="117"/>
    </row>
    <row r="433" spans="2:16" ht="19.5" customHeight="1" x14ac:dyDescent="0.2">
      <c r="B433" s="51">
        <f t="shared" si="124"/>
        <v>44609</v>
      </c>
      <c r="C433" s="52">
        <f t="shared" si="127"/>
        <v>44609</v>
      </c>
      <c r="D433" s="35"/>
      <c r="E433" s="48"/>
      <c r="F433" s="47"/>
      <c r="G433" s="71">
        <v>0.58333333333333337</v>
      </c>
      <c r="H433" s="72">
        <v>0.77083333333333337</v>
      </c>
      <c r="I433" s="55">
        <f t="shared" si="130"/>
        <v>4.5</v>
      </c>
      <c r="J433" s="125"/>
      <c r="K433" s="123"/>
      <c r="L433" s="134"/>
      <c r="M433" s="71">
        <v>0.41666666666666669</v>
      </c>
      <c r="N433" s="72">
        <v>0.83333333333333337</v>
      </c>
      <c r="O433" s="55">
        <f t="shared" si="131"/>
        <v>10</v>
      </c>
      <c r="P433" s="117"/>
    </row>
    <row r="434" spans="2:16" ht="19.5" customHeight="1" x14ac:dyDescent="0.2">
      <c r="B434" s="51">
        <f t="shared" si="124"/>
        <v>44610</v>
      </c>
      <c r="C434" s="52">
        <f t="shared" si="127"/>
        <v>44610</v>
      </c>
      <c r="D434" s="71"/>
      <c r="E434" s="72"/>
      <c r="F434" s="55"/>
      <c r="G434" s="71">
        <v>0.58333333333333337</v>
      </c>
      <c r="H434" s="72">
        <v>0.77083333333333337</v>
      </c>
      <c r="I434" s="55">
        <f t="shared" si="130"/>
        <v>4.5</v>
      </c>
      <c r="J434" s="125"/>
      <c r="K434" s="123"/>
      <c r="L434" s="134"/>
      <c r="M434" s="53">
        <v>0.41666666666666669</v>
      </c>
      <c r="N434" s="72">
        <v>0.83333333333333337</v>
      </c>
      <c r="O434" s="55">
        <f t="shared" si="131"/>
        <v>10</v>
      </c>
      <c r="P434" s="92"/>
    </row>
    <row r="435" spans="2:16" ht="19.5" customHeight="1" x14ac:dyDescent="0.2">
      <c r="B435" s="51">
        <f t="shared" si="124"/>
        <v>44611</v>
      </c>
      <c r="C435" s="52">
        <f t="shared" si="127"/>
        <v>44611</v>
      </c>
      <c r="D435" s="71"/>
      <c r="E435" s="72"/>
      <c r="F435" s="55"/>
      <c r="G435" s="71">
        <v>0.41666666666666669</v>
      </c>
      <c r="H435" s="72">
        <v>0.75</v>
      </c>
      <c r="I435" s="55">
        <f t="shared" si="130"/>
        <v>8</v>
      </c>
      <c r="J435" s="71">
        <v>0.5</v>
      </c>
      <c r="K435" s="72">
        <v>0.75</v>
      </c>
      <c r="L435" s="55">
        <f>(K435-J435)*24</f>
        <v>6</v>
      </c>
      <c r="M435" s="71">
        <v>0.41666666666666669</v>
      </c>
      <c r="N435" s="72">
        <v>0.83333333333333337</v>
      </c>
      <c r="O435" s="55">
        <f t="shared" si="131"/>
        <v>10</v>
      </c>
      <c r="P435" s="92"/>
    </row>
    <row r="436" spans="2:16" ht="19.5" customHeight="1" x14ac:dyDescent="0.2">
      <c r="B436" s="51">
        <f t="shared" si="124"/>
        <v>44612</v>
      </c>
      <c r="C436" s="52">
        <f t="shared" si="127"/>
        <v>44612</v>
      </c>
      <c r="D436" s="71"/>
      <c r="E436" s="72"/>
      <c r="F436" s="55"/>
      <c r="G436" s="71">
        <v>0.41666666666666669</v>
      </c>
      <c r="H436" s="72">
        <v>0.75</v>
      </c>
      <c r="I436" s="55">
        <f t="shared" si="130"/>
        <v>8</v>
      </c>
      <c r="J436" s="71">
        <v>0.5</v>
      </c>
      <c r="K436" s="72">
        <v>0.75</v>
      </c>
      <c r="L436" s="55">
        <f>(K436-J436)*24</f>
        <v>6</v>
      </c>
      <c r="M436" s="71">
        <v>0.41666666666666669</v>
      </c>
      <c r="N436" s="72">
        <v>0.75</v>
      </c>
      <c r="O436" s="55">
        <f t="shared" si="131"/>
        <v>8</v>
      </c>
      <c r="P436" s="92"/>
    </row>
    <row r="437" spans="2:16" ht="19.5" customHeight="1" x14ac:dyDescent="0.2">
      <c r="B437" s="51">
        <f t="shared" si="124"/>
        <v>44613</v>
      </c>
      <c r="C437" s="52">
        <f t="shared" si="127"/>
        <v>44613</v>
      </c>
      <c r="D437" s="71"/>
      <c r="E437" s="72"/>
      <c r="F437" s="55"/>
      <c r="G437" s="71">
        <v>0.58333333333333337</v>
      </c>
      <c r="H437" s="72">
        <v>0.77083333333333337</v>
      </c>
      <c r="I437" s="55">
        <f t="shared" si="130"/>
        <v>4.5</v>
      </c>
      <c r="J437" s="71">
        <v>0.58333333333333337</v>
      </c>
      <c r="K437" s="72">
        <v>0.75</v>
      </c>
      <c r="L437" s="55">
        <f>(K437-J437)*24</f>
        <v>3.9999999999999991</v>
      </c>
      <c r="M437" s="71">
        <v>0.41666666666666669</v>
      </c>
      <c r="N437" s="72">
        <v>0.83333333333333337</v>
      </c>
      <c r="O437" s="55">
        <f t="shared" si="131"/>
        <v>10</v>
      </c>
      <c r="P437" s="92"/>
    </row>
    <row r="438" spans="2:16" ht="19.5" customHeight="1" x14ac:dyDescent="0.2">
      <c r="B438" s="51">
        <f t="shared" si="124"/>
        <v>44614</v>
      </c>
      <c r="C438" s="52">
        <f t="shared" si="127"/>
        <v>44614</v>
      </c>
      <c r="D438" s="53"/>
      <c r="E438" s="54"/>
      <c r="F438" s="55"/>
      <c r="G438" s="71"/>
      <c r="H438" s="48" t="s">
        <v>79</v>
      </c>
      <c r="I438" s="55"/>
      <c r="J438" s="71"/>
      <c r="K438" s="48" t="s">
        <v>79</v>
      </c>
      <c r="L438" s="55"/>
      <c r="M438" s="71"/>
      <c r="N438" s="48" t="s">
        <v>79</v>
      </c>
      <c r="O438" s="55"/>
      <c r="P438" s="92"/>
    </row>
    <row r="439" spans="2:16" ht="19.5" customHeight="1" x14ac:dyDescent="0.2">
      <c r="B439" s="51">
        <f t="shared" si="124"/>
        <v>44615</v>
      </c>
      <c r="C439" s="52">
        <f t="shared" si="127"/>
        <v>44615</v>
      </c>
      <c r="D439" s="71"/>
      <c r="E439" s="72"/>
      <c r="F439" s="55"/>
      <c r="G439" s="71">
        <v>0.41666666666666669</v>
      </c>
      <c r="H439" s="72">
        <v>0.75</v>
      </c>
      <c r="I439" s="55">
        <f>(H439-G439)*24</f>
        <v>8</v>
      </c>
      <c r="J439" s="71">
        <v>0.5</v>
      </c>
      <c r="K439" s="72">
        <v>0.75</v>
      </c>
      <c r="L439" s="55">
        <f t="shared" ref="L439:L444" si="132">(K439-J439)*24</f>
        <v>6</v>
      </c>
      <c r="M439" s="71">
        <v>0.41666666666666669</v>
      </c>
      <c r="N439" s="72">
        <v>0.75</v>
      </c>
      <c r="O439" s="55">
        <f t="shared" ref="O439:O444" si="133">(N439-M439)*24</f>
        <v>8</v>
      </c>
      <c r="P439" s="83" t="s">
        <v>181</v>
      </c>
    </row>
    <row r="440" spans="2:16" ht="19.5" customHeight="1" x14ac:dyDescent="0.2">
      <c r="B440" s="51">
        <f t="shared" si="124"/>
        <v>44616</v>
      </c>
      <c r="C440" s="52">
        <f t="shared" si="127"/>
        <v>44616</v>
      </c>
      <c r="D440" s="35"/>
      <c r="E440" s="48"/>
      <c r="F440" s="47"/>
      <c r="G440" s="71">
        <v>0.58333333333333337</v>
      </c>
      <c r="H440" s="72">
        <v>0.77083333333333337</v>
      </c>
      <c r="I440" s="55">
        <f>(H440-G440)*24</f>
        <v>4.5</v>
      </c>
      <c r="J440" s="71">
        <v>0.58333333333333337</v>
      </c>
      <c r="K440" s="72">
        <v>0.75</v>
      </c>
      <c r="L440" s="55">
        <f t="shared" si="132"/>
        <v>3.9999999999999991</v>
      </c>
      <c r="M440" s="71">
        <v>0.41666666666666669</v>
      </c>
      <c r="N440" s="72">
        <v>0.83333333333333337</v>
      </c>
      <c r="O440" s="55">
        <f t="shared" si="133"/>
        <v>10</v>
      </c>
      <c r="P440" s="128"/>
    </row>
    <row r="441" spans="2:16" ht="19.5" customHeight="1" x14ac:dyDescent="0.2">
      <c r="B441" s="51">
        <f t="shared" si="124"/>
        <v>44617</v>
      </c>
      <c r="C441" s="52">
        <f t="shared" si="127"/>
        <v>44617</v>
      </c>
      <c r="D441" s="71"/>
      <c r="E441" s="72"/>
      <c r="F441" s="55"/>
      <c r="G441" s="71">
        <v>0.58333333333333337</v>
      </c>
      <c r="H441" s="72">
        <v>0.77083333333333337</v>
      </c>
      <c r="I441" s="55">
        <f>(H441-G441)*24</f>
        <v>4.5</v>
      </c>
      <c r="J441" s="71">
        <v>0.58333333333333337</v>
      </c>
      <c r="K441" s="72">
        <v>0.75</v>
      </c>
      <c r="L441" s="55">
        <f t="shared" si="132"/>
        <v>3.9999999999999991</v>
      </c>
      <c r="M441" s="71">
        <v>0.41666666666666669</v>
      </c>
      <c r="N441" s="72">
        <v>0.83333333333333337</v>
      </c>
      <c r="O441" s="55">
        <f t="shared" si="133"/>
        <v>10</v>
      </c>
      <c r="P441" s="92"/>
    </row>
    <row r="442" spans="2:16" ht="19.5" customHeight="1" x14ac:dyDescent="0.2">
      <c r="B442" s="51">
        <f t="shared" si="124"/>
        <v>44618</v>
      </c>
      <c r="C442" s="52">
        <f t="shared" si="127"/>
        <v>44618</v>
      </c>
      <c r="D442" s="71"/>
      <c r="E442" s="72"/>
      <c r="F442" s="55"/>
      <c r="G442" s="71">
        <v>0.41666666666666669</v>
      </c>
      <c r="H442" s="72">
        <v>0.75</v>
      </c>
      <c r="I442" s="55">
        <f>(H442-G442)*24</f>
        <v>8</v>
      </c>
      <c r="J442" s="71">
        <v>0.5</v>
      </c>
      <c r="K442" s="72">
        <v>0.75</v>
      </c>
      <c r="L442" s="55">
        <f t="shared" si="132"/>
        <v>6</v>
      </c>
      <c r="M442" s="71">
        <v>0.41666666666666669</v>
      </c>
      <c r="N442" s="72">
        <v>0.83333333333333337</v>
      </c>
      <c r="O442" s="55">
        <f t="shared" si="133"/>
        <v>10</v>
      </c>
      <c r="P442" s="92"/>
    </row>
    <row r="443" spans="2:16" ht="19.5" customHeight="1" x14ac:dyDescent="0.2">
      <c r="B443" s="51">
        <f t="shared" si="124"/>
        <v>44619</v>
      </c>
      <c r="C443" s="52">
        <f t="shared" si="127"/>
        <v>44619</v>
      </c>
      <c r="D443" s="71"/>
      <c r="E443" s="72"/>
      <c r="F443" s="55"/>
      <c r="G443" s="71">
        <v>0.41666666666666669</v>
      </c>
      <c r="H443" s="72">
        <v>0.75</v>
      </c>
      <c r="I443" s="55">
        <f>(H443-G443)*24</f>
        <v>8</v>
      </c>
      <c r="J443" s="71">
        <v>0.5</v>
      </c>
      <c r="K443" s="72">
        <v>0.75</v>
      </c>
      <c r="L443" s="55">
        <f t="shared" si="132"/>
        <v>6</v>
      </c>
      <c r="M443" s="71">
        <v>0.41666666666666669</v>
      </c>
      <c r="N443" s="72">
        <v>0.75</v>
      </c>
      <c r="O443" s="55">
        <f t="shared" si="133"/>
        <v>8</v>
      </c>
      <c r="P443" s="92"/>
    </row>
    <row r="444" spans="2:16" ht="19.5" customHeight="1" x14ac:dyDescent="0.2">
      <c r="B444" s="51">
        <f t="shared" si="124"/>
        <v>44620</v>
      </c>
      <c r="C444" s="52">
        <f t="shared" si="127"/>
        <v>44620</v>
      </c>
      <c r="D444" s="71"/>
      <c r="E444" s="72"/>
      <c r="F444" s="55"/>
      <c r="G444" s="125"/>
      <c r="H444" s="123" t="s">
        <v>320</v>
      </c>
      <c r="I444" s="132"/>
      <c r="J444" s="71">
        <v>0.58333333333333337</v>
      </c>
      <c r="K444" s="72">
        <v>0.75</v>
      </c>
      <c r="L444" s="55">
        <f t="shared" si="132"/>
        <v>3.9999999999999991</v>
      </c>
      <c r="M444" s="71">
        <v>0.41666666666666669</v>
      </c>
      <c r="N444" s="72">
        <v>0.83333333333333337</v>
      </c>
      <c r="O444" s="55">
        <f t="shared" si="133"/>
        <v>10</v>
      </c>
      <c r="P444" s="92"/>
    </row>
    <row r="445" spans="2:16" ht="19.5" customHeight="1" x14ac:dyDescent="0.2">
      <c r="B445" s="51" t="str">
        <f>IF(DAY(B444+1)&lt;&gt;29,"",B444+1)</f>
        <v/>
      </c>
      <c r="C445" s="52" t="str">
        <f t="shared" si="127"/>
        <v/>
      </c>
      <c r="D445" s="53"/>
      <c r="E445" s="54"/>
      <c r="F445" s="55"/>
      <c r="G445" s="35"/>
      <c r="H445" s="98"/>
      <c r="I445" s="55"/>
      <c r="J445" s="71"/>
      <c r="K445" s="72"/>
      <c r="L445" s="55"/>
      <c r="M445" s="71"/>
      <c r="N445" s="72"/>
      <c r="O445" s="55"/>
      <c r="P445" s="92"/>
    </row>
    <row r="446" spans="2:16" ht="19.5" customHeight="1" x14ac:dyDescent="0.2">
      <c r="B446" s="51" t="str">
        <f>IF(DAY(B444+2)&lt;&gt;30,"",B445+1)</f>
        <v/>
      </c>
      <c r="C446" s="52" t="str">
        <f t="shared" si="127"/>
        <v/>
      </c>
      <c r="D446" s="53"/>
      <c r="E446" s="54"/>
      <c r="F446" s="55"/>
      <c r="G446" s="35"/>
      <c r="H446" s="98"/>
      <c r="I446" s="55"/>
      <c r="J446" s="53"/>
      <c r="K446" s="54"/>
      <c r="L446" s="55"/>
      <c r="M446" s="53"/>
      <c r="N446" s="54"/>
      <c r="O446" s="55"/>
      <c r="P446" s="92"/>
    </row>
    <row r="447" spans="2:16" ht="19.5" customHeight="1" thickBot="1" x14ac:dyDescent="0.25">
      <c r="B447" s="51" t="str">
        <f>IF(DAY(B444+2)&lt;&gt;31,"",B446+1)</f>
        <v/>
      </c>
      <c r="C447" s="52" t="str">
        <f t="shared" si="127"/>
        <v/>
      </c>
      <c r="D447" s="56"/>
      <c r="E447" s="77"/>
      <c r="F447" s="76"/>
      <c r="G447" s="75"/>
      <c r="H447" s="98"/>
      <c r="I447" s="76"/>
      <c r="J447" s="75"/>
      <c r="K447" s="77"/>
      <c r="L447" s="76"/>
      <c r="M447" s="75"/>
      <c r="N447" s="77"/>
      <c r="O447" s="76"/>
      <c r="P447" s="94"/>
    </row>
    <row r="448" spans="2:16" ht="19.5" customHeight="1" thickTop="1" x14ac:dyDescent="0.2">
      <c r="B448" s="57" t="s">
        <v>37</v>
      </c>
      <c r="C448" s="58"/>
      <c r="D448" s="57"/>
      <c r="E448" s="59">
        <f>COUNTIF(D417:D447,"&gt;0")</f>
        <v>0</v>
      </c>
      <c r="F448" s="60"/>
      <c r="G448" s="61"/>
      <c r="H448" s="59">
        <f>COUNTIF(G417:G447,"&gt;0")</f>
        <v>23</v>
      </c>
      <c r="I448" s="60"/>
      <c r="J448" s="61"/>
      <c r="K448" s="59">
        <f>COUNTIF(J417:J447,"&gt;0")</f>
        <v>9</v>
      </c>
      <c r="L448" s="60"/>
      <c r="M448" s="61"/>
      <c r="N448" s="59">
        <f>COUNTIF(M417:M447,"&gt;0")</f>
        <v>24</v>
      </c>
      <c r="O448" s="60"/>
      <c r="P448" s="40"/>
    </row>
    <row r="449" spans="2:16" ht="19.5" customHeight="1" x14ac:dyDescent="0.2">
      <c r="B449" s="62" t="s">
        <v>309</v>
      </c>
      <c r="C449" s="63"/>
      <c r="D449" s="64"/>
      <c r="E449" s="74">
        <f>SUM(F417:F447)</f>
        <v>0</v>
      </c>
      <c r="F449" s="63"/>
      <c r="G449" s="65"/>
      <c r="H449" s="74">
        <f>SUM(I417:I447)</f>
        <v>138.5</v>
      </c>
      <c r="I449" s="63"/>
      <c r="J449" s="65"/>
      <c r="K449" s="74">
        <f>SUM(L417:L447)</f>
        <v>46</v>
      </c>
      <c r="L449" s="63"/>
      <c r="M449" s="65"/>
      <c r="N449" s="74">
        <f>SUM(O417:O447)</f>
        <v>228</v>
      </c>
      <c r="O449" s="63"/>
      <c r="P449" s="40"/>
    </row>
    <row r="450" spans="2:16" ht="19.5" customHeight="1" x14ac:dyDescent="0.2">
      <c r="B450" s="64" t="s">
        <v>366</v>
      </c>
      <c r="C450" s="66"/>
      <c r="D450" s="64"/>
      <c r="E450" s="90">
        <f>COUNTIF($B$417:$B$447,"&gt;0")-E448</f>
        <v>28</v>
      </c>
      <c r="F450" s="47"/>
      <c r="G450" s="35"/>
      <c r="H450" s="90">
        <f>COUNTIF($B$417:$B$447,"&gt;0")-H448</f>
        <v>5</v>
      </c>
      <c r="I450" s="47"/>
      <c r="J450" s="35"/>
      <c r="K450" s="90">
        <f>COUNTIF($B$417:$B$447,"&gt;0")-K448</f>
        <v>19</v>
      </c>
      <c r="L450" s="47"/>
      <c r="M450" s="35"/>
      <c r="N450" s="90">
        <f>COUNTIF($B$417:$B$447,"&gt;0")-N448</f>
        <v>4</v>
      </c>
      <c r="O450" s="47"/>
      <c r="P450" s="40"/>
    </row>
    <row r="451" spans="2:16" ht="19.5" customHeight="1" x14ac:dyDescent="0.2">
      <c r="B451" s="67"/>
      <c r="C451" s="6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</row>
    <row r="452" spans="2:16" ht="18.75" customHeight="1" x14ac:dyDescent="0.2">
      <c r="B452" s="287" t="s">
        <v>13</v>
      </c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</row>
    <row r="453" spans="2:16" ht="18.75" customHeight="1" x14ac:dyDescent="0.2"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</row>
    <row r="454" spans="2:16" ht="18.75" customHeight="1" x14ac:dyDescent="0.2"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2:16" ht="18.75" customHeight="1" x14ac:dyDescent="0.2">
      <c r="B455" s="294">
        <f>EDATE(B414, 1)</f>
        <v>44621</v>
      </c>
      <c r="C455" s="294"/>
      <c r="D455" s="294"/>
      <c r="E455" s="295">
        <f>B455</f>
        <v>44621</v>
      </c>
      <c r="F455" s="295"/>
    </row>
    <row r="456" spans="2:16" ht="19.5" customHeight="1" x14ac:dyDescent="0.2">
      <c r="B456" s="289"/>
      <c r="C456" s="290"/>
      <c r="D456" s="219" t="s">
        <v>313</v>
      </c>
      <c r="E456" s="293"/>
      <c r="F456" s="220"/>
      <c r="G456" s="219" t="s">
        <v>2</v>
      </c>
      <c r="H456" s="293"/>
      <c r="I456" s="220"/>
      <c r="J456" s="219" t="s">
        <v>36</v>
      </c>
      <c r="K456" s="293"/>
      <c r="L456" s="220"/>
      <c r="M456" s="219" t="s">
        <v>237</v>
      </c>
      <c r="N456" s="293"/>
      <c r="O456" s="220"/>
      <c r="P456" s="40" t="s">
        <v>306</v>
      </c>
    </row>
    <row r="457" spans="2:16" ht="19.5" customHeight="1" x14ac:dyDescent="0.2">
      <c r="B457" s="291"/>
      <c r="C457" s="292"/>
      <c r="D457" s="35" t="s">
        <v>246</v>
      </c>
      <c r="E457" s="48" t="s">
        <v>307</v>
      </c>
      <c r="F457" s="47" t="s">
        <v>308</v>
      </c>
      <c r="G457" s="35" t="s">
        <v>246</v>
      </c>
      <c r="H457" s="48" t="s">
        <v>307</v>
      </c>
      <c r="I457" s="47" t="s">
        <v>308</v>
      </c>
      <c r="J457" s="35" t="s">
        <v>246</v>
      </c>
      <c r="K457" s="48" t="s">
        <v>307</v>
      </c>
      <c r="L457" s="47" t="s">
        <v>308</v>
      </c>
      <c r="M457" s="35" t="s">
        <v>246</v>
      </c>
      <c r="N457" s="48" t="s">
        <v>307</v>
      </c>
      <c r="O457" s="47" t="s">
        <v>308</v>
      </c>
      <c r="P457" s="3"/>
    </row>
    <row r="458" spans="2:16" ht="19.5" customHeight="1" x14ac:dyDescent="0.2">
      <c r="B458" s="51">
        <f>B455</f>
        <v>44621</v>
      </c>
      <c r="C458" s="52">
        <f>B458</f>
        <v>44621</v>
      </c>
      <c r="D458" s="53"/>
      <c r="E458" s="54"/>
      <c r="F458" s="55"/>
      <c r="G458" s="133"/>
      <c r="H458" s="135">
        <v>2</v>
      </c>
      <c r="I458" s="132"/>
      <c r="J458" s="35"/>
      <c r="K458" s="48" t="s">
        <v>79</v>
      </c>
      <c r="L458" s="47"/>
      <c r="M458" s="35"/>
      <c r="N458" s="48" t="s">
        <v>79</v>
      </c>
      <c r="O458" s="47"/>
      <c r="P458" s="83"/>
    </row>
    <row r="459" spans="2:16" ht="19.5" customHeight="1" x14ac:dyDescent="0.2">
      <c r="B459" s="51">
        <f t="shared" ref="B459:B485" si="134">B458+1</f>
        <v>44622</v>
      </c>
      <c r="C459" s="52">
        <f>B459</f>
        <v>44622</v>
      </c>
      <c r="D459" s="53"/>
      <c r="E459" s="54"/>
      <c r="F459" s="55"/>
      <c r="G459" s="125"/>
      <c r="H459" s="135">
        <v>3</v>
      </c>
      <c r="I459" s="132"/>
      <c r="J459" s="71">
        <v>0.58333333333333337</v>
      </c>
      <c r="K459" s="72">
        <v>0.75</v>
      </c>
      <c r="L459" s="55">
        <f t="shared" ref="L459:L464" si="135">(K459-J459)*24</f>
        <v>3.9999999999999991</v>
      </c>
      <c r="M459" s="71">
        <v>0.41666666666666669</v>
      </c>
      <c r="N459" s="72">
        <v>0.83333333333333337</v>
      </c>
      <c r="O459" s="55">
        <f t="shared" ref="O459:O464" si="136">(N459-M459)*24</f>
        <v>10</v>
      </c>
      <c r="P459" s="83"/>
    </row>
    <row r="460" spans="2:16" ht="19.5" customHeight="1" x14ac:dyDescent="0.2">
      <c r="B460" s="51">
        <f t="shared" si="134"/>
        <v>44623</v>
      </c>
      <c r="C460" s="52">
        <f t="shared" ref="C460:C488" si="137">B460</f>
        <v>44623</v>
      </c>
      <c r="D460" s="53"/>
      <c r="E460" s="54"/>
      <c r="F460" s="55"/>
      <c r="G460" s="125"/>
      <c r="H460" s="135">
        <v>4</v>
      </c>
      <c r="I460" s="132"/>
      <c r="J460" s="71">
        <v>0.58333333333333337</v>
      </c>
      <c r="K460" s="72">
        <v>0.75</v>
      </c>
      <c r="L460" s="55">
        <f t="shared" si="135"/>
        <v>3.9999999999999991</v>
      </c>
      <c r="M460" s="71">
        <v>0.41666666666666669</v>
      </c>
      <c r="N460" s="72">
        <v>0.83333333333333337</v>
      </c>
      <c r="O460" s="55">
        <f t="shared" si="136"/>
        <v>10</v>
      </c>
      <c r="P460" s="83"/>
    </row>
    <row r="461" spans="2:16" ht="19.5" customHeight="1" x14ac:dyDescent="0.2">
      <c r="B461" s="51">
        <f t="shared" si="134"/>
        <v>44624</v>
      </c>
      <c r="C461" s="52">
        <f t="shared" si="137"/>
        <v>44624</v>
      </c>
      <c r="D461" s="53"/>
      <c r="E461" s="54"/>
      <c r="F461" s="55"/>
      <c r="G461" s="125"/>
      <c r="H461" s="135">
        <v>5</v>
      </c>
      <c r="I461" s="132"/>
      <c r="J461" s="71">
        <v>0.58333333333333337</v>
      </c>
      <c r="K461" s="72">
        <v>0.75</v>
      </c>
      <c r="L461" s="55">
        <f t="shared" si="135"/>
        <v>3.9999999999999991</v>
      </c>
      <c r="M461" s="71">
        <v>0.41666666666666669</v>
      </c>
      <c r="N461" s="72">
        <v>0.83333333333333337</v>
      </c>
      <c r="O461" s="55">
        <f t="shared" si="136"/>
        <v>10</v>
      </c>
      <c r="P461" s="83"/>
    </row>
    <row r="462" spans="2:16" ht="19.5" customHeight="1" x14ac:dyDescent="0.2">
      <c r="B462" s="51">
        <f t="shared" si="134"/>
        <v>44625</v>
      </c>
      <c r="C462" s="52">
        <f t="shared" si="137"/>
        <v>44625</v>
      </c>
      <c r="D462" s="53"/>
      <c r="E462" s="54"/>
      <c r="F462" s="55"/>
      <c r="G462" s="125"/>
      <c r="H462" s="135">
        <v>6</v>
      </c>
      <c r="I462" s="132"/>
      <c r="J462" s="71">
        <v>0.5</v>
      </c>
      <c r="K462" s="72">
        <v>0.75</v>
      </c>
      <c r="L462" s="55">
        <f t="shared" si="135"/>
        <v>6</v>
      </c>
      <c r="M462" s="71">
        <v>0.41666666666666669</v>
      </c>
      <c r="N462" s="72">
        <v>0.83333333333333337</v>
      </c>
      <c r="O462" s="55">
        <f t="shared" si="136"/>
        <v>10</v>
      </c>
      <c r="P462" s="83"/>
    </row>
    <row r="463" spans="2:16" ht="19.5" customHeight="1" x14ac:dyDescent="0.2">
      <c r="B463" s="51">
        <f t="shared" si="134"/>
        <v>44626</v>
      </c>
      <c r="C463" s="52">
        <f t="shared" si="137"/>
        <v>44626</v>
      </c>
      <c r="D463" s="53"/>
      <c r="E463" s="54"/>
      <c r="F463" s="55"/>
      <c r="G463" s="125"/>
      <c r="H463" s="135">
        <v>7</v>
      </c>
      <c r="I463" s="132"/>
      <c r="J463" s="71">
        <v>0.5</v>
      </c>
      <c r="K463" s="72">
        <v>0.75</v>
      </c>
      <c r="L463" s="55">
        <f t="shared" si="135"/>
        <v>6</v>
      </c>
      <c r="M463" s="71">
        <v>0.41666666666666669</v>
      </c>
      <c r="N463" s="72">
        <v>0.75</v>
      </c>
      <c r="O463" s="55">
        <f t="shared" si="136"/>
        <v>8</v>
      </c>
      <c r="P463" s="83"/>
    </row>
    <row r="464" spans="2:16" ht="19.5" customHeight="1" x14ac:dyDescent="0.2">
      <c r="B464" s="51">
        <f t="shared" si="134"/>
        <v>44627</v>
      </c>
      <c r="C464" s="52">
        <f t="shared" si="137"/>
        <v>44627</v>
      </c>
      <c r="D464" s="71"/>
      <c r="E464" s="72"/>
      <c r="F464" s="55"/>
      <c r="G464" s="125"/>
      <c r="H464" s="135">
        <v>8</v>
      </c>
      <c r="I464" s="132"/>
      <c r="J464" s="71">
        <v>0.58333333333333337</v>
      </c>
      <c r="K464" s="72">
        <v>0.75</v>
      </c>
      <c r="L464" s="55">
        <f t="shared" si="135"/>
        <v>3.9999999999999991</v>
      </c>
      <c r="M464" s="71">
        <v>0.41666666666666669</v>
      </c>
      <c r="N464" s="72">
        <v>0.83333333333333337</v>
      </c>
      <c r="O464" s="55">
        <f t="shared" si="136"/>
        <v>10</v>
      </c>
      <c r="P464" s="83"/>
    </row>
    <row r="465" spans="2:16" ht="19.5" customHeight="1" x14ac:dyDescent="0.2">
      <c r="B465" s="51">
        <f t="shared" si="134"/>
        <v>44628</v>
      </c>
      <c r="C465" s="52">
        <f t="shared" si="137"/>
        <v>44628</v>
      </c>
      <c r="D465" s="35"/>
      <c r="E465" s="48"/>
      <c r="F465" s="47"/>
      <c r="G465" s="125"/>
      <c r="H465" s="135">
        <v>9</v>
      </c>
      <c r="I465" s="132"/>
      <c r="J465" s="35"/>
      <c r="K465" s="48" t="s">
        <v>79</v>
      </c>
      <c r="L465" s="47"/>
      <c r="M465" s="35"/>
      <c r="N465" s="48" t="s">
        <v>79</v>
      </c>
      <c r="O465" s="47"/>
      <c r="P465" s="91"/>
    </row>
    <row r="466" spans="2:16" ht="19.5" customHeight="1" x14ac:dyDescent="0.2">
      <c r="B466" s="51">
        <f t="shared" si="134"/>
        <v>44629</v>
      </c>
      <c r="C466" s="52">
        <f t="shared" si="137"/>
        <v>44629</v>
      </c>
      <c r="D466" s="71"/>
      <c r="E466" s="72"/>
      <c r="F466" s="55"/>
      <c r="G466" s="125"/>
      <c r="H466" s="135">
        <v>10</v>
      </c>
      <c r="I466" s="132"/>
      <c r="J466" s="71">
        <v>0.58333333333333337</v>
      </c>
      <c r="K466" s="72">
        <v>0.75</v>
      </c>
      <c r="L466" s="55">
        <f t="shared" ref="L466:L471" si="138">(K466-J466)*24</f>
        <v>3.9999999999999991</v>
      </c>
      <c r="M466" s="71">
        <v>0.41666666666666669</v>
      </c>
      <c r="N466" s="72">
        <v>0.83333333333333337</v>
      </c>
      <c r="O466" s="55">
        <f t="shared" ref="O466:O471" si="139">(N466-M466)*24</f>
        <v>10</v>
      </c>
      <c r="P466" s="83"/>
    </row>
    <row r="467" spans="2:16" ht="19.5" customHeight="1" x14ac:dyDescent="0.2">
      <c r="B467" s="51">
        <f t="shared" si="134"/>
        <v>44630</v>
      </c>
      <c r="C467" s="52">
        <f t="shared" si="137"/>
        <v>44630</v>
      </c>
      <c r="D467" s="35"/>
      <c r="E467" s="48"/>
      <c r="F467" s="47"/>
      <c r="G467" s="125"/>
      <c r="H467" s="135">
        <v>11</v>
      </c>
      <c r="I467" s="132"/>
      <c r="J467" s="71">
        <v>0.58333333333333337</v>
      </c>
      <c r="K467" s="72">
        <v>0.75</v>
      </c>
      <c r="L467" s="55">
        <f t="shared" si="138"/>
        <v>3.9999999999999991</v>
      </c>
      <c r="M467" s="71">
        <v>0.41666666666666669</v>
      </c>
      <c r="N467" s="72">
        <v>0.83333333333333337</v>
      </c>
      <c r="O467" s="55">
        <f t="shared" si="139"/>
        <v>10</v>
      </c>
      <c r="P467" s="83"/>
    </row>
    <row r="468" spans="2:16" ht="19.5" customHeight="1" x14ac:dyDescent="0.2">
      <c r="B468" s="51">
        <f t="shared" si="134"/>
        <v>44631</v>
      </c>
      <c r="C468" s="52">
        <f t="shared" si="137"/>
        <v>44631</v>
      </c>
      <c r="D468" s="71"/>
      <c r="E468" s="72"/>
      <c r="F468" s="55"/>
      <c r="G468" s="125"/>
      <c r="H468" s="135">
        <v>12</v>
      </c>
      <c r="I468" s="132"/>
      <c r="J468" s="71">
        <v>0.58333333333333337</v>
      </c>
      <c r="K468" s="72">
        <v>0.75</v>
      </c>
      <c r="L468" s="55">
        <f t="shared" si="138"/>
        <v>3.9999999999999991</v>
      </c>
      <c r="M468" s="71">
        <v>0.41666666666666669</v>
      </c>
      <c r="N468" s="72">
        <v>0.83333333333333337</v>
      </c>
      <c r="O468" s="55">
        <f t="shared" si="139"/>
        <v>10</v>
      </c>
      <c r="P468" s="92"/>
    </row>
    <row r="469" spans="2:16" ht="19.5" customHeight="1" x14ac:dyDescent="0.2">
      <c r="B469" s="51">
        <f t="shared" si="134"/>
        <v>44632</v>
      </c>
      <c r="C469" s="52">
        <f t="shared" si="137"/>
        <v>44632</v>
      </c>
      <c r="D469" s="71"/>
      <c r="E469" s="72"/>
      <c r="F469" s="55"/>
      <c r="G469" s="125"/>
      <c r="H469" s="135">
        <v>13</v>
      </c>
      <c r="I469" s="132"/>
      <c r="J469" s="71">
        <v>0.5</v>
      </c>
      <c r="K469" s="72">
        <v>0.75</v>
      </c>
      <c r="L469" s="55">
        <f t="shared" si="138"/>
        <v>6</v>
      </c>
      <c r="M469" s="71">
        <v>0.41666666666666669</v>
      </c>
      <c r="N469" s="72">
        <v>0.83333333333333337</v>
      </c>
      <c r="O469" s="55">
        <f t="shared" si="139"/>
        <v>10</v>
      </c>
      <c r="P469" s="92"/>
    </row>
    <row r="470" spans="2:16" ht="19.5" customHeight="1" x14ac:dyDescent="0.2">
      <c r="B470" s="51">
        <f t="shared" si="134"/>
        <v>44633</v>
      </c>
      <c r="C470" s="52">
        <f t="shared" si="137"/>
        <v>44633</v>
      </c>
      <c r="D470" s="71"/>
      <c r="E470" s="72"/>
      <c r="F470" s="55"/>
      <c r="G470" s="125"/>
      <c r="H470" s="135">
        <v>14</v>
      </c>
      <c r="I470" s="132"/>
      <c r="J470" s="71">
        <v>0.5</v>
      </c>
      <c r="K470" s="72">
        <v>0.75</v>
      </c>
      <c r="L470" s="55">
        <f t="shared" si="138"/>
        <v>6</v>
      </c>
      <c r="M470" s="71">
        <v>0.41666666666666669</v>
      </c>
      <c r="N470" s="72">
        <v>0.75</v>
      </c>
      <c r="O470" s="55">
        <f t="shared" si="139"/>
        <v>8</v>
      </c>
      <c r="P470" s="92"/>
    </row>
    <row r="471" spans="2:16" ht="19.5" customHeight="1" x14ac:dyDescent="0.2">
      <c r="B471" s="51">
        <f t="shared" si="134"/>
        <v>44634</v>
      </c>
      <c r="C471" s="52">
        <f t="shared" si="137"/>
        <v>44634</v>
      </c>
      <c r="D471" s="71"/>
      <c r="E471" s="72"/>
      <c r="F471" s="55"/>
      <c r="G471" s="125"/>
      <c r="H471" s="135">
        <v>15</v>
      </c>
      <c r="I471" s="132"/>
      <c r="J471" s="71">
        <v>0.58333333333333337</v>
      </c>
      <c r="K471" s="72">
        <v>0.75</v>
      </c>
      <c r="L471" s="55">
        <f t="shared" si="138"/>
        <v>3.9999999999999991</v>
      </c>
      <c r="M471" s="71">
        <v>0.41666666666666669</v>
      </c>
      <c r="N471" s="72">
        <v>0.83333333333333337</v>
      </c>
      <c r="O471" s="55">
        <f t="shared" si="139"/>
        <v>10</v>
      </c>
      <c r="P471" s="92"/>
    </row>
    <row r="472" spans="2:16" ht="19.5" customHeight="1" x14ac:dyDescent="0.2">
      <c r="B472" s="51">
        <f t="shared" si="134"/>
        <v>44635</v>
      </c>
      <c r="C472" s="52">
        <f t="shared" si="137"/>
        <v>44635</v>
      </c>
      <c r="D472" s="53"/>
      <c r="E472" s="54"/>
      <c r="F472" s="55"/>
      <c r="G472" s="125"/>
      <c r="H472" s="135">
        <v>16</v>
      </c>
      <c r="I472" s="132"/>
      <c r="J472" s="35"/>
      <c r="K472" s="48" t="s">
        <v>79</v>
      </c>
      <c r="L472" s="47"/>
      <c r="M472" s="35"/>
      <c r="N472" s="48" t="s">
        <v>79</v>
      </c>
      <c r="O472" s="47"/>
      <c r="P472" s="92"/>
    </row>
    <row r="473" spans="2:16" ht="19.5" customHeight="1" x14ac:dyDescent="0.2">
      <c r="B473" s="51">
        <f t="shared" si="134"/>
        <v>44636</v>
      </c>
      <c r="C473" s="52">
        <f t="shared" si="137"/>
        <v>44636</v>
      </c>
      <c r="D473" s="71"/>
      <c r="E473" s="72"/>
      <c r="F473" s="55"/>
      <c r="G473" s="125"/>
      <c r="H473" s="135">
        <v>17</v>
      </c>
      <c r="I473" s="132"/>
      <c r="J473" s="71">
        <v>0.58333333333333337</v>
      </c>
      <c r="K473" s="72">
        <v>0.75</v>
      </c>
      <c r="L473" s="55">
        <f t="shared" ref="L473:L478" si="140">(K473-J473)*24</f>
        <v>3.9999999999999991</v>
      </c>
      <c r="M473" s="71">
        <v>0.41666666666666669</v>
      </c>
      <c r="N473" s="72">
        <v>0.83333333333333337</v>
      </c>
      <c r="O473" s="55">
        <f t="shared" ref="O473:O478" si="141">(N473-M473)*24</f>
        <v>10</v>
      </c>
      <c r="P473" s="128"/>
    </row>
    <row r="474" spans="2:16" ht="19.5" customHeight="1" x14ac:dyDescent="0.2">
      <c r="B474" s="51">
        <f t="shared" si="134"/>
        <v>44637</v>
      </c>
      <c r="C474" s="52">
        <f t="shared" si="137"/>
        <v>44637</v>
      </c>
      <c r="D474" s="71"/>
      <c r="E474" s="48" t="s">
        <v>321</v>
      </c>
      <c r="F474" s="47"/>
      <c r="G474" s="35"/>
      <c r="H474" s="98"/>
      <c r="I474" s="55"/>
      <c r="J474" s="71">
        <v>0.58333333333333337</v>
      </c>
      <c r="K474" s="72">
        <v>0.75</v>
      </c>
      <c r="L474" s="55">
        <f t="shared" si="140"/>
        <v>3.9999999999999991</v>
      </c>
      <c r="M474" s="71">
        <v>0.41666666666666669</v>
      </c>
      <c r="N474" s="72">
        <v>0.83333333333333337</v>
      </c>
      <c r="O474" s="55">
        <f t="shared" si="141"/>
        <v>10</v>
      </c>
      <c r="P474" s="92"/>
    </row>
    <row r="475" spans="2:16" ht="19.5" customHeight="1" x14ac:dyDescent="0.2">
      <c r="B475" s="51">
        <f t="shared" si="134"/>
        <v>44638</v>
      </c>
      <c r="C475" s="52">
        <f t="shared" si="137"/>
        <v>44638</v>
      </c>
      <c r="D475" s="71"/>
      <c r="E475" s="119" t="s">
        <v>322</v>
      </c>
      <c r="F475" s="55"/>
      <c r="G475" s="35"/>
      <c r="H475" s="48"/>
      <c r="I475" s="55"/>
      <c r="J475" s="71">
        <v>0.58333333333333337</v>
      </c>
      <c r="K475" s="72">
        <v>0.75</v>
      </c>
      <c r="L475" s="55">
        <f t="shared" si="140"/>
        <v>3.9999999999999991</v>
      </c>
      <c r="M475" s="71">
        <v>0.41666666666666669</v>
      </c>
      <c r="N475" s="72">
        <v>0.83333333333333337</v>
      </c>
      <c r="O475" s="55">
        <f t="shared" si="141"/>
        <v>10</v>
      </c>
      <c r="P475" s="92"/>
    </row>
    <row r="476" spans="2:16" ht="19.5" customHeight="1" x14ac:dyDescent="0.2">
      <c r="B476" s="51">
        <f t="shared" si="134"/>
        <v>44639</v>
      </c>
      <c r="C476" s="52">
        <f t="shared" si="137"/>
        <v>44639</v>
      </c>
      <c r="D476" s="71"/>
      <c r="E476" s="119" t="s">
        <v>322</v>
      </c>
      <c r="F476" s="55"/>
      <c r="G476" s="35"/>
      <c r="H476" s="48"/>
      <c r="I476" s="55"/>
      <c r="J476" s="71">
        <v>0.5</v>
      </c>
      <c r="K476" s="72">
        <v>0.75</v>
      </c>
      <c r="L476" s="55">
        <f t="shared" si="140"/>
        <v>6</v>
      </c>
      <c r="M476" s="71">
        <v>0.41666666666666669</v>
      </c>
      <c r="N476" s="72">
        <v>0.83333333333333337</v>
      </c>
      <c r="O476" s="55">
        <f t="shared" si="141"/>
        <v>10</v>
      </c>
      <c r="P476" s="92"/>
    </row>
    <row r="477" spans="2:16" ht="19.5" customHeight="1" x14ac:dyDescent="0.2">
      <c r="B477" s="51">
        <f t="shared" si="134"/>
        <v>44640</v>
      </c>
      <c r="C477" s="52">
        <f t="shared" si="137"/>
        <v>44640</v>
      </c>
      <c r="D477" s="71"/>
      <c r="E477" s="119" t="s">
        <v>322</v>
      </c>
      <c r="F477" s="55"/>
      <c r="G477" s="35"/>
      <c r="H477" s="48"/>
      <c r="I477" s="55"/>
      <c r="J477" s="71">
        <v>0.5</v>
      </c>
      <c r="K477" s="72">
        <v>0.75</v>
      </c>
      <c r="L477" s="55">
        <f t="shared" si="140"/>
        <v>6</v>
      </c>
      <c r="M477" s="71">
        <v>0.41666666666666669</v>
      </c>
      <c r="N477" s="72">
        <v>0.75</v>
      </c>
      <c r="O477" s="55">
        <f t="shared" si="141"/>
        <v>8</v>
      </c>
      <c r="P477" s="92"/>
    </row>
    <row r="478" spans="2:16" ht="19.5" customHeight="1" x14ac:dyDescent="0.2">
      <c r="B478" s="51">
        <f t="shared" si="134"/>
        <v>44641</v>
      </c>
      <c r="C478" s="52">
        <f t="shared" si="137"/>
        <v>44641</v>
      </c>
      <c r="D478" s="53"/>
      <c r="E478" s="119" t="s">
        <v>322</v>
      </c>
      <c r="F478" s="55"/>
      <c r="G478" s="35"/>
      <c r="H478" s="48"/>
      <c r="I478" s="55"/>
      <c r="J478" s="71">
        <v>0.5</v>
      </c>
      <c r="K478" s="72">
        <v>0.75</v>
      </c>
      <c r="L478" s="55">
        <f t="shared" si="140"/>
        <v>6</v>
      </c>
      <c r="M478" s="71">
        <v>0.41666666666666669</v>
      </c>
      <c r="N478" s="72">
        <v>0.75</v>
      </c>
      <c r="O478" s="55">
        <f t="shared" si="141"/>
        <v>8</v>
      </c>
      <c r="P478" s="83" t="s">
        <v>228</v>
      </c>
    </row>
    <row r="479" spans="2:16" ht="19.5" customHeight="1" x14ac:dyDescent="0.2">
      <c r="B479" s="51">
        <f t="shared" si="134"/>
        <v>44642</v>
      </c>
      <c r="C479" s="52">
        <f t="shared" si="137"/>
        <v>44642</v>
      </c>
      <c r="D479" s="35"/>
      <c r="E479" s="48" t="s">
        <v>79</v>
      </c>
      <c r="F479" s="47"/>
      <c r="G479" s="35"/>
      <c r="H479" s="48"/>
      <c r="I479" s="55"/>
      <c r="J479" s="35"/>
      <c r="K479" s="48" t="s">
        <v>79</v>
      </c>
      <c r="L479" s="47"/>
      <c r="M479" s="35"/>
      <c r="N479" s="48" t="s">
        <v>79</v>
      </c>
      <c r="O479" s="47"/>
      <c r="P479" s="92"/>
    </row>
    <row r="480" spans="2:16" ht="19.5" customHeight="1" x14ac:dyDescent="0.2">
      <c r="B480" s="51">
        <f t="shared" si="134"/>
        <v>44643</v>
      </c>
      <c r="C480" s="52">
        <f t="shared" si="137"/>
        <v>44643</v>
      </c>
      <c r="D480" s="71">
        <v>0.58333333333333337</v>
      </c>
      <c r="E480" s="72">
        <v>0.83333333333333337</v>
      </c>
      <c r="F480" s="55">
        <f t="shared" ref="F480:F485" si="142">(E480-D480)*24</f>
        <v>6</v>
      </c>
      <c r="G480" s="35"/>
      <c r="H480" s="48"/>
      <c r="I480" s="55"/>
      <c r="J480" s="71">
        <v>0.58333333333333337</v>
      </c>
      <c r="K480" s="72">
        <v>0.75</v>
      </c>
      <c r="L480" s="55">
        <f t="shared" ref="L480:L485" si="143">(K480-J480)*24</f>
        <v>3.9999999999999991</v>
      </c>
      <c r="M480" s="71">
        <v>0.41666666666666669</v>
      </c>
      <c r="N480" s="72">
        <v>0.83333333333333337</v>
      </c>
      <c r="O480" s="55">
        <f t="shared" ref="O480:O485" si="144">(N480-M480)*24</f>
        <v>10</v>
      </c>
      <c r="P480" s="92"/>
    </row>
    <row r="481" spans="2:16" ht="19.5" customHeight="1" x14ac:dyDescent="0.2">
      <c r="B481" s="51">
        <f t="shared" si="134"/>
        <v>44644</v>
      </c>
      <c r="C481" s="52">
        <f t="shared" si="137"/>
        <v>44644</v>
      </c>
      <c r="D481" s="71">
        <v>0.58333333333333337</v>
      </c>
      <c r="E481" s="72">
        <v>0.83333333333333337</v>
      </c>
      <c r="F481" s="55">
        <f>(E481-D481)*24</f>
        <v>6</v>
      </c>
      <c r="G481" s="35"/>
      <c r="H481" s="48"/>
      <c r="I481" s="55"/>
      <c r="J481" s="71">
        <v>0.58333333333333337</v>
      </c>
      <c r="K481" s="72">
        <v>0.75</v>
      </c>
      <c r="L481" s="55">
        <f t="shared" si="143"/>
        <v>3.9999999999999991</v>
      </c>
      <c r="M481" s="71">
        <v>0.41666666666666669</v>
      </c>
      <c r="N481" s="72">
        <v>0.83333333333333337</v>
      </c>
      <c r="O481" s="55">
        <f t="shared" si="144"/>
        <v>10</v>
      </c>
      <c r="P481" s="92"/>
    </row>
    <row r="482" spans="2:16" ht="19.5" customHeight="1" x14ac:dyDescent="0.2">
      <c r="B482" s="51">
        <f t="shared" si="134"/>
        <v>44645</v>
      </c>
      <c r="C482" s="52">
        <f t="shared" si="137"/>
        <v>44645</v>
      </c>
      <c r="D482" s="71">
        <v>0.58333333333333337</v>
      </c>
      <c r="E482" s="72">
        <v>0.83333333333333337</v>
      </c>
      <c r="F482" s="55">
        <f t="shared" si="142"/>
        <v>6</v>
      </c>
      <c r="G482" s="35"/>
      <c r="H482" s="48"/>
      <c r="I482" s="55"/>
      <c r="J482" s="71">
        <v>0.58333333333333337</v>
      </c>
      <c r="K482" s="72">
        <v>0.75</v>
      </c>
      <c r="L482" s="55">
        <f t="shared" si="143"/>
        <v>3.9999999999999991</v>
      </c>
      <c r="M482" s="71">
        <v>0.41666666666666669</v>
      </c>
      <c r="N482" s="72">
        <v>0.83333333333333337</v>
      </c>
      <c r="O482" s="55">
        <f t="shared" si="144"/>
        <v>10</v>
      </c>
      <c r="P482" s="92"/>
    </row>
    <row r="483" spans="2:16" ht="19.5" customHeight="1" x14ac:dyDescent="0.2">
      <c r="B483" s="51">
        <f t="shared" si="134"/>
        <v>44646</v>
      </c>
      <c r="C483" s="52">
        <f t="shared" si="137"/>
        <v>44646</v>
      </c>
      <c r="D483" s="71">
        <v>0.41666666666666669</v>
      </c>
      <c r="E483" s="72">
        <v>0.83333333333333337</v>
      </c>
      <c r="F483" s="55">
        <f t="shared" si="142"/>
        <v>10</v>
      </c>
      <c r="G483" s="35"/>
      <c r="H483" s="48"/>
      <c r="I483" s="55"/>
      <c r="J483" s="71">
        <v>0.5</v>
      </c>
      <c r="K483" s="72">
        <v>0.75</v>
      </c>
      <c r="L483" s="55">
        <f t="shared" si="143"/>
        <v>6</v>
      </c>
      <c r="M483" s="71">
        <v>0.41666666666666669</v>
      </c>
      <c r="N483" s="72">
        <v>0.83333333333333337</v>
      </c>
      <c r="O483" s="55">
        <f t="shared" si="144"/>
        <v>10</v>
      </c>
      <c r="P483" s="83" t="s">
        <v>84</v>
      </c>
    </row>
    <row r="484" spans="2:16" ht="19.5" customHeight="1" x14ac:dyDescent="0.2">
      <c r="B484" s="51">
        <f t="shared" si="134"/>
        <v>44647</v>
      </c>
      <c r="C484" s="52">
        <f t="shared" si="137"/>
        <v>44647</v>
      </c>
      <c r="D484" s="71">
        <v>0.41666666666666669</v>
      </c>
      <c r="E484" s="72">
        <v>0.75</v>
      </c>
      <c r="F484" s="55">
        <f t="shared" si="142"/>
        <v>8</v>
      </c>
      <c r="G484" s="35"/>
      <c r="H484" s="48"/>
      <c r="I484" s="55"/>
      <c r="J484" s="71">
        <v>0.5</v>
      </c>
      <c r="K484" s="72">
        <v>0.75</v>
      </c>
      <c r="L484" s="55">
        <f t="shared" si="143"/>
        <v>6</v>
      </c>
      <c r="M484" s="71">
        <v>0.41666666666666669</v>
      </c>
      <c r="N484" s="72">
        <v>0.75</v>
      </c>
      <c r="O484" s="55">
        <f t="shared" si="144"/>
        <v>8</v>
      </c>
      <c r="P484" s="83" t="s">
        <v>84</v>
      </c>
    </row>
    <row r="485" spans="2:16" ht="19.5" customHeight="1" x14ac:dyDescent="0.2">
      <c r="B485" s="51">
        <f t="shared" si="134"/>
        <v>44648</v>
      </c>
      <c r="C485" s="52">
        <f t="shared" si="137"/>
        <v>44648</v>
      </c>
      <c r="D485" s="71">
        <v>0.58333333333333337</v>
      </c>
      <c r="E485" s="72">
        <v>0.83333333333333337</v>
      </c>
      <c r="F485" s="55">
        <f t="shared" si="142"/>
        <v>6</v>
      </c>
      <c r="G485" s="35"/>
      <c r="H485" s="48"/>
      <c r="I485" s="55"/>
      <c r="J485" s="71">
        <v>0.5</v>
      </c>
      <c r="K485" s="72">
        <v>0.75</v>
      </c>
      <c r="L485" s="55">
        <f t="shared" si="143"/>
        <v>6</v>
      </c>
      <c r="M485" s="71">
        <v>0.41666666666666669</v>
      </c>
      <c r="N485" s="72">
        <v>0.83333333333333337</v>
      </c>
      <c r="O485" s="55">
        <f t="shared" si="144"/>
        <v>10</v>
      </c>
      <c r="P485" s="83" t="s">
        <v>84</v>
      </c>
    </row>
    <row r="486" spans="2:16" ht="19.5" customHeight="1" x14ac:dyDescent="0.2">
      <c r="B486" s="51">
        <f>IF(DAY(B485+1)&lt;&gt;29,"",B485+1)</f>
        <v>44649</v>
      </c>
      <c r="C486" s="52">
        <f t="shared" si="137"/>
        <v>44649</v>
      </c>
      <c r="E486" s="48" t="s">
        <v>79</v>
      </c>
      <c r="G486" s="35"/>
      <c r="H486" s="48"/>
      <c r="I486" s="55"/>
      <c r="K486" s="48" t="s">
        <v>79</v>
      </c>
      <c r="M486" s="35"/>
      <c r="N486" s="48" t="s">
        <v>79</v>
      </c>
      <c r="O486" s="47"/>
      <c r="P486" s="83"/>
    </row>
    <row r="487" spans="2:16" ht="19.5" customHeight="1" x14ac:dyDescent="0.2">
      <c r="B487" s="51">
        <f>IF(DAY(B486+1)&lt;&gt;30,"",B486+1)</f>
        <v>44650</v>
      </c>
      <c r="C487" s="52">
        <f t="shared" si="137"/>
        <v>44650</v>
      </c>
      <c r="D487" s="71">
        <v>0.58333333333333337</v>
      </c>
      <c r="E487" s="72">
        <v>0.83333333333333337</v>
      </c>
      <c r="F487" s="55">
        <f>(E487-D487)*24</f>
        <v>6</v>
      </c>
      <c r="G487" s="35"/>
      <c r="H487" s="48"/>
      <c r="I487" s="55"/>
      <c r="J487" s="71">
        <v>0.5</v>
      </c>
      <c r="K487" s="72">
        <v>0.75</v>
      </c>
      <c r="L487" s="55">
        <f>(K487-J487)*24</f>
        <v>6</v>
      </c>
      <c r="M487" s="71">
        <v>0.41666666666666669</v>
      </c>
      <c r="N487" s="72">
        <v>0.83333333333333337</v>
      </c>
      <c r="O487" s="55">
        <f>(N487-M487)*24</f>
        <v>10</v>
      </c>
      <c r="P487" s="83" t="s">
        <v>84</v>
      </c>
    </row>
    <row r="488" spans="2:16" ht="19.5" customHeight="1" thickBot="1" x14ac:dyDescent="0.25">
      <c r="B488" s="51">
        <f>IF(DAY(B487+1)&lt;&gt;31,"",B487+1)</f>
        <v>44651</v>
      </c>
      <c r="C488" s="52">
        <f t="shared" si="137"/>
        <v>44651</v>
      </c>
      <c r="D488" s="71">
        <v>0.58333333333333337</v>
      </c>
      <c r="E488" s="72">
        <v>0.83333333333333337</v>
      </c>
      <c r="F488" s="55">
        <f>(E488-D488)*24</f>
        <v>6</v>
      </c>
      <c r="G488" s="35"/>
      <c r="H488" s="48"/>
      <c r="I488" s="55"/>
      <c r="J488" s="71">
        <v>0.5</v>
      </c>
      <c r="K488" s="72">
        <v>0.75</v>
      </c>
      <c r="L488" s="55">
        <f>(K488-J488)*24</f>
        <v>6</v>
      </c>
      <c r="M488" s="71">
        <v>0.41666666666666669</v>
      </c>
      <c r="N488" s="72">
        <v>0.83333333333333337</v>
      </c>
      <c r="O488" s="55">
        <f>(N488-M488)*24</f>
        <v>10</v>
      </c>
      <c r="P488" s="93" t="s">
        <v>84</v>
      </c>
    </row>
    <row r="489" spans="2:16" ht="19.5" customHeight="1" thickTop="1" x14ac:dyDescent="0.2">
      <c r="B489" s="57" t="s">
        <v>37</v>
      </c>
      <c r="C489" s="58"/>
      <c r="D489" s="57"/>
      <c r="E489" s="59">
        <f>COUNTIF(D458:D488,"&gt;0")</f>
        <v>8</v>
      </c>
      <c r="F489" s="60"/>
      <c r="G489" s="61"/>
      <c r="H489" s="59">
        <f>COUNTIF(G458:G488,"&gt;0")</f>
        <v>0</v>
      </c>
      <c r="I489" s="60"/>
      <c r="J489" s="61"/>
      <c r="K489" s="59">
        <f>COUNTIF(J458:J488,"&gt;0")</f>
        <v>26</v>
      </c>
      <c r="L489" s="60"/>
      <c r="M489" s="61"/>
      <c r="N489" s="59">
        <f>COUNTIF(M458:M488,"&gt;0")</f>
        <v>26</v>
      </c>
      <c r="O489" s="60"/>
      <c r="P489" s="80"/>
    </row>
    <row r="490" spans="2:16" ht="19.5" customHeight="1" x14ac:dyDescent="0.2">
      <c r="B490" s="62" t="s">
        <v>309</v>
      </c>
      <c r="C490" s="63"/>
      <c r="D490" s="64"/>
      <c r="E490" s="74">
        <f>SUM(F458:F488)</f>
        <v>54</v>
      </c>
      <c r="F490" s="63"/>
      <c r="G490" s="65"/>
      <c r="H490" s="74">
        <f>SUM(I458:I488)</f>
        <v>0</v>
      </c>
      <c r="I490" s="63"/>
      <c r="J490" s="65"/>
      <c r="K490" s="74">
        <f>SUM(L458:L488)</f>
        <v>127.99999999999999</v>
      </c>
      <c r="L490" s="63"/>
      <c r="M490" s="65"/>
      <c r="N490" s="74">
        <f>SUM(O458:O488)</f>
        <v>250</v>
      </c>
      <c r="O490" s="63"/>
      <c r="P490" s="40"/>
    </row>
    <row r="491" spans="2:16" ht="19.5" customHeight="1" x14ac:dyDescent="0.2">
      <c r="B491" s="153" t="s">
        <v>366</v>
      </c>
      <c r="C491" s="154"/>
      <c r="D491" s="64"/>
      <c r="E491" s="90">
        <f>COUNTIF($B$458:$B$488,"&gt;0")-E489</f>
        <v>23</v>
      </c>
      <c r="F491" s="47"/>
      <c r="G491" s="35"/>
      <c r="H491" s="90">
        <f>COUNTIF($B$458:$B$488,"&gt;0")-H489</f>
        <v>31</v>
      </c>
      <c r="I491" s="47"/>
      <c r="J491" s="35"/>
      <c r="K491" s="90">
        <f>COUNTIF($B$458:$B$488,"&gt;0")-K489</f>
        <v>5</v>
      </c>
      <c r="L491" s="47"/>
      <c r="M491" s="35"/>
      <c r="N491" s="90">
        <f>COUNTIF($B$458:$B$488,"&gt;0")-N489</f>
        <v>5</v>
      </c>
      <c r="O491" s="47"/>
      <c r="P491" s="40"/>
    </row>
    <row r="492" spans="2:16" ht="19.5" customHeight="1" x14ac:dyDescent="0.2">
      <c r="B492" s="67"/>
      <c r="C492" s="68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</row>
    <row r="494" spans="2:16" ht="21" x14ac:dyDescent="0.2">
      <c r="B494" s="1"/>
      <c r="C494" s="95" t="s">
        <v>339</v>
      </c>
      <c r="D494" s="16"/>
    </row>
    <row r="495" spans="2:16" x14ac:dyDescent="0.2">
      <c r="B495" s="1"/>
      <c r="C495" s="15"/>
      <c r="D495" s="16"/>
    </row>
    <row r="496" spans="2:16" ht="16.5" customHeight="1" x14ac:dyDescent="0.2">
      <c r="B496" s="1"/>
      <c r="C496" s="88"/>
      <c r="D496" s="48"/>
      <c r="E496" s="48"/>
      <c r="F496" s="66"/>
      <c r="G496" s="219" t="s">
        <v>313</v>
      </c>
      <c r="H496" s="220"/>
      <c r="I496" s="35" t="s">
        <v>324</v>
      </c>
      <c r="J496" s="47"/>
      <c r="K496" s="219" t="s">
        <v>325</v>
      </c>
      <c r="L496" s="220"/>
      <c r="M496" s="219" t="s">
        <v>326</v>
      </c>
      <c r="N496" s="220"/>
    </row>
    <row r="497" spans="2:14" ht="16.5" customHeight="1" x14ac:dyDescent="0.2">
      <c r="B497" s="1"/>
      <c r="C497" s="101" t="s">
        <v>55</v>
      </c>
      <c r="D497" s="102"/>
      <c r="E497" s="298" t="s">
        <v>37</v>
      </c>
      <c r="F497" s="299"/>
      <c r="G497" s="298">
        <f>E38</f>
        <v>25</v>
      </c>
      <c r="H497" s="299"/>
      <c r="I497" s="148">
        <f>H38</f>
        <v>0</v>
      </c>
      <c r="J497" s="149"/>
      <c r="K497" s="298">
        <f>K38</f>
        <v>25</v>
      </c>
      <c r="L497" s="299"/>
      <c r="M497" s="298">
        <f>N38</f>
        <v>25</v>
      </c>
      <c r="N497" s="299"/>
    </row>
    <row r="498" spans="2:14" ht="16.5" customHeight="1" x14ac:dyDescent="0.2">
      <c r="B498" s="1"/>
      <c r="C498" s="104"/>
      <c r="D498" s="105"/>
      <c r="E498" s="300" t="s">
        <v>309</v>
      </c>
      <c r="F498" s="301"/>
      <c r="G498" s="302">
        <f>E39</f>
        <v>174</v>
      </c>
      <c r="H498" s="303"/>
      <c r="I498" s="150">
        <f>H39</f>
        <v>0</v>
      </c>
      <c r="J498" s="151"/>
      <c r="K498" s="302">
        <f>K39</f>
        <v>136</v>
      </c>
      <c r="L498" s="303"/>
      <c r="M498" s="302">
        <f>N39</f>
        <v>242</v>
      </c>
      <c r="N498" s="303"/>
    </row>
    <row r="499" spans="2:14" ht="16.5" customHeight="1" x14ac:dyDescent="0.2">
      <c r="B499" s="1"/>
      <c r="C499" s="103"/>
      <c r="D499" s="99"/>
      <c r="E499" s="304" t="s">
        <v>42</v>
      </c>
      <c r="F499" s="305"/>
      <c r="G499" s="304">
        <f>E40</f>
        <v>5</v>
      </c>
      <c r="H499" s="305"/>
      <c r="I499" s="146">
        <f>H40</f>
        <v>30</v>
      </c>
      <c r="J499" s="147"/>
      <c r="K499" s="304">
        <f>K40</f>
        <v>5</v>
      </c>
      <c r="L499" s="305"/>
      <c r="M499" s="304">
        <f>N40</f>
        <v>5</v>
      </c>
      <c r="N499" s="305"/>
    </row>
    <row r="500" spans="2:14" ht="16.5" customHeight="1" x14ac:dyDescent="0.2">
      <c r="B500" s="1"/>
      <c r="C500" s="101" t="s">
        <v>327</v>
      </c>
      <c r="D500" s="102"/>
      <c r="E500" s="298" t="s">
        <v>37</v>
      </c>
      <c r="F500" s="299"/>
      <c r="G500" s="298">
        <f>E79</f>
        <v>26</v>
      </c>
      <c r="H500" s="299"/>
      <c r="I500" s="148">
        <f>H79</f>
        <v>0</v>
      </c>
      <c r="J500" s="149"/>
      <c r="K500" s="298">
        <f>K79</f>
        <v>27</v>
      </c>
      <c r="L500" s="299"/>
      <c r="M500" s="298">
        <f>N79</f>
        <v>27</v>
      </c>
      <c r="N500" s="299"/>
    </row>
    <row r="501" spans="2:14" ht="16.5" customHeight="1" x14ac:dyDescent="0.2">
      <c r="B501" s="1"/>
      <c r="C501" s="104"/>
      <c r="D501" s="105"/>
      <c r="E501" s="300" t="s">
        <v>309</v>
      </c>
      <c r="F501" s="301"/>
      <c r="G501" s="302">
        <f>E80</f>
        <v>190</v>
      </c>
      <c r="H501" s="303"/>
      <c r="I501" s="150">
        <f>H80</f>
        <v>0</v>
      </c>
      <c r="J501" s="151"/>
      <c r="K501" s="302">
        <f>K80</f>
        <v>160</v>
      </c>
      <c r="L501" s="303"/>
      <c r="M501" s="302">
        <f>N80</f>
        <v>254</v>
      </c>
      <c r="N501" s="303"/>
    </row>
    <row r="502" spans="2:14" ht="16.5" customHeight="1" x14ac:dyDescent="0.2">
      <c r="B502" s="1"/>
      <c r="C502" s="103"/>
      <c r="D502" s="99"/>
      <c r="E502" s="304" t="s">
        <v>42</v>
      </c>
      <c r="F502" s="305"/>
      <c r="G502" s="304">
        <f>E81</f>
        <v>5</v>
      </c>
      <c r="H502" s="305"/>
      <c r="I502" s="146">
        <f>H81</f>
        <v>31</v>
      </c>
      <c r="J502" s="147"/>
      <c r="K502" s="304">
        <f>K81</f>
        <v>4</v>
      </c>
      <c r="L502" s="305"/>
      <c r="M502" s="304">
        <f>N81</f>
        <v>4</v>
      </c>
      <c r="N502" s="305"/>
    </row>
    <row r="503" spans="2:14" ht="16.5" customHeight="1" x14ac:dyDescent="0.2">
      <c r="B503" s="1"/>
      <c r="C503" s="101" t="s">
        <v>328</v>
      </c>
      <c r="D503" s="102"/>
      <c r="E503" s="298" t="s">
        <v>37</v>
      </c>
      <c r="F503" s="299"/>
      <c r="G503" s="298">
        <f>E120</f>
        <v>22</v>
      </c>
      <c r="H503" s="299"/>
      <c r="I503" s="148">
        <f>H120</f>
        <v>0</v>
      </c>
      <c r="J503" s="149"/>
      <c r="K503" s="298">
        <f>K120</f>
        <v>25</v>
      </c>
      <c r="L503" s="299"/>
      <c r="M503" s="298">
        <f>N120</f>
        <v>25</v>
      </c>
      <c r="N503" s="299"/>
    </row>
    <row r="504" spans="2:14" ht="16.5" customHeight="1" x14ac:dyDescent="0.2">
      <c r="B504" s="1"/>
      <c r="C504" s="104"/>
      <c r="D504" s="105"/>
      <c r="E504" s="300" t="s">
        <v>309</v>
      </c>
      <c r="F504" s="301"/>
      <c r="G504" s="302">
        <f>E121</f>
        <v>144</v>
      </c>
      <c r="H504" s="303"/>
      <c r="I504" s="150">
        <f>H121</f>
        <v>0</v>
      </c>
      <c r="J504" s="151"/>
      <c r="K504" s="302">
        <f>K121</f>
        <v>131.99999999999997</v>
      </c>
      <c r="L504" s="303"/>
      <c r="M504" s="302">
        <f>N121</f>
        <v>238</v>
      </c>
      <c r="N504" s="303"/>
    </row>
    <row r="505" spans="2:14" ht="16.5" customHeight="1" x14ac:dyDescent="0.2">
      <c r="B505" s="1"/>
      <c r="C505" s="103"/>
      <c r="D505" s="99"/>
      <c r="E505" s="304" t="s">
        <v>42</v>
      </c>
      <c r="F505" s="305"/>
      <c r="G505" s="304">
        <f>E122</f>
        <v>8</v>
      </c>
      <c r="H505" s="305"/>
      <c r="I505" s="146">
        <f>H122</f>
        <v>30</v>
      </c>
      <c r="J505" s="147"/>
      <c r="K505" s="304">
        <f>K122</f>
        <v>5</v>
      </c>
      <c r="L505" s="305"/>
      <c r="M505" s="304">
        <f>N122</f>
        <v>5</v>
      </c>
      <c r="N505" s="305"/>
    </row>
    <row r="506" spans="2:14" ht="16.5" customHeight="1" x14ac:dyDescent="0.2">
      <c r="B506" s="1"/>
      <c r="C506" s="101" t="s">
        <v>329</v>
      </c>
      <c r="D506" s="102"/>
      <c r="E506" s="306" t="s">
        <v>37</v>
      </c>
      <c r="F506" s="307"/>
      <c r="G506" s="306">
        <f>E161</f>
        <v>19</v>
      </c>
      <c r="H506" s="307"/>
      <c r="I506" s="140">
        <f>H161</f>
        <v>0</v>
      </c>
      <c r="J506" s="141"/>
      <c r="K506" s="306">
        <f>K161</f>
        <v>28</v>
      </c>
      <c r="L506" s="307"/>
      <c r="M506" s="306">
        <f>N161</f>
        <v>28</v>
      </c>
      <c r="N506" s="307"/>
    </row>
    <row r="507" spans="2:14" ht="16.5" customHeight="1" x14ac:dyDescent="0.2">
      <c r="B507" s="1"/>
      <c r="C507" s="104"/>
      <c r="D507" s="105"/>
      <c r="E507" s="308" t="s">
        <v>309</v>
      </c>
      <c r="F507" s="309"/>
      <c r="G507" s="308">
        <f>E162</f>
        <v>145</v>
      </c>
      <c r="H507" s="309"/>
      <c r="I507" s="142">
        <f>H162</f>
        <v>0</v>
      </c>
      <c r="J507" s="143"/>
      <c r="K507" s="308">
        <f>K162</f>
        <v>183</v>
      </c>
      <c r="L507" s="309"/>
      <c r="M507" s="308">
        <f>N162</f>
        <v>261</v>
      </c>
      <c r="N507" s="309"/>
    </row>
    <row r="508" spans="2:14" ht="16.5" customHeight="1" x14ac:dyDescent="0.2">
      <c r="B508" s="1"/>
      <c r="C508" s="103"/>
      <c r="D508" s="99"/>
      <c r="E508" s="310" t="s">
        <v>42</v>
      </c>
      <c r="F508" s="311"/>
      <c r="G508" s="310">
        <f>E163</f>
        <v>12</v>
      </c>
      <c r="H508" s="311"/>
      <c r="I508" s="138">
        <f>H163</f>
        <v>31</v>
      </c>
      <c r="J508" s="139"/>
      <c r="K508" s="310">
        <f>K163</f>
        <v>3</v>
      </c>
      <c r="L508" s="311"/>
      <c r="M508" s="310">
        <f>N163</f>
        <v>3</v>
      </c>
      <c r="N508" s="311"/>
    </row>
    <row r="509" spans="2:14" ht="16.5" customHeight="1" x14ac:dyDescent="0.2">
      <c r="B509" s="1"/>
      <c r="C509" s="101" t="s">
        <v>330</v>
      </c>
      <c r="D509" s="102"/>
      <c r="E509" s="306" t="s">
        <v>37</v>
      </c>
      <c r="F509" s="307"/>
      <c r="G509" s="306">
        <f>E202</f>
        <v>28</v>
      </c>
      <c r="H509" s="307"/>
      <c r="I509" s="140">
        <f>H202</f>
        <v>0</v>
      </c>
      <c r="J509" s="141"/>
      <c r="K509" s="306">
        <f>K202</f>
        <v>30</v>
      </c>
      <c r="L509" s="307"/>
      <c r="M509" s="306">
        <f>N202</f>
        <v>30</v>
      </c>
      <c r="N509" s="307"/>
    </row>
    <row r="510" spans="2:14" ht="16.5" customHeight="1" x14ac:dyDescent="0.2">
      <c r="B510" s="1"/>
      <c r="C510" s="104"/>
      <c r="D510" s="105"/>
      <c r="E510" s="308" t="s">
        <v>309</v>
      </c>
      <c r="F510" s="309"/>
      <c r="G510" s="308">
        <f>E203</f>
        <v>258</v>
      </c>
      <c r="H510" s="309"/>
      <c r="I510" s="142">
        <f>H203</f>
        <v>0</v>
      </c>
      <c r="J510" s="143"/>
      <c r="K510" s="308">
        <f>K203</f>
        <v>270</v>
      </c>
      <c r="L510" s="309"/>
      <c r="M510" s="308">
        <f>N203</f>
        <v>290</v>
      </c>
      <c r="N510" s="309"/>
    </row>
    <row r="511" spans="2:14" ht="16.5" customHeight="1" x14ac:dyDescent="0.2">
      <c r="B511" s="1"/>
      <c r="C511" s="103"/>
      <c r="D511" s="99"/>
      <c r="E511" s="310" t="s">
        <v>42</v>
      </c>
      <c r="F511" s="311"/>
      <c r="G511" s="310">
        <f>E204</f>
        <v>3</v>
      </c>
      <c r="H511" s="311"/>
      <c r="I511" s="138">
        <f>H204</f>
        <v>31</v>
      </c>
      <c r="J511" s="139"/>
      <c r="K511" s="310">
        <f>K204</f>
        <v>1</v>
      </c>
      <c r="L511" s="311"/>
      <c r="M511" s="310">
        <f>N204</f>
        <v>1</v>
      </c>
      <c r="N511" s="311"/>
    </row>
    <row r="512" spans="2:14" ht="16.5" customHeight="1" x14ac:dyDescent="0.2">
      <c r="B512" s="1"/>
      <c r="C512" s="101" t="s">
        <v>331</v>
      </c>
      <c r="D512" s="102"/>
      <c r="E512" s="306" t="s">
        <v>37</v>
      </c>
      <c r="F512" s="307"/>
      <c r="G512" s="306">
        <f>E243</f>
        <v>23</v>
      </c>
      <c r="H512" s="307"/>
      <c r="I512" s="140">
        <f>H243</f>
        <v>0</v>
      </c>
      <c r="J512" s="141"/>
      <c r="K512" s="306">
        <f>K243</f>
        <v>26</v>
      </c>
      <c r="L512" s="307"/>
      <c r="M512" s="306">
        <f>N243</f>
        <v>26</v>
      </c>
      <c r="N512" s="307"/>
    </row>
    <row r="513" spans="2:14" ht="16.5" customHeight="1" x14ac:dyDescent="0.2">
      <c r="B513" s="1"/>
      <c r="C513" s="104"/>
      <c r="D513" s="105"/>
      <c r="E513" s="308" t="s">
        <v>309</v>
      </c>
      <c r="F513" s="309"/>
      <c r="G513" s="308">
        <f>E244</f>
        <v>158</v>
      </c>
      <c r="H513" s="309"/>
      <c r="I513" s="142">
        <f>H244</f>
        <v>0</v>
      </c>
      <c r="J513" s="143"/>
      <c r="K513" s="308">
        <f>K244</f>
        <v>144</v>
      </c>
      <c r="L513" s="309"/>
      <c r="M513" s="308">
        <f>N244</f>
        <v>248</v>
      </c>
      <c r="N513" s="309"/>
    </row>
    <row r="514" spans="2:14" ht="16.5" customHeight="1" x14ac:dyDescent="0.2">
      <c r="B514" s="1"/>
      <c r="C514" s="103"/>
      <c r="D514" s="99"/>
      <c r="E514" s="310" t="s">
        <v>42</v>
      </c>
      <c r="F514" s="311"/>
      <c r="G514" s="310">
        <f>E245</f>
        <v>7</v>
      </c>
      <c r="H514" s="311"/>
      <c r="I514" s="138">
        <f>H245</f>
        <v>30</v>
      </c>
      <c r="J514" s="139"/>
      <c r="K514" s="310">
        <f>K245</f>
        <v>4</v>
      </c>
      <c r="L514" s="311"/>
      <c r="M514" s="310">
        <f>N245</f>
        <v>4</v>
      </c>
      <c r="N514" s="311"/>
    </row>
    <row r="515" spans="2:14" ht="16.5" customHeight="1" x14ac:dyDescent="0.2">
      <c r="B515" s="1"/>
      <c r="C515" s="101" t="s">
        <v>332</v>
      </c>
      <c r="D515" s="102"/>
      <c r="E515" s="306" t="s">
        <v>37</v>
      </c>
      <c r="F515" s="307"/>
      <c r="G515" s="306">
        <f>E284</f>
        <v>4</v>
      </c>
      <c r="H515" s="307"/>
      <c r="I515" s="140">
        <f>H284</f>
        <v>1</v>
      </c>
      <c r="J515" s="141"/>
      <c r="K515" s="306">
        <f>K284</f>
        <v>27</v>
      </c>
      <c r="L515" s="307"/>
      <c r="M515" s="306">
        <f>N284</f>
        <v>27</v>
      </c>
      <c r="N515" s="307"/>
    </row>
    <row r="516" spans="2:14" ht="16.5" customHeight="1" x14ac:dyDescent="0.2">
      <c r="B516" s="1"/>
      <c r="C516" s="104"/>
      <c r="D516" s="105"/>
      <c r="E516" s="308" t="s">
        <v>309</v>
      </c>
      <c r="F516" s="309"/>
      <c r="G516" s="308">
        <f>E285</f>
        <v>30</v>
      </c>
      <c r="H516" s="309"/>
      <c r="I516" s="142">
        <f>H285</f>
        <v>0</v>
      </c>
      <c r="J516" s="143"/>
      <c r="K516" s="308">
        <f>K285</f>
        <v>146</v>
      </c>
      <c r="L516" s="309"/>
      <c r="M516" s="308">
        <f>N285</f>
        <v>260</v>
      </c>
      <c r="N516" s="309"/>
    </row>
    <row r="517" spans="2:14" ht="16.5" customHeight="1" x14ac:dyDescent="0.2">
      <c r="B517" s="1"/>
      <c r="C517" s="103"/>
      <c r="D517" s="99"/>
      <c r="E517" s="310" t="s">
        <v>42</v>
      </c>
      <c r="F517" s="311"/>
      <c r="G517" s="310">
        <f>E286</f>
        <v>27</v>
      </c>
      <c r="H517" s="311"/>
      <c r="I517" s="138">
        <f>H286</f>
        <v>30</v>
      </c>
      <c r="J517" s="139"/>
      <c r="K517" s="310">
        <f>K286</f>
        <v>4</v>
      </c>
      <c r="L517" s="311"/>
      <c r="M517" s="310">
        <f>N286</f>
        <v>4</v>
      </c>
      <c r="N517" s="311"/>
    </row>
    <row r="518" spans="2:14" ht="16.5" customHeight="1" x14ac:dyDescent="0.2">
      <c r="B518" s="1"/>
      <c r="C518" s="101" t="s">
        <v>333</v>
      </c>
      <c r="D518" s="102"/>
      <c r="E518" s="306" t="s">
        <v>37</v>
      </c>
      <c r="F518" s="307"/>
      <c r="G518" s="306">
        <f>E325</f>
        <v>0</v>
      </c>
      <c r="H518" s="307"/>
      <c r="I518" s="140">
        <f>H325</f>
        <v>25</v>
      </c>
      <c r="J518" s="141"/>
      <c r="K518" s="306">
        <f>K325</f>
        <v>25</v>
      </c>
      <c r="L518" s="307"/>
      <c r="M518" s="306">
        <f>N325</f>
        <v>25</v>
      </c>
      <c r="N518" s="307"/>
    </row>
    <row r="519" spans="2:14" ht="16.5" customHeight="1" x14ac:dyDescent="0.2">
      <c r="B519" s="1"/>
      <c r="C519" s="104"/>
      <c r="D519" s="105"/>
      <c r="E519" s="308" t="s">
        <v>309</v>
      </c>
      <c r="F519" s="309"/>
      <c r="G519" s="308">
        <f>E326</f>
        <v>0</v>
      </c>
      <c r="H519" s="309"/>
      <c r="I519" s="142">
        <f>H326</f>
        <v>147.5</v>
      </c>
      <c r="J519" s="143"/>
      <c r="K519" s="308">
        <f>K326</f>
        <v>120</v>
      </c>
      <c r="L519" s="309"/>
      <c r="M519" s="308">
        <f>N326</f>
        <v>238</v>
      </c>
      <c r="N519" s="309"/>
    </row>
    <row r="520" spans="2:14" ht="16.5" customHeight="1" x14ac:dyDescent="0.2">
      <c r="B520" s="1"/>
      <c r="C520" s="103"/>
      <c r="D520" s="99"/>
      <c r="E520" s="310" t="s">
        <v>42</v>
      </c>
      <c r="F520" s="311"/>
      <c r="G520" s="310">
        <f>E327</f>
        <v>30</v>
      </c>
      <c r="H520" s="311"/>
      <c r="I520" s="138">
        <f>H327</f>
        <v>5</v>
      </c>
      <c r="J520" s="139"/>
      <c r="K520" s="310">
        <f>K327</f>
        <v>5</v>
      </c>
      <c r="L520" s="311"/>
      <c r="M520" s="310">
        <f>N327</f>
        <v>5</v>
      </c>
      <c r="N520" s="311"/>
    </row>
    <row r="521" spans="2:14" ht="16.5" customHeight="1" x14ac:dyDescent="0.2">
      <c r="B521" s="1"/>
      <c r="C521" s="101" t="s">
        <v>334</v>
      </c>
      <c r="D521" s="102"/>
      <c r="E521" s="306" t="s">
        <v>37</v>
      </c>
      <c r="F521" s="307"/>
      <c r="G521" s="306">
        <f>E366</f>
        <v>0</v>
      </c>
      <c r="H521" s="307"/>
      <c r="I521" s="140">
        <f>H366</f>
        <v>27</v>
      </c>
      <c r="J521" s="141"/>
      <c r="K521" s="306">
        <f>K366</f>
        <v>27</v>
      </c>
      <c r="L521" s="307"/>
      <c r="M521" s="306">
        <f>N366</f>
        <v>27</v>
      </c>
      <c r="N521" s="307"/>
    </row>
    <row r="522" spans="2:14" ht="16.5" customHeight="1" x14ac:dyDescent="0.2">
      <c r="B522" s="1"/>
      <c r="C522" s="104"/>
      <c r="D522" s="105"/>
      <c r="E522" s="308" t="s">
        <v>309</v>
      </c>
      <c r="F522" s="309"/>
      <c r="G522" s="308">
        <f>E367</f>
        <v>0</v>
      </c>
      <c r="H522" s="309"/>
      <c r="I522" s="142">
        <f>H367</f>
        <v>163.5</v>
      </c>
      <c r="J522" s="143"/>
      <c r="K522" s="308">
        <f>K367</f>
        <v>132</v>
      </c>
      <c r="L522" s="309"/>
      <c r="M522" s="308">
        <f>N367</f>
        <v>258</v>
      </c>
      <c r="N522" s="309"/>
    </row>
    <row r="523" spans="2:14" ht="16.5" customHeight="1" x14ac:dyDescent="0.2">
      <c r="B523" s="1"/>
      <c r="C523" s="103"/>
      <c r="D523" s="99"/>
      <c r="E523" s="310" t="s">
        <v>42</v>
      </c>
      <c r="F523" s="311"/>
      <c r="G523" s="310">
        <f>E368</f>
        <v>31</v>
      </c>
      <c r="H523" s="311"/>
      <c r="I523" s="138">
        <f>H368</f>
        <v>4</v>
      </c>
      <c r="J523" s="139"/>
      <c r="K523" s="310">
        <f>K368</f>
        <v>4</v>
      </c>
      <c r="L523" s="311"/>
      <c r="M523" s="310">
        <f>N368</f>
        <v>4</v>
      </c>
      <c r="N523" s="311"/>
    </row>
    <row r="524" spans="2:14" ht="16.5" customHeight="1" x14ac:dyDescent="0.2">
      <c r="B524" s="1"/>
      <c r="C524" s="101" t="s">
        <v>335</v>
      </c>
      <c r="D524" s="102"/>
      <c r="E524" s="306" t="s">
        <v>37</v>
      </c>
      <c r="F524" s="307"/>
      <c r="G524" s="306">
        <f>E407</f>
        <v>0</v>
      </c>
      <c r="H524" s="307"/>
      <c r="I524" s="140">
        <f>H407</f>
        <v>27</v>
      </c>
      <c r="J524" s="141"/>
      <c r="K524" s="306">
        <f>K407</f>
        <v>26</v>
      </c>
      <c r="L524" s="307"/>
      <c r="M524" s="306">
        <f>N407</f>
        <v>27</v>
      </c>
      <c r="N524" s="307"/>
    </row>
    <row r="525" spans="2:14" ht="16.5" customHeight="1" x14ac:dyDescent="0.2">
      <c r="B525" s="1"/>
      <c r="C525" s="104"/>
      <c r="D525" s="105"/>
      <c r="E525" s="308" t="s">
        <v>309</v>
      </c>
      <c r="F525" s="309"/>
      <c r="G525" s="308">
        <f>E408</f>
        <v>0</v>
      </c>
      <c r="H525" s="309"/>
      <c r="I525" s="142">
        <f>H408</f>
        <v>174</v>
      </c>
      <c r="J525" s="143"/>
      <c r="K525" s="308">
        <f>K408</f>
        <v>134</v>
      </c>
      <c r="L525" s="309"/>
      <c r="M525" s="308">
        <f>N408</f>
        <v>256</v>
      </c>
      <c r="N525" s="309"/>
    </row>
    <row r="526" spans="2:14" ht="16.5" customHeight="1" x14ac:dyDescent="0.2">
      <c r="B526" s="1"/>
      <c r="C526" s="103"/>
      <c r="D526" s="99"/>
      <c r="E526" s="310" t="s">
        <v>42</v>
      </c>
      <c r="F526" s="311"/>
      <c r="G526" s="310">
        <f>E409</f>
        <v>31</v>
      </c>
      <c r="H526" s="311"/>
      <c r="I526" s="138">
        <f>H409</f>
        <v>4</v>
      </c>
      <c r="J526" s="139"/>
      <c r="K526" s="310">
        <f>K409</f>
        <v>5</v>
      </c>
      <c r="L526" s="311"/>
      <c r="M526" s="310">
        <f>N409</f>
        <v>4</v>
      </c>
      <c r="N526" s="311"/>
    </row>
    <row r="527" spans="2:14" ht="16.5" customHeight="1" x14ac:dyDescent="0.2">
      <c r="B527" s="1"/>
      <c r="C527" s="101" t="s">
        <v>336</v>
      </c>
      <c r="D527" s="102"/>
      <c r="E527" s="306" t="s">
        <v>37</v>
      </c>
      <c r="F527" s="307"/>
      <c r="G527" s="306">
        <f>E448</f>
        <v>0</v>
      </c>
      <c r="H527" s="307"/>
      <c r="I527" s="140">
        <f>H448</f>
        <v>23</v>
      </c>
      <c r="J527" s="141"/>
      <c r="K527" s="306">
        <f>K448</f>
        <v>9</v>
      </c>
      <c r="L527" s="307"/>
      <c r="M527" s="306">
        <f>N448</f>
        <v>24</v>
      </c>
      <c r="N527" s="307"/>
    </row>
    <row r="528" spans="2:14" ht="16.5" customHeight="1" x14ac:dyDescent="0.2">
      <c r="B528" s="1"/>
      <c r="C528" s="104"/>
      <c r="D528" s="105"/>
      <c r="E528" s="308" t="s">
        <v>309</v>
      </c>
      <c r="F528" s="309"/>
      <c r="G528" s="308">
        <f>E449</f>
        <v>0</v>
      </c>
      <c r="H528" s="309"/>
      <c r="I528" s="142">
        <f>H449</f>
        <v>138.5</v>
      </c>
      <c r="J528" s="143"/>
      <c r="K528" s="308">
        <f>K449</f>
        <v>46</v>
      </c>
      <c r="L528" s="309"/>
      <c r="M528" s="308">
        <f>N449</f>
        <v>228</v>
      </c>
      <c r="N528" s="309"/>
    </row>
    <row r="529" spans="2:14" ht="16.5" customHeight="1" x14ac:dyDescent="0.2">
      <c r="B529" s="1"/>
      <c r="C529" s="103"/>
      <c r="D529" s="99"/>
      <c r="E529" s="310" t="s">
        <v>42</v>
      </c>
      <c r="F529" s="311"/>
      <c r="G529" s="310">
        <f>E450</f>
        <v>28</v>
      </c>
      <c r="H529" s="311"/>
      <c r="I529" s="138">
        <f>H450</f>
        <v>5</v>
      </c>
      <c r="J529" s="139"/>
      <c r="K529" s="310">
        <f>K450</f>
        <v>19</v>
      </c>
      <c r="L529" s="311"/>
      <c r="M529" s="310">
        <f>N450</f>
        <v>4</v>
      </c>
      <c r="N529" s="311"/>
    </row>
    <row r="530" spans="2:14" ht="16.5" customHeight="1" x14ac:dyDescent="0.2">
      <c r="B530" s="1"/>
      <c r="C530" s="101" t="s">
        <v>337</v>
      </c>
      <c r="D530" s="102"/>
      <c r="E530" s="306" t="s">
        <v>37</v>
      </c>
      <c r="F530" s="307"/>
      <c r="G530" s="306">
        <f>E489</f>
        <v>8</v>
      </c>
      <c r="H530" s="307"/>
      <c r="I530" s="140">
        <f>H489</f>
        <v>0</v>
      </c>
      <c r="J530" s="141"/>
      <c r="K530" s="306">
        <f>K489</f>
        <v>26</v>
      </c>
      <c r="L530" s="307"/>
      <c r="M530" s="306">
        <f>N489</f>
        <v>26</v>
      </c>
      <c r="N530" s="307"/>
    </row>
    <row r="531" spans="2:14" ht="16.5" customHeight="1" x14ac:dyDescent="0.2">
      <c r="B531" s="1"/>
      <c r="C531" s="104"/>
      <c r="D531" s="105"/>
      <c r="E531" s="308" t="s">
        <v>309</v>
      </c>
      <c r="F531" s="309"/>
      <c r="G531" s="308">
        <f>E490</f>
        <v>54</v>
      </c>
      <c r="H531" s="309"/>
      <c r="I531" s="142">
        <f>H490</f>
        <v>0</v>
      </c>
      <c r="J531" s="143"/>
      <c r="K531" s="308">
        <f>K490</f>
        <v>127.99999999999999</v>
      </c>
      <c r="L531" s="309"/>
      <c r="M531" s="308">
        <f>N490</f>
        <v>250</v>
      </c>
      <c r="N531" s="309"/>
    </row>
    <row r="532" spans="2:14" ht="16.5" customHeight="1" x14ac:dyDescent="0.2">
      <c r="B532" s="1"/>
      <c r="C532" s="103"/>
      <c r="D532" s="99"/>
      <c r="E532" s="310" t="s">
        <v>42</v>
      </c>
      <c r="F532" s="311"/>
      <c r="G532" s="310">
        <f>E491</f>
        <v>23</v>
      </c>
      <c r="H532" s="311"/>
      <c r="I532" s="138">
        <f>H491</f>
        <v>31</v>
      </c>
      <c r="J532" s="139"/>
      <c r="K532" s="310">
        <f>K491</f>
        <v>5</v>
      </c>
      <c r="L532" s="311"/>
      <c r="M532" s="310">
        <f>N491</f>
        <v>5</v>
      </c>
      <c r="N532" s="311"/>
    </row>
    <row r="533" spans="2:14" ht="16.5" customHeight="1" x14ac:dyDescent="0.2">
      <c r="B533" s="1"/>
      <c r="C533" s="101" t="s">
        <v>338</v>
      </c>
      <c r="D533" s="102"/>
      <c r="E533" s="306" t="s">
        <v>37</v>
      </c>
      <c r="F533" s="307"/>
      <c r="G533" s="306">
        <f>G497+G500+G503+G506+G509+G512+G515+G518+G521+G524+G527+G530</f>
        <v>155</v>
      </c>
      <c r="H533" s="307"/>
      <c r="I533" s="140">
        <f>I497+I500+I503+I506+I509+I512+I515+I518+I521+I524+I527+I530</f>
        <v>103</v>
      </c>
      <c r="J533" s="141"/>
      <c r="K533" s="306">
        <f>K497+K500+K503+K506+K509+K512+K515+K518+K521+K524+K527+K530</f>
        <v>301</v>
      </c>
      <c r="L533" s="307"/>
      <c r="M533" s="306">
        <f>M497+M500+M503+M506+M509+M512+M515+M518+M521+M524+M527+M530</f>
        <v>317</v>
      </c>
      <c r="N533" s="307"/>
    </row>
    <row r="534" spans="2:14" ht="16.5" customHeight="1" x14ac:dyDescent="0.2">
      <c r="B534" s="1"/>
      <c r="C534" s="104"/>
      <c r="D534" s="105"/>
      <c r="E534" s="308" t="s">
        <v>309</v>
      </c>
      <c r="F534" s="309"/>
      <c r="G534" s="312">
        <f>G498+G501+G504+G507+G510+G513+G516+G519+G522+G525+G528+G531</f>
        <v>1153</v>
      </c>
      <c r="H534" s="313"/>
      <c r="I534" s="144">
        <f>I498+I501+I504+I507+I510+I513+I516+I519+I522+I525+I528+I531</f>
        <v>623.5</v>
      </c>
      <c r="J534" s="145"/>
      <c r="K534" s="312">
        <f>K498+K501+K504+K507+K510+K513+K516+K519+K522+K525+K528+K531</f>
        <v>1731</v>
      </c>
      <c r="L534" s="313"/>
      <c r="M534" s="312">
        <f>M498+M501+M504+M507+M510+M513+M516+M519+M522+M525+M528+M531</f>
        <v>3023</v>
      </c>
      <c r="N534" s="313"/>
    </row>
    <row r="535" spans="2:14" ht="16.5" customHeight="1" x14ac:dyDescent="0.2">
      <c r="B535" s="1"/>
      <c r="C535" s="103"/>
      <c r="D535" s="99"/>
      <c r="E535" s="310" t="s">
        <v>42</v>
      </c>
      <c r="F535" s="311"/>
      <c r="G535" s="310">
        <f>G499+G502+G505+G508+G511+G514+G517+G520+G523+G526+G529+G532</f>
        <v>210</v>
      </c>
      <c r="H535" s="311"/>
      <c r="I535" s="138">
        <f>I499+I502+I505+I508+I511+I514+I517+I520+I523+I526+I529+I532</f>
        <v>262</v>
      </c>
      <c r="J535" s="139"/>
      <c r="K535" s="310">
        <f>K499+K502+K505+K508+K511+K514+K517+K520+K523+K526+K529+K532</f>
        <v>64</v>
      </c>
      <c r="L535" s="311"/>
      <c r="M535" s="310">
        <f>M499+M502+M505+M508+M511+M514+M517+M520+M523+M526+M529+M532</f>
        <v>48</v>
      </c>
      <c r="N535" s="311"/>
    </row>
  </sheetData>
  <mergeCells count="257">
    <mergeCell ref="B374:C375"/>
    <mergeCell ref="D374:F374"/>
    <mergeCell ref="G374:I374"/>
    <mergeCell ref="B169:C170"/>
    <mergeCell ref="D169:F169"/>
    <mergeCell ref="G257:I257"/>
    <mergeCell ref="B329:P330"/>
    <mergeCell ref="B332:D332"/>
    <mergeCell ref="B370:P371"/>
    <mergeCell ref="B373:D373"/>
    <mergeCell ref="E291:F291"/>
    <mergeCell ref="B292:C293"/>
    <mergeCell ref="B206:P207"/>
    <mergeCell ref="B209:D209"/>
    <mergeCell ref="B247:P248"/>
    <mergeCell ref="B250:D250"/>
    <mergeCell ref="E250:F250"/>
    <mergeCell ref="E373:F373"/>
    <mergeCell ref="G169:I169"/>
    <mergeCell ref="J169:L169"/>
    <mergeCell ref="M169:O169"/>
    <mergeCell ref="E531:F531"/>
    <mergeCell ref="G531:H531"/>
    <mergeCell ref="K531:L531"/>
    <mergeCell ref="M531:N531"/>
    <mergeCell ref="E528:F528"/>
    <mergeCell ref="G528:H528"/>
    <mergeCell ref="K528:L528"/>
    <mergeCell ref="B86:D86"/>
    <mergeCell ref="B124:P125"/>
    <mergeCell ref="B127:D127"/>
    <mergeCell ref="B165:P166"/>
    <mergeCell ref="B168:D168"/>
    <mergeCell ref="B87:C88"/>
    <mergeCell ref="D87:F87"/>
    <mergeCell ref="G87:I87"/>
    <mergeCell ref="D139:F139"/>
    <mergeCell ref="J87:L87"/>
    <mergeCell ref="M87:O87"/>
    <mergeCell ref="B333:C334"/>
    <mergeCell ref="D333:F333"/>
    <mergeCell ref="G333:I333"/>
    <mergeCell ref="D140:F140"/>
    <mergeCell ref="D198:F198"/>
    <mergeCell ref="J406:L406"/>
    <mergeCell ref="E535:F535"/>
    <mergeCell ref="G535:H535"/>
    <mergeCell ref="K535:L535"/>
    <mergeCell ref="M535:N535"/>
    <mergeCell ref="E532:F532"/>
    <mergeCell ref="G532:H532"/>
    <mergeCell ref="K532:L532"/>
    <mergeCell ref="M532:N532"/>
    <mergeCell ref="E533:F533"/>
    <mergeCell ref="G533:H533"/>
    <mergeCell ref="E534:F534"/>
    <mergeCell ref="G534:H534"/>
    <mergeCell ref="K534:L534"/>
    <mergeCell ref="M534:N534"/>
    <mergeCell ref="K533:L533"/>
    <mergeCell ref="M533:N533"/>
    <mergeCell ref="M528:N528"/>
    <mergeCell ref="E529:F529"/>
    <mergeCell ref="G529:H529"/>
    <mergeCell ref="K529:L529"/>
    <mergeCell ref="M529:N529"/>
    <mergeCell ref="K530:L530"/>
    <mergeCell ref="M530:N530"/>
    <mergeCell ref="E525:F525"/>
    <mergeCell ref="G525:H525"/>
    <mergeCell ref="K525:L525"/>
    <mergeCell ref="M525:N525"/>
    <mergeCell ref="E526:F526"/>
    <mergeCell ref="G526:H526"/>
    <mergeCell ref="K526:L526"/>
    <mergeCell ref="M526:N526"/>
    <mergeCell ref="E527:F527"/>
    <mergeCell ref="G527:H527"/>
    <mergeCell ref="K527:L527"/>
    <mergeCell ref="M527:N527"/>
    <mergeCell ref="E530:F530"/>
    <mergeCell ref="G530:H530"/>
    <mergeCell ref="E522:F522"/>
    <mergeCell ref="G522:H522"/>
    <mergeCell ref="K522:L522"/>
    <mergeCell ref="M522:N522"/>
    <mergeCell ref="E523:F523"/>
    <mergeCell ref="G523:H523"/>
    <mergeCell ref="K523:L523"/>
    <mergeCell ref="M523:N523"/>
    <mergeCell ref="E524:F524"/>
    <mergeCell ref="G524:H524"/>
    <mergeCell ref="K524:L524"/>
    <mergeCell ref="M524:N524"/>
    <mergeCell ref="E519:F519"/>
    <mergeCell ref="G519:H519"/>
    <mergeCell ref="K519:L519"/>
    <mergeCell ref="M519:N519"/>
    <mergeCell ref="E520:F520"/>
    <mergeCell ref="G520:H520"/>
    <mergeCell ref="K520:L520"/>
    <mergeCell ref="M520:N520"/>
    <mergeCell ref="E521:F521"/>
    <mergeCell ref="G521:H521"/>
    <mergeCell ref="K521:L521"/>
    <mergeCell ref="M521:N521"/>
    <mergeCell ref="E516:F516"/>
    <mergeCell ref="G516:H516"/>
    <mergeCell ref="K516:L516"/>
    <mergeCell ref="M516:N516"/>
    <mergeCell ref="E517:F517"/>
    <mergeCell ref="G517:H517"/>
    <mergeCell ref="K517:L517"/>
    <mergeCell ref="M517:N517"/>
    <mergeCell ref="E518:F518"/>
    <mergeCell ref="G518:H518"/>
    <mergeCell ref="K518:L518"/>
    <mergeCell ref="M518:N518"/>
    <mergeCell ref="E513:F513"/>
    <mergeCell ref="G513:H513"/>
    <mergeCell ref="K513:L513"/>
    <mergeCell ref="M513:N513"/>
    <mergeCell ref="E514:F514"/>
    <mergeCell ref="G514:H514"/>
    <mergeCell ref="K514:L514"/>
    <mergeCell ref="M514:N514"/>
    <mergeCell ref="E515:F515"/>
    <mergeCell ref="G515:H515"/>
    <mergeCell ref="K515:L515"/>
    <mergeCell ref="M515:N515"/>
    <mergeCell ref="E510:F510"/>
    <mergeCell ref="G510:H510"/>
    <mergeCell ref="K510:L510"/>
    <mergeCell ref="M510:N510"/>
    <mergeCell ref="E511:F511"/>
    <mergeCell ref="G511:H511"/>
    <mergeCell ref="K511:L511"/>
    <mergeCell ref="M511:N511"/>
    <mergeCell ref="E512:F512"/>
    <mergeCell ref="G512:H512"/>
    <mergeCell ref="K512:L512"/>
    <mergeCell ref="M512:N512"/>
    <mergeCell ref="E507:F507"/>
    <mergeCell ref="G507:H507"/>
    <mergeCell ref="K507:L507"/>
    <mergeCell ref="M507:N507"/>
    <mergeCell ref="E508:F508"/>
    <mergeCell ref="G508:H508"/>
    <mergeCell ref="K508:L508"/>
    <mergeCell ref="M508:N508"/>
    <mergeCell ref="E509:F509"/>
    <mergeCell ref="G509:H509"/>
    <mergeCell ref="K509:L509"/>
    <mergeCell ref="M509:N509"/>
    <mergeCell ref="E504:F504"/>
    <mergeCell ref="G504:H504"/>
    <mergeCell ref="K504:L504"/>
    <mergeCell ref="M504:N504"/>
    <mergeCell ref="E505:F505"/>
    <mergeCell ref="G505:H505"/>
    <mergeCell ref="K505:L505"/>
    <mergeCell ref="M505:N505"/>
    <mergeCell ref="E506:F506"/>
    <mergeCell ref="G506:H506"/>
    <mergeCell ref="K506:L506"/>
    <mergeCell ref="M506:N506"/>
    <mergeCell ref="E501:F501"/>
    <mergeCell ref="G501:H501"/>
    <mergeCell ref="K501:L501"/>
    <mergeCell ref="M501:N501"/>
    <mergeCell ref="E502:F502"/>
    <mergeCell ref="G502:H502"/>
    <mergeCell ref="K502:L502"/>
    <mergeCell ref="M502:N502"/>
    <mergeCell ref="E503:F503"/>
    <mergeCell ref="G503:H503"/>
    <mergeCell ref="K503:L503"/>
    <mergeCell ref="M503:N503"/>
    <mergeCell ref="E498:F498"/>
    <mergeCell ref="G498:H498"/>
    <mergeCell ref="K498:L498"/>
    <mergeCell ref="M498:N498"/>
    <mergeCell ref="E499:F499"/>
    <mergeCell ref="G499:H499"/>
    <mergeCell ref="K499:L499"/>
    <mergeCell ref="M499:N499"/>
    <mergeCell ref="E500:F500"/>
    <mergeCell ref="G500:H500"/>
    <mergeCell ref="K500:L500"/>
    <mergeCell ref="M500:N500"/>
    <mergeCell ref="E497:F497"/>
    <mergeCell ref="G497:H497"/>
    <mergeCell ref="K497:L497"/>
    <mergeCell ref="M497:N497"/>
    <mergeCell ref="B452:P453"/>
    <mergeCell ref="B455:D455"/>
    <mergeCell ref="D456:F456"/>
    <mergeCell ref="G456:I456"/>
    <mergeCell ref="J456:L456"/>
    <mergeCell ref="G496:H496"/>
    <mergeCell ref="K496:L496"/>
    <mergeCell ref="M456:O456"/>
    <mergeCell ref="B415:C416"/>
    <mergeCell ref="D415:F415"/>
    <mergeCell ref="G415:I415"/>
    <mergeCell ref="J415:L415"/>
    <mergeCell ref="M415:O415"/>
    <mergeCell ref="J417:L417"/>
    <mergeCell ref="M496:N496"/>
    <mergeCell ref="E455:F455"/>
    <mergeCell ref="B456:C457"/>
    <mergeCell ref="B411:P412"/>
    <mergeCell ref="B414:D414"/>
    <mergeCell ref="J374:L374"/>
    <mergeCell ref="M374:O374"/>
    <mergeCell ref="J292:L292"/>
    <mergeCell ref="M292:O292"/>
    <mergeCell ref="J251:L251"/>
    <mergeCell ref="M251:O251"/>
    <mergeCell ref="B210:C211"/>
    <mergeCell ref="D210:F210"/>
    <mergeCell ref="G210:I210"/>
    <mergeCell ref="J210:L210"/>
    <mergeCell ref="M210:O210"/>
    <mergeCell ref="D251:F251"/>
    <mergeCell ref="E414:F414"/>
    <mergeCell ref="G251:I251"/>
    <mergeCell ref="J333:L333"/>
    <mergeCell ref="M333:O333"/>
    <mergeCell ref="B288:P289"/>
    <mergeCell ref="B291:D291"/>
    <mergeCell ref="B251:C252"/>
    <mergeCell ref="D292:F292"/>
    <mergeCell ref="G292:I292"/>
    <mergeCell ref="E332:F332"/>
    <mergeCell ref="B128:C129"/>
    <mergeCell ref="D128:F128"/>
    <mergeCell ref="G128:I128"/>
    <mergeCell ref="J128:L128"/>
    <mergeCell ref="M128:O128"/>
    <mergeCell ref="B83:P84"/>
    <mergeCell ref="B1:P2"/>
    <mergeCell ref="B4:D4"/>
    <mergeCell ref="B5:C6"/>
    <mergeCell ref="D5:F5"/>
    <mergeCell ref="G5:I5"/>
    <mergeCell ref="J5:L5"/>
    <mergeCell ref="M5:O5"/>
    <mergeCell ref="T5:U5"/>
    <mergeCell ref="B46:C47"/>
    <mergeCell ref="D46:F46"/>
    <mergeCell ref="G46:I46"/>
    <mergeCell ref="J46:L46"/>
    <mergeCell ref="M46:O46"/>
    <mergeCell ref="B42:P43"/>
    <mergeCell ref="B45:D45"/>
    <mergeCell ref="D10:O10"/>
  </mergeCells>
  <phoneticPr fontId="2"/>
  <conditionalFormatting sqref="B7:C37 B48:C78 B89:C119 B130:C160 B171:C201 B212:C242 B253:C283 B294:C324 B335:C365 B376:C406 B417:C447 B458:C488">
    <cfRule type="expression" dxfId="11" priority="182" stopIfTrue="1">
      <formula>COUNTIF($T$6:$T$26,$B7)=1</formula>
    </cfRule>
    <cfRule type="expression" dxfId="10" priority="183" stopIfTrue="1">
      <formula>WEEKDAY($B7,1)=1</formula>
    </cfRule>
    <cfRule type="expression" dxfId="9" priority="184" stopIfTrue="1">
      <formula>WEEKDAY($B7,1)=7</formula>
    </cfRule>
  </conditionalFormatting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  <rowBreaks count="11" manualBreakCount="11">
    <brk id="41" max="15" man="1"/>
    <brk id="82" max="15" man="1"/>
    <brk id="123" max="15" man="1"/>
    <brk id="164" max="15" man="1"/>
    <brk id="205" max="15" man="1"/>
    <brk id="246" max="15" man="1"/>
    <brk id="287" max="15" man="1"/>
    <brk id="328" max="15" man="1"/>
    <brk id="369" max="15" man="1"/>
    <brk id="410" max="15" man="1"/>
    <brk id="451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U535"/>
  <sheetViews>
    <sheetView view="pageBreakPreview" topLeftCell="A461" zoomScaleNormal="100" zoomScaleSheetLayoutView="100" workbookViewId="0">
      <selection activeCell="G256" sqref="G256:I256"/>
    </sheetView>
  </sheetViews>
  <sheetFormatPr defaultColWidth="9.109375" defaultRowHeight="13.2" x14ac:dyDescent="0.2"/>
  <cols>
    <col min="1" max="1" width="1" style="1" customWidth="1"/>
    <col min="2" max="2" width="4.33203125" style="15" customWidth="1"/>
    <col min="3" max="3" width="4.33203125" style="16" customWidth="1"/>
    <col min="4" max="15" width="5.6640625" style="1" customWidth="1"/>
    <col min="16" max="16" width="10.6640625" style="1" customWidth="1"/>
    <col min="17" max="17" width="1.33203125" style="1" customWidth="1"/>
    <col min="18" max="19" width="9.109375" style="1"/>
    <col min="20" max="20" width="12.6640625" style="1" customWidth="1"/>
    <col min="21" max="21" width="4.33203125" style="1" customWidth="1"/>
    <col min="22" max="16384" width="9.109375" style="1"/>
  </cols>
  <sheetData>
    <row r="1" spans="2:21" ht="18.75" customHeight="1" x14ac:dyDescent="0.2">
      <c r="B1" s="287" t="s">
        <v>13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2:21" ht="18.75" customHeight="1" x14ac:dyDescent="0.2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2:21" ht="18.75" customHeight="1" x14ac:dyDescent="0.2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21" ht="18.75" customHeight="1" x14ac:dyDescent="0.2">
      <c r="B4" s="288">
        <v>44652</v>
      </c>
      <c r="C4" s="288"/>
      <c r="D4" s="288"/>
      <c r="E4" s="44">
        <f>B4</f>
        <v>44652</v>
      </c>
      <c r="F4" s="10"/>
    </row>
    <row r="5" spans="2:21" ht="19.5" customHeight="1" x14ac:dyDescent="0.2">
      <c r="B5" s="289"/>
      <c r="C5" s="290"/>
      <c r="D5" s="219" t="s">
        <v>313</v>
      </c>
      <c r="E5" s="293"/>
      <c r="F5" s="220"/>
      <c r="G5" s="219" t="s">
        <v>2</v>
      </c>
      <c r="H5" s="293"/>
      <c r="I5" s="220"/>
      <c r="J5" s="219" t="s">
        <v>36</v>
      </c>
      <c r="K5" s="293"/>
      <c r="L5" s="220"/>
      <c r="M5" s="219" t="s">
        <v>237</v>
      </c>
      <c r="N5" s="293"/>
      <c r="O5" s="220"/>
      <c r="P5" s="40" t="s">
        <v>306</v>
      </c>
      <c r="T5" s="198" t="s">
        <v>312</v>
      </c>
      <c r="U5" s="199"/>
    </row>
    <row r="6" spans="2:21" ht="19.5" customHeight="1" x14ac:dyDescent="0.2">
      <c r="B6" s="291"/>
      <c r="C6" s="292"/>
      <c r="D6" s="35" t="s">
        <v>246</v>
      </c>
      <c r="E6" s="48" t="s">
        <v>307</v>
      </c>
      <c r="F6" s="47" t="s">
        <v>308</v>
      </c>
      <c r="G6" s="35" t="s">
        <v>246</v>
      </c>
      <c r="H6" s="48" t="s">
        <v>307</v>
      </c>
      <c r="I6" s="47" t="s">
        <v>308</v>
      </c>
      <c r="J6" s="35" t="s">
        <v>246</v>
      </c>
      <c r="K6" s="48" t="s">
        <v>307</v>
      </c>
      <c r="L6" s="47" t="s">
        <v>308</v>
      </c>
      <c r="M6" s="35" t="s">
        <v>246</v>
      </c>
      <c r="N6" s="48" t="s">
        <v>307</v>
      </c>
      <c r="O6" s="47" t="s">
        <v>308</v>
      </c>
      <c r="P6" s="3"/>
      <c r="S6" s="1">
        <v>1</v>
      </c>
      <c r="T6" s="79">
        <v>44680</v>
      </c>
      <c r="U6" s="52">
        <f t="shared" ref="U6:U19" si="0">T6</f>
        <v>44680</v>
      </c>
    </row>
    <row r="7" spans="2:21" ht="19.5" customHeight="1" x14ac:dyDescent="0.2">
      <c r="B7" s="51">
        <f>B4</f>
        <v>44652</v>
      </c>
      <c r="C7" s="52">
        <f>B7</f>
        <v>44652</v>
      </c>
      <c r="D7" s="53">
        <v>0.58333333333333337</v>
      </c>
      <c r="E7" s="54">
        <v>0.83333333333333337</v>
      </c>
      <c r="F7" s="55">
        <f>(E7-D7)*24</f>
        <v>6</v>
      </c>
      <c r="G7" s="35"/>
      <c r="H7" s="48"/>
      <c r="I7" s="55">
        <f t="shared" ref="I7:I31" si="1">(H7-G7)*24</f>
        <v>0</v>
      </c>
      <c r="J7" s="71">
        <v>0.5</v>
      </c>
      <c r="K7" s="72">
        <v>0.75</v>
      </c>
      <c r="L7" s="55">
        <f>(K7-J7)*24</f>
        <v>6</v>
      </c>
      <c r="M7" s="71">
        <v>0.41666666666666669</v>
      </c>
      <c r="N7" s="72">
        <v>0.83333333333333337</v>
      </c>
      <c r="O7" s="55">
        <f>(N7-M7)*24</f>
        <v>10</v>
      </c>
      <c r="P7" s="83" t="s">
        <v>84</v>
      </c>
      <c r="S7" s="1">
        <v>2</v>
      </c>
      <c r="T7" s="79">
        <v>44684</v>
      </c>
      <c r="U7" s="52">
        <f t="shared" si="0"/>
        <v>44684</v>
      </c>
    </row>
    <row r="8" spans="2:21" ht="19.5" customHeight="1" x14ac:dyDescent="0.2">
      <c r="B8" s="51">
        <f t="shared" ref="B8:B34" si="2">B7+1</f>
        <v>44653</v>
      </c>
      <c r="C8" s="52">
        <f>B8</f>
        <v>44653</v>
      </c>
      <c r="D8" s="71">
        <v>0.41666666666666669</v>
      </c>
      <c r="E8" s="54">
        <v>0.83333333333333337</v>
      </c>
      <c r="F8" s="55">
        <f>(E8-D8)*24</f>
        <v>10</v>
      </c>
      <c r="G8" s="35"/>
      <c r="H8" s="48"/>
      <c r="I8" s="55">
        <f t="shared" si="1"/>
        <v>0</v>
      </c>
      <c r="J8" s="71">
        <v>0.5</v>
      </c>
      <c r="K8" s="72">
        <v>0.75</v>
      </c>
      <c r="L8" s="55">
        <f>(K8-J8)*24</f>
        <v>6</v>
      </c>
      <c r="M8" s="71">
        <v>0.41666666666666669</v>
      </c>
      <c r="N8" s="72">
        <v>0.83333333333333337</v>
      </c>
      <c r="O8" s="55">
        <f>(N8-M8)*24</f>
        <v>10</v>
      </c>
      <c r="P8" s="83" t="s">
        <v>84</v>
      </c>
      <c r="S8" s="1">
        <v>3</v>
      </c>
      <c r="T8" s="79">
        <v>44685</v>
      </c>
      <c r="U8" s="52">
        <f t="shared" si="0"/>
        <v>44685</v>
      </c>
    </row>
    <row r="9" spans="2:21" ht="19.5" customHeight="1" x14ac:dyDescent="0.2">
      <c r="B9" s="51">
        <f t="shared" si="2"/>
        <v>44654</v>
      </c>
      <c r="C9" s="52">
        <f t="shared" ref="C9:C37" si="3">B9</f>
        <v>44654</v>
      </c>
      <c r="D9" s="219" t="s">
        <v>311</v>
      </c>
      <c r="E9" s="293"/>
      <c r="F9" s="293"/>
      <c r="G9" s="35"/>
      <c r="H9" s="48"/>
      <c r="I9" s="55">
        <f>(H9-G9)*24</f>
        <v>0</v>
      </c>
      <c r="J9" s="71">
        <v>0.5</v>
      </c>
      <c r="K9" s="72">
        <v>0.75</v>
      </c>
      <c r="L9" s="55">
        <f>(K9-J9)*24</f>
        <v>6</v>
      </c>
      <c r="M9" s="53">
        <v>0.41666666666666669</v>
      </c>
      <c r="N9" s="54">
        <v>0.75</v>
      </c>
      <c r="O9" s="55">
        <f>(N9-M9)*24</f>
        <v>8</v>
      </c>
      <c r="P9" s="83" t="s">
        <v>84</v>
      </c>
      <c r="S9" s="1">
        <v>4</v>
      </c>
      <c r="T9" s="79">
        <v>44686</v>
      </c>
      <c r="U9" s="52">
        <f t="shared" si="0"/>
        <v>44686</v>
      </c>
    </row>
    <row r="10" spans="2:21" ht="19.5" customHeight="1" x14ac:dyDescent="0.2">
      <c r="B10" s="51">
        <f t="shared" si="2"/>
        <v>44655</v>
      </c>
      <c r="C10" s="52">
        <f t="shared" si="3"/>
        <v>44655</v>
      </c>
      <c r="D10" s="53">
        <v>0.58333333333333337</v>
      </c>
      <c r="E10" s="54">
        <v>0.83333333333333337</v>
      </c>
      <c r="F10" s="55">
        <f>(E10-D10)*24</f>
        <v>6</v>
      </c>
      <c r="G10" s="35"/>
      <c r="H10" s="48"/>
      <c r="I10" s="55">
        <f>(H10-G10)*24</f>
        <v>0</v>
      </c>
      <c r="J10" s="71">
        <v>0.5</v>
      </c>
      <c r="K10" s="72">
        <v>0.75</v>
      </c>
      <c r="L10" s="55">
        <f>(K10-J10)*24</f>
        <v>6</v>
      </c>
      <c r="M10" s="71">
        <v>0.41666666666666669</v>
      </c>
      <c r="N10" s="72">
        <v>0.83333333333333337</v>
      </c>
      <c r="O10" s="55">
        <f>(N10-M10)*24</f>
        <v>10</v>
      </c>
      <c r="P10" s="83" t="s">
        <v>84</v>
      </c>
      <c r="S10" s="1">
        <v>5</v>
      </c>
      <c r="T10" s="79">
        <v>44760</v>
      </c>
      <c r="U10" s="52">
        <f t="shared" si="0"/>
        <v>44760</v>
      </c>
    </row>
    <row r="11" spans="2:21" ht="19.5" customHeight="1" x14ac:dyDescent="0.2">
      <c r="B11" s="51">
        <f t="shared" si="2"/>
        <v>44656</v>
      </c>
      <c r="C11" s="52">
        <f t="shared" si="3"/>
        <v>44656</v>
      </c>
      <c r="D11" s="85"/>
      <c r="E11" s="48" t="s">
        <v>79</v>
      </c>
      <c r="F11" s="87"/>
      <c r="G11" s="35"/>
      <c r="H11" s="48"/>
      <c r="I11" s="55">
        <f t="shared" si="1"/>
        <v>0</v>
      </c>
      <c r="J11" s="85"/>
      <c r="K11" s="48" t="s">
        <v>79</v>
      </c>
      <c r="L11" s="87"/>
      <c r="M11" s="85"/>
      <c r="N11" s="48" t="s">
        <v>79</v>
      </c>
      <c r="O11" s="87"/>
      <c r="P11" s="83"/>
      <c r="S11" s="1">
        <v>6</v>
      </c>
      <c r="T11" s="79"/>
      <c r="U11" s="52"/>
    </row>
    <row r="12" spans="2:21" ht="19.5" customHeight="1" x14ac:dyDescent="0.2">
      <c r="B12" s="51">
        <f t="shared" si="2"/>
        <v>44657</v>
      </c>
      <c r="C12" s="52">
        <f t="shared" si="3"/>
        <v>44657</v>
      </c>
      <c r="D12" s="53">
        <v>0.58333333333333337</v>
      </c>
      <c r="E12" s="54">
        <v>0.83333333333333337</v>
      </c>
      <c r="F12" s="55">
        <f t="shared" ref="F12:F17" si="4">(E12-D12)*24</f>
        <v>6</v>
      </c>
      <c r="G12" s="35"/>
      <c r="H12" s="48"/>
      <c r="I12" s="55">
        <f t="shared" si="1"/>
        <v>0</v>
      </c>
      <c r="J12" s="71">
        <v>0.5</v>
      </c>
      <c r="K12" s="72">
        <v>0.75</v>
      </c>
      <c r="L12" s="55">
        <f t="shared" ref="L12:L17" si="5">(K12-J12)*24</f>
        <v>6</v>
      </c>
      <c r="M12" s="71">
        <v>0.41666666666666669</v>
      </c>
      <c r="N12" s="72">
        <v>0.83333333333333337</v>
      </c>
      <c r="O12" s="55">
        <f t="shared" ref="O12:O17" si="6">(N12-M12)*24</f>
        <v>10</v>
      </c>
      <c r="P12" s="163" t="s">
        <v>84</v>
      </c>
      <c r="S12" s="1">
        <v>7</v>
      </c>
      <c r="T12" s="79">
        <v>44784</v>
      </c>
      <c r="U12" s="52">
        <f t="shared" si="0"/>
        <v>44784</v>
      </c>
    </row>
    <row r="13" spans="2:21" ht="19.5" customHeight="1" x14ac:dyDescent="0.2">
      <c r="B13" s="51">
        <f t="shared" si="2"/>
        <v>44658</v>
      </c>
      <c r="C13" s="52">
        <f t="shared" si="3"/>
        <v>44658</v>
      </c>
      <c r="D13" s="71">
        <v>0.58333333333333337</v>
      </c>
      <c r="E13" s="72">
        <v>0.83333333333333337</v>
      </c>
      <c r="F13" s="55">
        <f t="shared" si="4"/>
        <v>6</v>
      </c>
      <c r="G13" s="35"/>
      <c r="H13" s="48"/>
      <c r="I13" s="55">
        <f t="shared" si="1"/>
        <v>0</v>
      </c>
      <c r="J13" s="71">
        <v>0.58333333333333337</v>
      </c>
      <c r="K13" s="72">
        <v>0.75</v>
      </c>
      <c r="L13" s="55">
        <f t="shared" si="5"/>
        <v>3.9999999999999991</v>
      </c>
      <c r="M13" s="71">
        <v>0.41666666666666669</v>
      </c>
      <c r="N13" s="72">
        <v>0.83333333333333337</v>
      </c>
      <c r="O13" s="55">
        <f t="shared" si="6"/>
        <v>10</v>
      </c>
      <c r="P13" s="163"/>
      <c r="S13" s="1">
        <v>8</v>
      </c>
      <c r="T13" s="79">
        <v>44823</v>
      </c>
      <c r="U13" s="52">
        <f>T13</f>
        <v>44823</v>
      </c>
    </row>
    <row r="14" spans="2:21" ht="19.5" customHeight="1" x14ac:dyDescent="0.2">
      <c r="B14" s="51">
        <f t="shared" si="2"/>
        <v>44659</v>
      </c>
      <c r="C14" s="52">
        <f t="shared" si="3"/>
        <v>44659</v>
      </c>
      <c r="D14" s="71">
        <v>0.58333333333333337</v>
      </c>
      <c r="E14" s="72">
        <v>0.83333333333333337</v>
      </c>
      <c r="F14" s="55">
        <f t="shared" si="4"/>
        <v>6</v>
      </c>
      <c r="G14" s="35"/>
      <c r="H14" s="48"/>
      <c r="I14" s="55">
        <f t="shared" si="1"/>
        <v>0</v>
      </c>
      <c r="J14" s="71">
        <v>0.58333333333333337</v>
      </c>
      <c r="K14" s="72">
        <v>0.75</v>
      </c>
      <c r="L14" s="55">
        <f t="shared" si="5"/>
        <v>3.9999999999999991</v>
      </c>
      <c r="M14" s="71">
        <v>0.41666666666666669</v>
      </c>
      <c r="N14" s="72">
        <v>0.83333333333333337</v>
      </c>
      <c r="O14" s="55">
        <f t="shared" si="6"/>
        <v>10</v>
      </c>
      <c r="P14" s="163"/>
      <c r="S14" s="1">
        <v>9</v>
      </c>
      <c r="T14" s="79">
        <v>44827</v>
      </c>
      <c r="U14" s="52">
        <f>T14</f>
        <v>44827</v>
      </c>
    </row>
    <row r="15" spans="2:21" ht="19.5" customHeight="1" x14ac:dyDescent="0.2">
      <c r="B15" s="51">
        <f t="shared" si="2"/>
        <v>44660</v>
      </c>
      <c r="C15" s="52">
        <f t="shared" si="3"/>
        <v>44660</v>
      </c>
      <c r="D15" s="71">
        <v>0.41666666666666669</v>
      </c>
      <c r="E15" s="72">
        <v>0.83333333333333337</v>
      </c>
      <c r="F15" s="55">
        <f t="shared" si="4"/>
        <v>10</v>
      </c>
      <c r="G15" s="35"/>
      <c r="H15" s="48"/>
      <c r="I15" s="55">
        <f t="shared" si="1"/>
        <v>0</v>
      </c>
      <c r="J15" s="71">
        <v>0.41666666666666669</v>
      </c>
      <c r="K15" s="72">
        <v>0.75</v>
      </c>
      <c r="L15" s="55">
        <f t="shared" si="5"/>
        <v>8</v>
      </c>
      <c r="M15" s="71">
        <v>0.41666666666666669</v>
      </c>
      <c r="N15" s="72">
        <v>0.83333333333333337</v>
      </c>
      <c r="O15" s="55">
        <f t="shared" si="6"/>
        <v>10</v>
      </c>
      <c r="P15" s="83"/>
      <c r="S15" s="1">
        <v>10</v>
      </c>
      <c r="T15" s="79">
        <v>44844</v>
      </c>
      <c r="U15" s="52">
        <f t="shared" si="0"/>
        <v>44844</v>
      </c>
    </row>
    <row r="16" spans="2:21" ht="19.5" customHeight="1" x14ac:dyDescent="0.2">
      <c r="B16" s="51">
        <f t="shared" si="2"/>
        <v>44661</v>
      </c>
      <c r="C16" s="52">
        <f t="shared" si="3"/>
        <v>44661</v>
      </c>
      <c r="D16" s="53">
        <v>0.41666666666666669</v>
      </c>
      <c r="E16" s="54">
        <v>0.75</v>
      </c>
      <c r="F16" s="55">
        <f t="shared" si="4"/>
        <v>8</v>
      </c>
      <c r="G16" s="35"/>
      <c r="H16" s="48"/>
      <c r="I16" s="55">
        <f t="shared" si="1"/>
        <v>0</v>
      </c>
      <c r="J16" s="53">
        <v>0.41666666666666669</v>
      </c>
      <c r="K16" s="54">
        <v>0.75</v>
      </c>
      <c r="L16" s="55">
        <f t="shared" si="5"/>
        <v>8</v>
      </c>
      <c r="M16" s="53">
        <v>0.41666666666666669</v>
      </c>
      <c r="N16" s="54">
        <v>0.75</v>
      </c>
      <c r="O16" s="55">
        <f t="shared" si="6"/>
        <v>8</v>
      </c>
      <c r="P16" s="92"/>
      <c r="S16" s="1">
        <v>11</v>
      </c>
      <c r="T16" s="79">
        <v>44868</v>
      </c>
      <c r="U16" s="52">
        <f t="shared" si="0"/>
        <v>44868</v>
      </c>
    </row>
    <row r="17" spans="2:21" ht="19.5" customHeight="1" x14ac:dyDescent="0.2">
      <c r="B17" s="51">
        <f t="shared" si="2"/>
        <v>44662</v>
      </c>
      <c r="C17" s="52">
        <f t="shared" si="3"/>
        <v>44662</v>
      </c>
      <c r="D17" s="71">
        <v>0.58333333333333337</v>
      </c>
      <c r="E17" s="72">
        <v>0.83333333333333337</v>
      </c>
      <c r="F17" s="55">
        <f t="shared" si="4"/>
        <v>6</v>
      </c>
      <c r="G17" s="35"/>
      <c r="H17" s="48"/>
      <c r="I17" s="55">
        <f t="shared" si="1"/>
        <v>0</v>
      </c>
      <c r="J17" s="71">
        <v>0.58333333333333337</v>
      </c>
      <c r="K17" s="72">
        <v>0.75</v>
      </c>
      <c r="L17" s="55">
        <f t="shared" si="5"/>
        <v>3.9999999999999991</v>
      </c>
      <c r="M17" s="71">
        <v>0.41666666666666669</v>
      </c>
      <c r="N17" s="72">
        <v>0.83333333333333337</v>
      </c>
      <c r="O17" s="55">
        <f t="shared" si="6"/>
        <v>10</v>
      </c>
      <c r="P17" s="92"/>
      <c r="S17" s="1">
        <v>12</v>
      </c>
      <c r="T17" s="79">
        <v>44888</v>
      </c>
      <c r="U17" s="52">
        <f t="shared" si="0"/>
        <v>44888</v>
      </c>
    </row>
    <row r="18" spans="2:21" ht="19.5" customHeight="1" x14ac:dyDescent="0.2">
      <c r="B18" s="51">
        <f t="shared" si="2"/>
        <v>44663</v>
      </c>
      <c r="C18" s="52">
        <f t="shared" si="3"/>
        <v>44663</v>
      </c>
      <c r="D18" s="85"/>
      <c r="E18" s="48" t="s">
        <v>79</v>
      </c>
      <c r="F18" s="87"/>
      <c r="G18" s="35"/>
      <c r="H18" s="48"/>
      <c r="I18" s="55">
        <f t="shared" si="1"/>
        <v>0</v>
      </c>
      <c r="J18" s="85"/>
      <c r="K18" s="48" t="s">
        <v>79</v>
      </c>
      <c r="L18" s="87"/>
      <c r="M18" s="85"/>
      <c r="N18" s="48" t="s">
        <v>79</v>
      </c>
      <c r="O18" s="87"/>
      <c r="P18" s="92"/>
      <c r="S18" s="1">
        <v>13</v>
      </c>
      <c r="T18" s="79">
        <v>44927</v>
      </c>
      <c r="U18" s="52">
        <f t="shared" si="0"/>
        <v>44927</v>
      </c>
    </row>
    <row r="19" spans="2:21" ht="19.5" customHeight="1" x14ac:dyDescent="0.2">
      <c r="B19" s="51">
        <f t="shared" si="2"/>
        <v>44664</v>
      </c>
      <c r="C19" s="52">
        <f t="shared" si="3"/>
        <v>44664</v>
      </c>
      <c r="D19" s="71">
        <v>0.58333333333333337</v>
      </c>
      <c r="E19" s="72">
        <v>0.83333333333333337</v>
      </c>
      <c r="F19" s="55">
        <f t="shared" ref="F19:F24" si="7">(E19-D19)*24</f>
        <v>6</v>
      </c>
      <c r="G19" s="35"/>
      <c r="H19" s="48"/>
      <c r="I19" s="55">
        <f t="shared" si="1"/>
        <v>0</v>
      </c>
      <c r="J19" s="71">
        <v>0.58333333333333337</v>
      </c>
      <c r="K19" s="72">
        <v>0.75</v>
      </c>
      <c r="L19" s="55">
        <f t="shared" ref="L19:L24" si="8">(K19-J19)*24</f>
        <v>3.9999999999999991</v>
      </c>
      <c r="M19" s="71">
        <v>0.41666666666666669</v>
      </c>
      <c r="N19" s="72">
        <v>0.83333333333333337</v>
      </c>
      <c r="O19" s="55">
        <f t="shared" ref="O19:O24" si="9">(N19-M19)*24</f>
        <v>10</v>
      </c>
      <c r="P19" s="92"/>
      <c r="S19" s="1">
        <v>14</v>
      </c>
      <c r="T19" s="79">
        <v>44928</v>
      </c>
      <c r="U19" s="52">
        <f t="shared" si="0"/>
        <v>44928</v>
      </c>
    </row>
    <row r="20" spans="2:21" ht="19.5" customHeight="1" x14ac:dyDescent="0.2">
      <c r="B20" s="51">
        <f t="shared" si="2"/>
        <v>44665</v>
      </c>
      <c r="C20" s="52">
        <f t="shared" si="3"/>
        <v>44665</v>
      </c>
      <c r="D20" s="71">
        <v>0.58333333333333337</v>
      </c>
      <c r="E20" s="72">
        <v>0.83333333333333337</v>
      </c>
      <c r="F20" s="55">
        <f t="shared" si="7"/>
        <v>6</v>
      </c>
      <c r="G20" s="35"/>
      <c r="H20" s="48"/>
      <c r="I20" s="55">
        <f t="shared" si="1"/>
        <v>0</v>
      </c>
      <c r="J20" s="71">
        <v>0.58333333333333337</v>
      </c>
      <c r="K20" s="72">
        <v>0.75</v>
      </c>
      <c r="L20" s="55">
        <f t="shared" si="8"/>
        <v>3.9999999999999991</v>
      </c>
      <c r="M20" s="71">
        <v>0.41666666666666669</v>
      </c>
      <c r="N20" s="72">
        <v>0.83333333333333337</v>
      </c>
      <c r="O20" s="55">
        <f t="shared" si="9"/>
        <v>10</v>
      </c>
      <c r="P20" s="92"/>
      <c r="S20" s="1">
        <v>15</v>
      </c>
      <c r="T20" s="79">
        <v>44935</v>
      </c>
      <c r="U20" s="52">
        <f>T20</f>
        <v>44935</v>
      </c>
    </row>
    <row r="21" spans="2:21" ht="19.5" customHeight="1" x14ac:dyDescent="0.2">
      <c r="B21" s="51">
        <f t="shared" si="2"/>
        <v>44666</v>
      </c>
      <c r="C21" s="52">
        <f t="shared" si="3"/>
        <v>44666</v>
      </c>
      <c r="D21" s="71">
        <v>0.58333333333333337</v>
      </c>
      <c r="E21" s="72">
        <v>0.83333333333333337</v>
      </c>
      <c r="F21" s="55">
        <f t="shared" si="7"/>
        <v>6</v>
      </c>
      <c r="G21" s="35"/>
      <c r="H21" s="48"/>
      <c r="I21" s="55">
        <f t="shared" si="1"/>
        <v>0</v>
      </c>
      <c r="J21" s="71">
        <v>0.58333333333333337</v>
      </c>
      <c r="K21" s="72">
        <v>0.75</v>
      </c>
      <c r="L21" s="55">
        <f t="shared" si="8"/>
        <v>3.9999999999999991</v>
      </c>
      <c r="M21" s="71">
        <v>0.41666666666666669</v>
      </c>
      <c r="N21" s="72">
        <v>0.83333333333333337</v>
      </c>
      <c r="O21" s="55">
        <f t="shared" si="9"/>
        <v>10</v>
      </c>
      <c r="P21" s="92"/>
      <c r="S21" s="1">
        <v>16</v>
      </c>
      <c r="T21" s="79">
        <v>44968</v>
      </c>
      <c r="U21" s="52">
        <f>T21</f>
        <v>44968</v>
      </c>
    </row>
    <row r="22" spans="2:21" ht="19.5" customHeight="1" x14ac:dyDescent="0.2">
      <c r="B22" s="51">
        <f t="shared" si="2"/>
        <v>44667</v>
      </c>
      <c r="C22" s="52">
        <f t="shared" si="3"/>
        <v>44667</v>
      </c>
      <c r="D22" s="71">
        <v>0.41666666666666669</v>
      </c>
      <c r="E22" s="72">
        <v>0.83333333333333337</v>
      </c>
      <c r="F22" s="55">
        <f t="shared" si="7"/>
        <v>10</v>
      </c>
      <c r="G22" s="35"/>
      <c r="H22" s="48"/>
      <c r="I22" s="55">
        <f t="shared" si="1"/>
        <v>0</v>
      </c>
      <c r="J22" s="71">
        <v>0.41666666666666669</v>
      </c>
      <c r="K22" s="72">
        <v>0.75</v>
      </c>
      <c r="L22" s="55">
        <f t="shared" si="8"/>
        <v>8</v>
      </c>
      <c r="M22" s="71">
        <v>0.41666666666666669</v>
      </c>
      <c r="N22" s="72">
        <v>0.83333333333333337</v>
      </c>
      <c r="O22" s="55">
        <f t="shared" si="9"/>
        <v>10</v>
      </c>
      <c r="P22" s="92"/>
      <c r="S22" s="1">
        <v>17</v>
      </c>
      <c r="T22" s="79">
        <v>44980</v>
      </c>
      <c r="U22" s="52">
        <f>T22</f>
        <v>44980</v>
      </c>
    </row>
    <row r="23" spans="2:21" ht="19.5" customHeight="1" x14ac:dyDescent="0.2">
      <c r="B23" s="51">
        <f t="shared" si="2"/>
        <v>44668</v>
      </c>
      <c r="C23" s="52">
        <f t="shared" si="3"/>
        <v>44668</v>
      </c>
      <c r="D23" s="53">
        <v>0.41666666666666669</v>
      </c>
      <c r="E23" s="54">
        <v>0.75</v>
      </c>
      <c r="F23" s="55">
        <f t="shared" si="7"/>
        <v>8</v>
      </c>
      <c r="G23" s="35"/>
      <c r="H23" s="48"/>
      <c r="I23" s="55">
        <f t="shared" si="1"/>
        <v>0</v>
      </c>
      <c r="J23" s="53">
        <v>0.41666666666666669</v>
      </c>
      <c r="K23" s="54">
        <v>0.75</v>
      </c>
      <c r="L23" s="55">
        <f t="shared" si="8"/>
        <v>8</v>
      </c>
      <c r="M23" s="53">
        <v>0.41666666666666669</v>
      </c>
      <c r="N23" s="54">
        <v>0.75</v>
      </c>
      <c r="O23" s="55">
        <f t="shared" si="9"/>
        <v>8</v>
      </c>
      <c r="P23" s="92"/>
      <c r="T23" s="79">
        <v>45006</v>
      </c>
      <c r="U23" s="52">
        <f>T23</f>
        <v>45006</v>
      </c>
    </row>
    <row r="24" spans="2:21" ht="19.5" customHeight="1" x14ac:dyDescent="0.2">
      <c r="B24" s="51">
        <f t="shared" si="2"/>
        <v>44669</v>
      </c>
      <c r="C24" s="52">
        <f t="shared" si="3"/>
        <v>44669</v>
      </c>
      <c r="D24" s="71">
        <v>0.58333333333333337</v>
      </c>
      <c r="E24" s="72">
        <v>0.83333333333333337</v>
      </c>
      <c r="F24" s="55">
        <f t="shared" si="7"/>
        <v>6</v>
      </c>
      <c r="G24" s="35"/>
      <c r="H24" s="48"/>
      <c r="I24" s="55">
        <f t="shared" si="1"/>
        <v>0</v>
      </c>
      <c r="J24" s="71">
        <v>0.58333333333333337</v>
      </c>
      <c r="K24" s="72">
        <v>0.75</v>
      </c>
      <c r="L24" s="55">
        <f t="shared" si="8"/>
        <v>3.9999999999999991</v>
      </c>
      <c r="M24" s="71">
        <v>0.41666666666666669</v>
      </c>
      <c r="N24" s="72">
        <v>0.83333333333333337</v>
      </c>
      <c r="O24" s="55">
        <f t="shared" si="9"/>
        <v>10</v>
      </c>
      <c r="P24" s="92"/>
      <c r="T24" s="79"/>
      <c r="U24" s="52"/>
    </row>
    <row r="25" spans="2:21" ht="19.5" customHeight="1" x14ac:dyDescent="0.2">
      <c r="B25" s="51">
        <f t="shared" si="2"/>
        <v>44670</v>
      </c>
      <c r="C25" s="52">
        <f t="shared" si="3"/>
        <v>44670</v>
      </c>
      <c r="D25" s="85"/>
      <c r="E25" s="48" t="s">
        <v>79</v>
      </c>
      <c r="F25" s="87"/>
      <c r="G25" s="35"/>
      <c r="H25" s="48"/>
      <c r="I25" s="55">
        <f t="shared" si="1"/>
        <v>0</v>
      </c>
      <c r="J25" s="85"/>
      <c r="K25" s="48" t="s">
        <v>79</v>
      </c>
      <c r="L25" s="87"/>
      <c r="M25" s="85"/>
      <c r="N25" s="48" t="s">
        <v>79</v>
      </c>
      <c r="O25" s="87"/>
      <c r="P25" s="92"/>
      <c r="T25" s="79"/>
      <c r="U25" s="52"/>
    </row>
    <row r="26" spans="2:21" ht="19.5" customHeight="1" x14ac:dyDescent="0.2">
      <c r="B26" s="51">
        <f t="shared" si="2"/>
        <v>44671</v>
      </c>
      <c r="C26" s="52">
        <f t="shared" si="3"/>
        <v>44671</v>
      </c>
      <c r="D26" s="71">
        <v>0.58333333333333337</v>
      </c>
      <c r="E26" s="72">
        <v>0.83333333333333337</v>
      </c>
      <c r="F26" s="55">
        <f t="shared" ref="F26:F31" si="10">(E26-D26)*24</f>
        <v>6</v>
      </c>
      <c r="G26" s="35"/>
      <c r="H26" s="48"/>
      <c r="I26" s="55">
        <f t="shared" si="1"/>
        <v>0</v>
      </c>
      <c r="J26" s="71">
        <v>0.58333333333333337</v>
      </c>
      <c r="K26" s="72">
        <v>0.75</v>
      </c>
      <c r="L26" s="55">
        <f t="shared" ref="L26:L31" si="11">(K26-J26)*24</f>
        <v>3.9999999999999991</v>
      </c>
      <c r="M26" s="71">
        <v>0.41666666666666669</v>
      </c>
      <c r="N26" s="72">
        <v>0.83333333333333337</v>
      </c>
      <c r="O26" s="55">
        <f t="shared" ref="O26:O31" si="12">(N26-M26)*24</f>
        <v>10</v>
      </c>
      <c r="P26" s="92"/>
      <c r="T26" s="78"/>
    </row>
    <row r="27" spans="2:21" ht="19.5" customHeight="1" x14ac:dyDescent="0.2">
      <c r="B27" s="51">
        <f t="shared" si="2"/>
        <v>44672</v>
      </c>
      <c r="C27" s="52">
        <f t="shared" si="3"/>
        <v>44672</v>
      </c>
      <c r="D27" s="71">
        <v>0.58333333333333337</v>
      </c>
      <c r="E27" s="72">
        <v>0.83333333333333337</v>
      </c>
      <c r="F27" s="55">
        <f t="shared" si="10"/>
        <v>6</v>
      </c>
      <c r="G27" s="35"/>
      <c r="H27" s="48"/>
      <c r="I27" s="55">
        <f t="shared" si="1"/>
        <v>0</v>
      </c>
      <c r="J27" s="71">
        <v>0.58333333333333337</v>
      </c>
      <c r="K27" s="72">
        <v>0.75</v>
      </c>
      <c r="L27" s="55">
        <f t="shared" si="11"/>
        <v>3.9999999999999991</v>
      </c>
      <c r="M27" s="71">
        <v>0.41666666666666669</v>
      </c>
      <c r="N27" s="72">
        <v>0.83333333333333337</v>
      </c>
      <c r="O27" s="55">
        <f t="shared" si="12"/>
        <v>10</v>
      </c>
      <c r="P27" s="92"/>
    </row>
    <row r="28" spans="2:21" ht="19.5" customHeight="1" x14ac:dyDescent="0.2">
      <c r="B28" s="51">
        <f t="shared" si="2"/>
        <v>44673</v>
      </c>
      <c r="C28" s="52">
        <f t="shared" si="3"/>
        <v>44673</v>
      </c>
      <c r="D28" s="71">
        <v>0.58333333333333337</v>
      </c>
      <c r="E28" s="72">
        <v>0.83333333333333337</v>
      </c>
      <c r="F28" s="55">
        <f t="shared" si="10"/>
        <v>6</v>
      </c>
      <c r="G28" s="35"/>
      <c r="H28" s="48"/>
      <c r="I28" s="55">
        <f t="shared" si="1"/>
        <v>0</v>
      </c>
      <c r="J28" s="71">
        <v>0.58333333333333337</v>
      </c>
      <c r="K28" s="72">
        <v>0.75</v>
      </c>
      <c r="L28" s="55">
        <f t="shared" si="11"/>
        <v>3.9999999999999991</v>
      </c>
      <c r="M28" s="71">
        <v>0.41666666666666669</v>
      </c>
      <c r="N28" s="72">
        <v>0.83333333333333337</v>
      </c>
      <c r="O28" s="55">
        <f t="shared" si="12"/>
        <v>10</v>
      </c>
      <c r="P28" s="92"/>
    </row>
    <row r="29" spans="2:21" ht="19.5" customHeight="1" x14ac:dyDescent="0.2">
      <c r="B29" s="51">
        <f t="shared" si="2"/>
        <v>44674</v>
      </c>
      <c r="C29" s="52">
        <f t="shared" si="3"/>
        <v>44674</v>
      </c>
      <c r="D29" s="71">
        <v>0.41666666666666669</v>
      </c>
      <c r="E29" s="72">
        <v>0.83333333333333337</v>
      </c>
      <c r="F29" s="55">
        <f t="shared" si="10"/>
        <v>10</v>
      </c>
      <c r="G29" s="35"/>
      <c r="H29" s="48"/>
      <c r="I29" s="55">
        <f t="shared" si="1"/>
        <v>0</v>
      </c>
      <c r="J29" s="71">
        <v>0.41666666666666669</v>
      </c>
      <c r="K29" s="72">
        <v>0.75</v>
      </c>
      <c r="L29" s="55">
        <f t="shared" si="11"/>
        <v>8</v>
      </c>
      <c r="M29" s="71">
        <v>0.41666666666666669</v>
      </c>
      <c r="N29" s="72">
        <v>0.83333333333333337</v>
      </c>
      <c r="O29" s="55">
        <f t="shared" si="12"/>
        <v>10</v>
      </c>
      <c r="P29" s="92"/>
    </row>
    <row r="30" spans="2:21" ht="19.5" customHeight="1" x14ac:dyDescent="0.2">
      <c r="B30" s="51">
        <f t="shared" si="2"/>
        <v>44675</v>
      </c>
      <c r="C30" s="52">
        <f t="shared" si="3"/>
        <v>44675</v>
      </c>
      <c r="D30" s="53">
        <v>0.41666666666666669</v>
      </c>
      <c r="E30" s="54">
        <v>0.75</v>
      </c>
      <c r="F30" s="55">
        <f t="shared" si="10"/>
        <v>8</v>
      </c>
      <c r="G30" s="35"/>
      <c r="H30" s="48"/>
      <c r="I30" s="55">
        <f t="shared" si="1"/>
        <v>0</v>
      </c>
      <c r="J30" s="53">
        <v>0.41666666666666669</v>
      </c>
      <c r="K30" s="54">
        <v>0.75</v>
      </c>
      <c r="L30" s="55">
        <f t="shared" si="11"/>
        <v>8</v>
      </c>
      <c r="M30" s="53">
        <v>0.41666666666666669</v>
      </c>
      <c r="N30" s="54">
        <v>0.75</v>
      </c>
      <c r="O30" s="55">
        <f t="shared" si="12"/>
        <v>8</v>
      </c>
      <c r="P30" s="92"/>
    </row>
    <row r="31" spans="2:21" ht="19.5" customHeight="1" x14ac:dyDescent="0.2">
      <c r="B31" s="51">
        <f t="shared" si="2"/>
        <v>44676</v>
      </c>
      <c r="C31" s="52">
        <f t="shared" si="3"/>
        <v>44676</v>
      </c>
      <c r="D31" s="53">
        <v>0.58333333333333337</v>
      </c>
      <c r="E31" s="54">
        <v>0.83333333333333337</v>
      </c>
      <c r="F31" s="55">
        <f t="shared" si="10"/>
        <v>6</v>
      </c>
      <c r="G31" s="35"/>
      <c r="H31" s="48"/>
      <c r="I31" s="55">
        <f t="shared" si="1"/>
        <v>0</v>
      </c>
      <c r="J31" s="71">
        <v>0.58333333333333337</v>
      </c>
      <c r="K31" s="72">
        <v>0.75</v>
      </c>
      <c r="L31" s="55">
        <f t="shared" si="11"/>
        <v>3.9999999999999991</v>
      </c>
      <c r="M31" s="71">
        <v>0.41666666666666669</v>
      </c>
      <c r="N31" s="72">
        <v>0.83333333333333337</v>
      </c>
      <c r="O31" s="55">
        <f t="shared" si="12"/>
        <v>10</v>
      </c>
      <c r="P31" s="92"/>
    </row>
    <row r="32" spans="2:21" ht="19.5" customHeight="1" x14ac:dyDescent="0.2">
      <c r="B32" s="51">
        <f t="shared" si="2"/>
        <v>44677</v>
      </c>
      <c r="C32" s="52">
        <f t="shared" si="3"/>
        <v>44677</v>
      </c>
      <c r="D32" s="85"/>
      <c r="E32" s="48" t="s">
        <v>79</v>
      </c>
      <c r="F32" s="87"/>
      <c r="G32" s="35"/>
      <c r="H32" s="48"/>
      <c r="I32" s="55">
        <f>(H32-G32)*24</f>
        <v>0</v>
      </c>
      <c r="J32" s="85"/>
      <c r="K32" s="48" t="s">
        <v>79</v>
      </c>
      <c r="L32" s="87"/>
      <c r="M32" s="85"/>
      <c r="N32" s="48" t="s">
        <v>79</v>
      </c>
      <c r="O32" s="87"/>
      <c r="P32" s="92"/>
    </row>
    <row r="33" spans="2:16" ht="19.5" customHeight="1" x14ac:dyDescent="0.2">
      <c r="B33" s="51">
        <f t="shared" si="2"/>
        <v>44678</v>
      </c>
      <c r="C33" s="52">
        <f t="shared" si="3"/>
        <v>44678</v>
      </c>
      <c r="D33" s="53">
        <v>0.58333333333333337</v>
      </c>
      <c r="E33" s="54">
        <v>0.83333333333333337</v>
      </c>
      <c r="F33" s="55">
        <f>(E33-D33)*24</f>
        <v>6</v>
      </c>
      <c r="G33" s="35"/>
      <c r="H33" s="48"/>
      <c r="I33" s="55">
        <f>(H33-G33)*24</f>
        <v>0</v>
      </c>
      <c r="J33" s="53">
        <v>0.58333333333333337</v>
      </c>
      <c r="K33" s="54">
        <v>0.75</v>
      </c>
      <c r="L33" s="55">
        <f>(K33-J33)*24</f>
        <v>3.9999999999999991</v>
      </c>
      <c r="M33" s="71">
        <v>0.41666666666666669</v>
      </c>
      <c r="N33" s="72">
        <v>0.83333333333333337</v>
      </c>
      <c r="O33" s="55">
        <f>(N33-M33)*24</f>
        <v>10</v>
      </c>
      <c r="P33" s="92"/>
    </row>
    <row r="34" spans="2:16" ht="19.5" customHeight="1" x14ac:dyDescent="0.2">
      <c r="B34" s="51">
        <f t="shared" si="2"/>
        <v>44679</v>
      </c>
      <c r="C34" s="52">
        <f t="shared" si="3"/>
        <v>44679</v>
      </c>
      <c r="D34" s="53">
        <v>0.58333333333333337</v>
      </c>
      <c r="E34" s="54">
        <v>0.83333333333333337</v>
      </c>
      <c r="F34" s="55">
        <f>(E34-D34)*24</f>
        <v>6</v>
      </c>
      <c r="G34" s="35"/>
      <c r="H34" s="48"/>
      <c r="I34" s="55">
        <f>(H34-G34)*24</f>
        <v>0</v>
      </c>
      <c r="J34" s="71">
        <v>0.58333333333333337</v>
      </c>
      <c r="K34" s="72">
        <v>0.75</v>
      </c>
      <c r="L34" s="55">
        <f>(K34-J34)*24</f>
        <v>3.9999999999999991</v>
      </c>
      <c r="M34" s="71">
        <v>0.41666666666666669</v>
      </c>
      <c r="N34" s="72">
        <v>0.83333333333333337</v>
      </c>
      <c r="O34" s="55">
        <f>(N34-M34)*24</f>
        <v>10</v>
      </c>
      <c r="P34" s="83"/>
    </row>
    <row r="35" spans="2:16" ht="19.5" customHeight="1" x14ac:dyDescent="0.2">
      <c r="B35" s="51">
        <f>IF(DAY(B34+1)&lt;&gt;29,"",B34+1)</f>
        <v>44680</v>
      </c>
      <c r="C35" s="52">
        <f t="shared" si="3"/>
        <v>44680</v>
      </c>
      <c r="D35" s="53">
        <v>0.41666666666666669</v>
      </c>
      <c r="E35" s="54">
        <v>0.75</v>
      </c>
      <c r="F35" s="55">
        <f>(E35-D35)*24</f>
        <v>8</v>
      </c>
      <c r="G35" s="35"/>
      <c r="H35" s="48"/>
      <c r="I35" s="55">
        <f>(H35-G35)*24</f>
        <v>0</v>
      </c>
      <c r="J35" s="53">
        <v>0.41666666666666669</v>
      </c>
      <c r="K35" s="54">
        <v>0.75</v>
      </c>
      <c r="L35" s="55">
        <f>(K35-J35)*24</f>
        <v>8</v>
      </c>
      <c r="M35" s="53">
        <v>0.41666666666666669</v>
      </c>
      <c r="N35" s="54">
        <v>0.75</v>
      </c>
      <c r="O35" s="55">
        <f>(N35-M35)*24</f>
        <v>8</v>
      </c>
      <c r="P35" s="83" t="s">
        <v>172</v>
      </c>
    </row>
    <row r="36" spans="2:16" ht="19.5" customHeight="1" x14ac:dyDescent="0.2">
      <c r="B36" s="51">
        <f>IF(DAY(B35+1)&lt;&gt;30,"",B35+1)</f>
        <v>44681</v>
      </c>
      <c r="C36" s="52">
        <f t="shared" si="3"/>
        <v>44681</v>
      </c>
      <c r="D36" s="71">
        <v>0.41666666666666669</v>
      </c>
      <c r="E36" s="72">
        <v>0.83333333333333337</v>
      </c>
      <c r="F36" s="55">
        <f>(E36-D36)*24</f>
        <v>10</v>
      </c>
      <c r="G36" s="35"/>
      <c r="H36" s="48"/>
      <c r="I36" s="55">
        <f>(H36-G36)*24</f>
        <v>0</v>
      </c>
      <c r="J36" s="71">
        <v>0.41666666666666669</v>
      </c>
      <c r="K36" s="72">
        <v>0.75</v>
      </c>
      <c r="L36" s="55">
        <f>(K36-J36)*24</f>
        <v>8</v>
      </c>
      <c r="M36" s="71">
        <v>0.41666666666666669</v>
      </c>
      <c r="N36" s="72">
        <v>0.83333333333333337</v>
      </c>
      <c r="O36" s="55">
        <f>(N36-M36)*24</f>
        <v>10</v>
      </c>
      <c r="P36" s="156"/>
    </row>
    <row r="37" spans="2:16" ht="19.5" customHeight="1" thickBot="1" x14ac:dyDescent="0.25">
      <c r="B37" s="51" t="str">
        <f>IF(DAY(B36+1)&lt;&gt;31,"",B36+1)</f>
        <v/>
      </c>
      <c r="C37" s="52" t="str">
        <f t="shared" si="3"/>
        <v/>
      </c>
      <c r="D37" s="56"/>
      <c r="E37" s="77"/>
      <c r="F37" s="76"/>
      <c r="G37" s="75"/>
      <c r="H37" s="77"/>
      <c r="I37" s="76"/>
      <c r="J37" s="75"/>
      <c r="K37" s="77"/>
      <c r="L37" s="76"/>
      <c r="M37" s="75"/>
      <c r="N37" s="77"/>
      <c r="O37" s="76"/>
      <c r="P37" s="94"/>
    </row>
    <row r="38" spans="2:16" ht="19.5" customHeight="1" thickTop="1" x14ac:dyDescent="0.2">
      <c r="B38" s="57" t="s">
        <v>37</v>
      </c>
      <c r="C38" s="58"/>
      <c r="D38" s="57"/>
      <c r="E38" s="59">
        <f>COUNTIF(D7:D37,"&gt;0")</f>
        <v>25</v>
      </c>
      <c r="F38" s="60"/>
      <c r="G38" s="61"/>
      <c r="H38" s="59">
        <f>COUNTIF(G7:G37,"&gt;0")</f>
        <v>0</v>
      </c>
      <c r="I38" s="60"/>
      <c r="J38" s="61"/>
      <c r="K38" s="59">
        <f>COUNTIF(J7:J37,"&gt;0")</f>
        <v>26</v>
      </c>
      <c r="L38" s="60"/>
      <c r="M38" s="61"/>
      <c r="N38" s="59">
        <f>COUNTIF(M7:M37,"&gt;0")</f>
        <v>26</v>
      </c>
      <c r="O38" s="60"/>
      <c r="P38" s="40"/>
    </row>
    <row r="39" spans="2:16" ht="19.5" customHeight="1" x14ac:dyDescent="0.2">
      <c r="B39" s="62" t="s">
        <v>309</v>
      </c>
      <c r="C39" s="63"/>
      <c r="D39" s="64"/>
      <c r="E39" s="89">
        <f>SUM(F7:F37)</f>
        <v>178</v>
      </c>
      <c r="F39" s="63"/>
      <c r="G39" s="65"/>
      <c r="H39" s="74">
        <f>SUM(I7:I37)</f>
        <v>0</v>
      </c>
      <c r="I39" s="63"/>
      <c r="J39" s="65"/>
      <c r="K39" s="74">
        <f>SUM(L7:L37)</f>
        <v>146</v>
      </c>
      <c r="L39" s="63"/>
      <c r="M39" s="65"/>
      <c r="N39" s="74">
        <f>SUM(O7:O37)</f>
        <v>250</v>
      </c>
      <c r="O39" s="63"/>
      <c r="P39" s="40"/>
    </row>
    <row r="40" spans="2:16" ht="19.5" customHeight="1" x14ac:dyDescent="0.2">
      <c r="B40" s="64" t="s">
        <v>366</v>
      </c>
      <c r="C40" s="66"/>
      <c r="D40" s="64"/>
      <c r="E40" s="90">
        <f>COUNTIF($B$7:$B$37,"&gt;0")-E38</f>
        <v>5</v>
      </c>
      <c r="F40" s="47"/>
      <c r="G40" s="35"/>
      <c r="H40" s="90">
        <f>COUNTIF($B$7:$B$37,"&gt;0")-H38</f>
        <v>30</v>
      </c>
      <c r="I40" s="47"/>
      <c r="J40" s="35"/>
      <c r="K40" s="90">
        <f>COUNTIF($B$7:$B$37,"&gt;0")-K38</f>
        <v>4</v>
      </c>
      <c r="L40" s="47"/>
      <c r="M40" s="35"/>
      <c r="N40" s="90">
        <f>COUNTIF($B$7:$B$37,"&gt;0")-N38</f>
        <v>4</v>
      </c>
      <c r="O40" s="47"/>
      <c r="P40" s="40"/>
    </row>
    <row r="41" spans="2:16" ht="18.75" customHeight="1" x14ac:dyDescent="0.2"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8.75" customHeight="1" x14ac:dyDescent="0.2">
      <c r="B42" s="287" t="s">
        <v>13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2:16" ht="18.75" customHeight="1" x14ac:dyDescent="0.2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2:16" ht="18.75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8.75" customHeight="1" x14ac:dyDescent="0.2">
      <c r="B45" s="377">
        <f>EDATE($B$4, 1)</f>
        <v>44682</v>
      </c>
      <c r="C45" s="377"/>
      <c r="D45" s="377"/>
      <c r="E45" s="44">
        <f>B45</f>
        <v>44682</v>
      </c>
      <c r="F45" s="10"/>
    </row>
    <row r="46" spans="2:16" ht="19.5" customHeight="1" x14ac:dyDescent="0.2">
      <c r="B46" s="289"/>
      <c r="C46" s="290"/>
      <c r="D46" s="219" t="s">
        <v>313</v>
      </c>
      <c r="E46" s="293"/>
      <c r="F46" s="220"/>
      <c r="G46" s="219" t="s">
        <v>2</v>
      </c>
      <c r="H46" s="293"/>
      <c r="I46" s="220"/>
      <c r="J46" s="219" t="s">
        <v>36</v>
      </c>
      <c r="K46" s="293"/>
      <c r="L46" s="220"/>
      <c r="M46" s="219" t="s">
        <v>237</v>
      </c>
      <c r="N46" s="293"/>
      <c r="O46" s="220"/>
      <c r="P46" s="40" t="s">
        <v>306</v>
      </c>
    </row>
    <row r="47" spans="2:16" ht="19.5" customHeight="1" x14ac:dyDescent="0.2">
      <c r="B47" s="291"/>
      <c r="C47" s="292"/>
      <c r="D47" s="35" t="s">
        <v>246</v>
      </c>
      <c r="E47" s="48" t="s">
        <v>307</v>
      </c>
      <c r="F47" s="47" t="s">
        <v>308</v>
      </c>
      <c r="G47" s="35" t="s">
        <v>246</v>
      </c>
      <c r="H47" s="48" t="s">
        <v>307</v>
      </c>
      <c r="I47" s="47" t="s">
        <v>308</v>
      </c>
      <c r="J47" s="35" t="s">
        <v>246</v>
      </c>
      <c r="K47" s="48" t="s">
        <v>307</v>
      </c>
      <c r="L47" s="47" t="s">
        <v>308</v>
      </c>
      <c r="M47" s="35" t="s">
        <v>246</v>
      </c>
      <c r="N47" s="48" t="s">
        <v>307</v>
      </c>
      <c r="O47" s="47" t="s">
        <v>308</v>
      </c>
      <c r="P47" s="3"/>
    </row>
    <row r="48" spans="2:16" ht="19.5" customHeight="1" x14ac:dyDescent="0.2">
      <c r="B48" s="51">
        <f>B45</f>
        <v>44682</v>
      </c>
      <c r="C48" s="52">
        <f>B48</f>
        <v>44682</v>
      </c>
      <c r="D48" s="53">
        <v>0.41666666666666669</v>
      </c>
      <c r="E48" s="54">
        <v>0.75</v>
      </c>
      <c r="F48" s="55">
        <f t="shared" ref="F48:F56" si="13">(E48-D48)*24</f>
        <v>8</v>
      </c>
      <c r="G48" s="35"/>
      <c r="H48" s="48"/>
      <c r="I48" s="55">
        <f t="shared" ref="I48:I60" si="14">(H48-G48)*24</f>
        <v>0</v>
      </c>
      <c r="J48" s="53">
        <v>0.41666666666666669</v>
      </c>
      <c r="K48" s="54">
        <v>0.75</v>
      </c>
      <c r="L48" s="55">
        <f t="shared" ref="L48:L56" si="15">(K48-J48)*24</f>
        <v>8</v>
      </c>
      <c r="M48" s="53">
        <v>0.41666666666666669</v>
      </c>
      <c r="N48" s="54">
        <v>0.75</v>
      </c>
      <c r="O48" s="55">
        <f t="shared" ref="O48:O56" si="16">(N48-M48)*24</f>
        <v>8</v>
      </c>
      <c r="P48" s="3"/>
    </row>
    <row r="49" spans="2:16" ht="19.5" customHeight="1" x14ac:dyDescent="0.2">
      <c r="B49" s="51">
        <f t="shared" ref="B49:B75" si="17">B48+1</f>
        <v>44683</v>
      </c>
      <c r="C49" s="52">
        <f>B49</f>
        <v>44683</v>
      </c>
      <c r="D49" s="71">
        <v>0.58333333333333337</v>
      </c>
      <c r="E49" s="72">
        <v>0.83333333333333337</v>
      </c>
      <c r="F49" s="55">
        <f>(E49-D49)*24</f>
        <v>6</v>
      </c>
      <c r="G49" s="35"/>
      <c r="H49" s="48"/>
      <c r="I49" s="55">
        <f t="shared" si="14"/>
        <v>0</v>
      </c>
      <c r="J49" s="71">
        <v>0.58333333333333337</v>
      </c>
      <c r="K49" s="72">
        <v>0.75</v>
      </c>
      <c r="L49" s="55">
        <f>(K49-J49)*24</f>
        <v>3.9999999999999991</v>
      </c>
      <c r="M49" s="71">
        <v>0.41666666666666669</v>
      </c>
      <c r="N49" s="72">
        <v>0.83333333333333337</v>
      </c>
      <c r="O49" s="55">
        <f>(N49-M49)*24</f>
        <v>10</v>
      </c>
      <c r="P49" s="83"/>
    </row>
    <row r="50" spans="2:16" ht="19.5" customHeight="1" x14ac:dyDescent="0.2">
      <c r="B50" s="51">
        <f t="shared" si="17"/>
        <v>44684</v>
      </c>
      <c r="C50" s="52">
        <f t="shared" ref="C50:C78" si="18">B50</f>
        <v>44684</v>
      </c>
      <c r="D50" s="53">
        <v>0.41666666666666669</v>
      </c>
      <c r="E50" s="54">
        <v>0.75</v>
      </c>
      <c r="F50" s="55">
        <f t="shared" si="13"/>
        <v>8</v>
      </c>
      <c r="G50" s="35"/>
      <c r="H50" s="48"/>
      <c r="I50" s="55">
        <f t="shared" si="14"/>
        <v>0</v>
      </c>
      <c r="J50" s="53">
        <v>0.41666666666666669</v>
      </c>
      <c r="K50" s="54">
        <v>0.75</v>
      </c>
      <c r="L50" s="55">
        <f t="shared" si="15"/>
        <v>8</v>
      </c>
      <c r="M50" s="53">
        <v>0.41666666666666669</v>
      </c>
      <c r="N50" s="54">
        <v>0.75</v>
      </c>
      <c r="O50" s="55">
        <f t="shared" si="16"/>
        <v>8</v>
      </c>
      <c r="P50" s="83" t="s">
        <v>173</v>
      </c>
    </row>
    <row r="51" spans="2:16" ht="19.5" customHeight="1" x14ac:dyDescent="0.2">
      <c r="B51" s="51">
        <f t="shared" si="17"/>
        <v>44685</v>
      </c>
      <c r="C51" s="52">
        <f t="shared" si="18"/>
        <v>44685</v>
      </c>
      <c r="D51" s="53">
        <v>0.41666666666666669</v>
      </c>
      <c r="E51" s="54">
        <v>0.75</v>
      </c>
      <c r="F51" s="55">
        <f t="shared" si="13"/>
        <v>8</v>
      </c>
      <c r="G51" s="35"/>
      <c r="H51" s="48"/>
      <c r="I51" s="55">
        <f t="shared" si="14"/>
        <v>0</v>
      </c>
      <c r="J51" s="53">
        <v>0.41666666666666669</v>
      </c>
      <c r="K51" s="54">
        <v>0.75</v>
      </c>
      <c r="L51" s="55">
        <f t="shared" si="15"/>
        <v>8</v>
      </c>
      <c r="M51" s="53">
        <v>0.41666666666666669</v>
      </c>
      <c r="N51" s="54">
        <v>0.75</v>
      </c>
      <c r="O51" s="55">
        <f t="shared" si="16"/>
        <v>8</v>
      </c>
      <c r="P51" s="83" t="s">
        <v>174</v>
      </c>
    </row>
    <row r="52" spans="2:16" ht="19.5" customHeight="1" x14ac:dyDescent="0.2">
      <c r="B52" s="51">
        <f t="shared" si="17"/>
        <v>44686</v>
      </c>
      <c r="C52" s="52">
        <f t="shared" si="18"/>
        <v>44686</v>
      </c>
      <c r="D52" s="53">
        <v>0.41666666666666669</v>
      </c>
      <c r="E52" s="54">
        <v>0.75</v>
      </c>
      <c r="F52" s="55">
        <f>(E52-D52)*24</f>
        <v>8</v>
      </c>
      <c r="G52" s="35"/>
      <c r="H52" s="48"/>
      <c r="I52" s="55">
        <f t="shared" si="14"/>
        <v>0</v>
      </c>
      <c r="J52" s="53">
        <v>0.41666666666666669</v>
      </c>
      <c r="K52" s="54">
        <v>0.75</v>
      </c>
      <c r="L52" s="55">
        <f>(K52-J52)*24</f>
        <v>8</v>
      </c>
      <c r="M52" s="53">
        <v>0.41666666666666669</v>
      </c>
      <c r="N52" s="54">
        <v>0.75</v>
      </c>
      <c r="O52" s="55">
        <f>(N52-M52)*24</f>
        <v>8</v>
      </c>
      <c r="P52" s="83" t="s">
        <v>175</v>
      </c>
    </row>
    <row r="53" spans="2:16" ht="19.5" customHeight="1" x14ac:dyDescent="0.2">
      <c r="B53" s="51">
        <f t="shared" si="17"/>
        <v>44687</v>
      </c>
      <c r="C53" s="52">
        <f t="shared" si="18"/>
        <v>44687</v>
      </c>
      <c r="D53" s="71">
        <v>0.58333333333333337</v>
      </c>
      <c r="E53" s="72">
        <v>0.83333333333333337</v>
      </c>
      <c r="F53" s="55">
        <f t="shared" si="13"/>
        <v>6</v>
      </c>
      <c r="G53" s="35"/>
      <c r="H53" s="48"/>
      <c r="I53" s="55">
        <f t="shared" si="14"/>
        <v>0</v>
      </c>
      <c r="J53" s="71">
        <v>0.58333333333333337</v>
      </c>
      <c r="K53" s="72">
        <v>0.75</v>
      </c>
      <c r="L53" s="55">
        <f t="shared" si="15"/>
        <v>3.9999999999999991</v>
      </c>
      <c r="M53" s="71">
        <v>0.41666666666666669</v>
      </c>
      <c r="N53" s="72">
        <v>0.83333333333333337</v>
      </c>
      <c r="O53" s="55">
        <f t="shared" si="16"/>
        <v>10</v>
      </c>
      <c r="P53" s="91"/>
    </row>
    <row r="54" spans="2:16" ht="19.5" customHeight="1" x14ac:dyDescent="0.2">
      <c r="B54" s="51">
        <f t="shared" si="17"/>
        <v>44688</v>
      </c>
      <c r="C54" s="52">
        <f t="shared" si="18"/>
        <v>44688</v>
      </c>
      <c r="D54" s="71">
        <v>0.41666666666666669</v>
      </c>
      <c r="E54" s="72">
        <v>0.83333333333333337</v>
      </c>
      <c r="F54" s="55">
        <f t="shared" si="13"/>
        <v>10</v>
      </c>
      <c r="G54" s="35"/>
      <c r="H54" s="48"/>
      <c r="I54" s="55">
        <f t="shared" si="14"/>
        <v>0</v>
      </c>
      <c r="J54" s="71">
        <v>0.41666666666666669</v>
      </c>
      <c r="K54" s="72">
        <v>0.75</v>
      </c>
      <c r="L54" s="55">
        <f t="shared" si="15"/>
        <v>8</v>
      </c>
      <c r="M54" s="71">
        <v>0.41666666666666669</v>
      </c>
      <c r="N54" s="72">
        <v>0.83333333333333337</v>
      </c>
      <c r="O54" s="55">
        <f t="shared" si="16"/>
        <v>10</v>
      </c>
      <c r="P54" s="83"/>
    </row>
    <row r="55" spans="2:16" ht="19.5" customHeight="1" x14ac:dyDescent="0.2">
      <c r="B55" s="51">
        <f t="shared" si="17"/>
        <v>44689</v>
      </c>
      <c r="C55" s="52">
        <f t="shared" si="18"/>
        <v>44689</v>
      </c>
      <c r="D55" s="53">
        <v>0.41666666666666669</v>
      </c>
      <c r="E55" s="54">
        <v>0.75</v>
      </c>
      <c r="F55" s="55">
        <f t="shared" si="13"/>
        <v>8</v>
      </c>
      <c r="G55" s="35"/>
      <c r="H55" s="48"/>
      <c r="I55" s="55">
        <f t="shared" si="14"/>
        <v>0</v>
      </c>
      <c r="J55" s="53">
        <v>0.41666666666666669</v>
      </c>
      <c r="K55" s="54">
        <v>0.75</v>
      </c>
      <c r="L55" s="55">
        <f t="shared" si="15"/>
        <v>8</v>
      </c>
      <c r="M55" s="53">
        <v>0.41666666666666669</v>
      </c>
      <c r="N55" s="54">
        <v>0.75</v>
      </c>
      <c r="O55" s="55">
        <f t="shared" si="16"/>
        <v>8</v>
      </c>
      <c r="P55" s="83"/>
    </row>
    <row r="56" spans="2:16" ht="19.5" customHeight="1" x14ac:dyDescent="0.2">
      <c r="B56" s="51">
        <f t="shared" si="17"/>
        <v>44690</v>
      </c>
      <c r="C56" s="52">
        <f t="shared" si="18"/>
        <v>44690</v>
      </c>
      <c r="D56" s="71">
        <v>0.58333333333333337</v>
      </c>
      <c r="E56" s="72">
        <v>0.83333333333333337</v>
      </c>
      <c r="F56" s="55">
        <f t="shared" si="13"/>
        <v>6</v>
      </c>
      <c r="G56" s="35"/>
      <c r="H56" s="48"/>
      <c r="I56" s="55">
        <f t="shared" si="14"/>
        <v>0</v>
      </c>
      <c r="J56" s="71">
        <v>0.58333333333333337</v>
      </c>
      <c r="K56" s="72">
        <v>0.75</v>
      </c>
      <c r="L56" s="55">
        <f t="shared" si="15"/>
        <v>3.9999999999999991</v>
      </c>
      <c r="M56" s="71">
        <v>0.41666666666666669</v>
      </c>
      <c r="N56" s="72">
        <v>0.83333333333333337</v>
      </c>
      <c r="O56" s="55">
        <f t="shared" si="16"/>
        <v>10</v>
      </c>
      <c r="P56" s="92"/>
    </row>
    <row r="57" spans="2:16" ht="19.5" customHeight="1" x14ac:dyDescent="0.2">
      <c r="B57" s="51">
        <f t="shared" si="17"/>
        <v>44691</v>
      </c>
      <c r="C57" s="52">
        <f t="shared" si="18"/>
        <v>44691</v>
      </c>
      <c r="D57" s="35"/>
      <c r="E57" s="48" t="s">
        <v>79</v>
      </c>
      <c r="F57" s="47"/>
      <c r="G57" s="35"/>
      <c r="H57" s="48"/>
      <c r="I57" s="55">
        <f t="shared" si="14"/>
        <v>0</v>
      </c>
      <c r="J57" s="35"/>
      <c r="K57" s="48" t="s">
        <v>79</v>
      </c>
      <c r="L57" s="47"/>
      <c r="M57" s="35"/>
      <c r="N57" s="48" t="s">
        <v>79</v>
      </c>
      <c r="O57" s="47"/>
      <c r="P57" s="92"/>
    </row>
    <row r="58" spans="2:16" ht="19.5" customHeight="1" x14ac:dyDescent="0.2">
      <c r="B58" s="51">
        <f t="shared" si="17"/>
        <v>44692</v>
      </c>
      <c r="C58" s="52">
        <f t="shared" si="18"/>
        <v>44692</v>
      </c>
      <c r="D58" s="71">
        <v>0.58333333333333337</v>
      </c>
      <c r="E58" s="72">
        <v>0.83333333333333337</v>
      </c>
      <c r="F58" s="55">
        <f t="shared" ref="F58:F63" si="19">(E58-D58)*24</f>
        <v>6</v>
      </c>
      <c r="G58" s="35"/>
      <c r="H58" s="48"/>
      <c r="I58" s="55">
        <f t="shared" si="14"/>
        <v>0</v>
      </c>
      <c r="J58" s="71">
        <v>0.58333333333333337</v>
      </c>
      <c r="K58" s="72">
        <v>0.75</v>
      </c>
      <c r="L58" s="55">
        <f t="shared" ref="L58:L63" si="20">(K58-J58)*24</f>
        <v>3.9999999999999991</v>
      </c>
      <c r="M58" s="71">
        <v>0.41666666666666669</v>
      </c>
      <c r="N58" s="72">
        <v>0.83333333333333337</v>
      </c>
      <c r="O58" s="55">
        <f t="shared" ref="O58:O63" si="21">(N58-M58)*24</f>
        <v>10</v>
      </c>
      <c r="P58" s="92"/>
    </row>
    <row r="59" spans="2:16" ht="19.5" customHeight="1" x14ac:dyDescent="0.2">
      <c r="B59" s="51">
        <f t="shared" si="17"/>
        <v>44693</v>
      </c>
      <c r="C59" s="52">
        <f t="shared" si="18"/>
        <v>44693</v>
      </c>
      <c r="D59" s="71">
        <v>0.58333333333333337</v>
      </c>
      <c r="E59" s="72">
        <v>0.83333333333333337</v>
      </c>
      <c r="F59" s="55">
        <f t="shared" si="19"/>
        <v>6</v>
      </c>
      <c r="G59" s="35"/>
      <c r="H59" s="48"/>
      <c r="I59" s="55">
        <f t="shared" si="14"/>
        <v>0</v>
      </c>
      <c r="J59" s="71">
        <v>0.58333333333333337</v>
      </c>
      <c r="K59" s="72">
        <v>0.75</v>
      </c>
      <c r="L59" s="55">
        <f t="shared" si="20"/>
        <v>3.9999999999999991</v>
      </c>
      <c r="M59" s="71">
        <v>0.41666666666666669</v>
      </c>
      <c r="N59" s="72">
        <v>0.83333333333333337</v>
      </c>
      <c r="O59" s="55">
        <f t="shared" si="21"/>
        <v>10</v>
      </c>
      <c r="P59" s="92"/>
    </row>
    <row r="60" spans="2:16" ht="19.5" customHeight="1" x14ac:dyDescent="0.2">
      <c r="B60" s="51">
        <f t="shared" si="17"/>
        <v>44694</v>
      </c>
      <c r="C60" s="52">
        <f t="shared" si="18"/>
        <v>44694</v>
      </c>
      <c r="D60" s="71">
        <v>0.58333333333333337</v>
      </c>
      <c r="E60" s="72">
        <v>0.83333333333333337</v>
      </c>
      <c r="F60" s="55">
        <f t="shared" si="19"/>
        <v>6</v>
      </c>
      <c r="G60" s="35"/>
      <c r="H60" s="48"/>
      <c r="I60" s="55">
        <f t="shared" si="14"/>
        <v>0</v>
      </c>
      <c r="J60" s="71">
        <v>0.58333333333333337</v>
      </c>
      <c r="K60" s="72">
        <v>0.75</v>
      </c>
      <c r="L60" s="55">
        <f t="shared" si="20"/>
        <v>3.9999999999999991</v>
      </c>
      <c r="M60" s="71">
        <v>0.41666666666666669</v>
      </c>
      <c r="N60" s="72">
        <v>0.83333333333333337</v>
      </c>
      <c r="O60" s="55">
        <f t="shared" si="21"/>
        <v>10</v>
      </c>
      <c r="P60" s="92"/>
    </row>
    <row r="61" spans="2:16" ht="19.5" customHeight="1" x14ac:dyDescent="0.2">
      <c r="B61" s="51">
        <f t="shared" si="17"/>
        <v>44695</v>
      </c>
      <c r="C61" s="52">
        <f t="shared" si="18"/>
        <v>44695</v>
      </c>
      <c r="D61" s="71">
        <v>0.41666666666666669</v>
      </c>
      <c r="E61" s="72">
        <v>0.83333333333333337</v>
      </c>
      <c r="F61" s="55">
        <f t="shared" si="19"/>
        <v>10</v>
      </c>
      <c r="G61" s="35"/>
      <c r="H61" s="48"/>
      <c r="I61" s="55">
        <f t="shared" ref="I61:I67" si="22">(H61-G61)*24</f>
        <v>0</v>
      </c>
      <c r="J61" s="71">
        <v>0.41666666666666669</v>
      </c>
      <c r="K61" s="72">
        <v>0.75</v>
      </c>
      <c r="L61" s="55">
        <f t="shared" si="20"/>
        <v>8</v>
      </c>
      <c r="M61" s="71">
        <v>0.41666666666666669</v>
      </c>
      <c r="N61" s="72">
        <v>0.83333333333333337</v>
      </c>
      <c r="O61" s="55">
        <f t="shared" si="21"/>
        <v>10</v>
      </c>
      <c r="P61" s="92"/>
    </row>
    <row r="62" spans="2:16" ht="19.5" customHeight="1" x14ac:dyDescent="0.2">
      <c r="B62" s="51">
        <f t="shared" si="17"/>
        <v>44696</v>
      </c>
      <c r="C62" s="52">
        <f t="shared" si="18"/>
        <v>44696</v>
      </c>
      <c r="D62" s="53">
        <v>0.41666666666666669</v>
      </c>
      <c r="E62" s="54">
        <v>0.75</v>
      </c>
      <c r="F62" s="55">
        <f t="shared" si="19"/>
        <v>8</v>
      </c>
      <c r="G62" s="35"/>
      <c r="H62" s="48"/>
      <c r="I62" s="55">
        <f t="shared" si="22"/>
        <v>0</v>
      </c>
      <c r="J62" s="53">
        <v>0.41666666666666669</v>
      </c>
      <c r="K62" s="54">
        <v>0.75</v>
      </c>
      <c r="L62" s="55">
        <f t="shared" si="20"/>
        <v>8</v>
      </c>
      <c r="M62" s="53">
        <v>0.41666666666666669</v>
      </c>
      <c r="N62" s="54">
        <v>0.75</v>
      </c>
      <c r="O62" s="55">
        <f t="shared" si="21"/>
        <v>8</v>
      </c>
      <c r="P62" s="92"/>
    </row>
    <row r="63" spans="2:16" ht="19.5" customHeight="1" x14ac:dyDescent="0.2">
      <c r="B63" s="51">
        <f t="shared" si="17"/>
        <v>44697</v>
      </c>
      <c r="C63" s="52">
        <f t="shared" si="18"/>
        <v>44697</v>
      </c>
      <c r="D63" s="71">
        <v>0.58333333333333337</v>
      </c>
      <c r="E63" s="72">
        <v>0.83333333333333337</v>
      </c>
      <c r="F63" s="55">
        <f t="shared" si="19"/>
        <v>6</v>
      </c>
      <c r="G63" s="35"/>
      <c r="H63" s="48"/>
      <c r="I63" s="55">
        <f t="shared" si="22"/>
        <v>0</v>
      </c>
      <c r="J63" s="71">
        <v>0.58333333333333337</v>
      </c>
      <c r="K63" s="72">
        <v>0.75</v>
      </c>
      <c r="L63" s="55">
        <f t="shared" si="20"/>
        <v>3.9999999999999991</v>
      </c>
      <c r="M63" s="71">
        <v>0.41666666666666669</v>
      </c>
      <c r="N63" s="72">
        <v>0.83333333333333337</v>
      </c>
      <c r="O63" s="55">
        <f t="shared" si="21"/>
        <v>10</v>
      </c>
      <c r="P63" s="92"/>
    </row>
    <row r="64" spans="2:16" ht="19.5" customHeight="1" x14ac:dyDescent="0.2">
      <c r="B64" s="51">
        <f t="shared" si="17"/>
        <v>44698</v>
      </c>
      <c r="C64" s="52">
        <f t="shared" si="18"/>
        <v>44698</v>
      </c>
      <c r="D64" s="35"/>
      <c r="E64" s="48" t="s">
        <v>79</v>
      </c>
      <c r="F64" s="47"/>
      <c r="G64" s="35"/>
      <c r="H64" s="48"/>
      <c r="I64" s="55">
        <f t="shared" si="22"/>
        <v>0</v>
      </c>
      <c r="J64" s="35"/>
      <c r="K64" s="48" t="s">
        <v>79</v>
      </c>
      <c r="L64" s="47"/>
      <c r="M64" s="35"/>
      <c r="N64" s="48" t="s">
        <v>79</v>
      </c>
      <c r="O64" s="47"/>
      <c r="P64" s="92"/>
    </row>
    <row r="65" spans="2:16" ht="19.5" customHeight="1" x14ac:dyDescent="0.2">
      <c r="B65" s="51">
        <f t="shared" si="17"/>
        <v>44699</v>
      </c>
      <c r="C65" s="52">
        <f t="shared" si="18"/>
        <v>44699</v>
      </c>
      <c r="D65" s="71">
        <v>0.58333333333333337</v>
      </c>
      <c r="E65" s="72">
        <v>0.83333333333333337</v>
      </c>
      <c r="F65" s="55">
        <f t="shared" ref="F65:F70" si="23">(E65-D65)*24</f>
        <v>6</v>
      </c>
      <c r="G65" s="35"/>
      <c r="H65" s="48"/>
      <c r="I65" s="55">
        <f t="shared" si="22"/>
        <v>0</v>
      </c>
      <c r="J65" s="71">
        <v>0.58333333333333337</v>
      </c>
      <c r="K65" s="72">
        <v>0.75</v>
      </c>
      <c r="L65" s="55">
        <f t="shared" ref="L65:L70" si="24">(K65-J65)*24</f>
        <v>3.9999999999999991</v>
      </c>
      <c r="M65" s="71">
        <v>0.41666666666666669</v>
      </c>
      <c r="N65" s="72">
        <v>0.83333333333333337</v>
      </c>
      <c r="O65" s="55">
        <f t="shared" ref="O65:O70" si="25">(N65-M65)*24</f>
        <v>10</v>
      </c>
      <c r="P65" s="92"/>
    </row>
    <row r="66" spans="2:16" ht="19.5" customHeight="1" x14ac:dyDescent="0.2">
      <c r="B66" s="51">
        <f t="shared" si="17"/>
        <v>44700</v>
      </c>
      <c r="C66" s="52">
        <f t="shared" si="18"/>
        <v>44700</v>
      </c>
      <c r="D66" s="71">
        <v>0.58333333333333337</v>
      </c>
      <c r="E66" s="72">
        <v>0.83333333333333337</v>
      </c>
      <c r="F66" s="55">
        <f t="shared" si="23"/>
        <v>6</v>
      </c>
      <c r="G66" s="35"/>
      <c r="H66" s="48"/>
      <c r="I66" s="55">
        <f t="shared" si="22"/>
        <v>0</v>
      </c>
      <c r="J66" s="71">
        <v>0.58333333333333337</v>
      </c>
      <c r="K66" s="72">
        <v>0.75</v>
      </c>
      <c r="L66" s="55">
        <f t="shared" si="24"/>
        <v>3.9999999999999991</v>
      </c>
      <c r="M66" s="71">
        <v>0.41666666666666669</v>
      </c>
      <c r="N66" s="72">
        <v>0.83333333333333337</v>
      </c>
      <c r="O66" s="55">
        <f t="shared" si="25"/>
        <v>10</v>
      </c>
      <c r="P66" s="92"/>
    </row>
    <row r="67" spans="2:16" ht="19.5" customHeight="1" x14ac:dyDescent="0.2">
      <c r="B67" s="51">
        <f t="shared" si="17"/>
        <v>44701</v>
      </c>
      <c r="C67" s="52">
        <f t="shared" si="18"/>
        <v>44701</v>
      </c>
      <c r="D67" s="71">
        <v>0.58333333333333337</v>
      </c>
      <c r="E67" s="72">
        <v>0.83333333333333337</v>
      </c>
      <c r="F67" s="55">
        <f t="shared" si="23"/>
        <v>6</v>
      </c>
      <c r="G67" s="35"/>
      <c r="H67" s="48"/>
      <c r="I67" s="55">
        <f t="shared" si="22"/>
        <v>0</v>
      </c>
      <c r="J67" s="71">
        <v>0.58333333333333337</v>
      </c>
      <c r="K67" s="72">
        <v>0.75</v>
      </c>
      <c r="L67" s="55">
        <f t="shared" si="24"/>
        <v>3.9999999999999991</v>
      </c>
      <c r="M67" s="71">
        <v>0.41666666666666669</v>
      </c>
      <c r="N67" s="72">
        <v>0.83333333333333337</v>
      </c>
      <c r="O67" s="55">
        <f t="shared" si="25"/>
        <v>10</v>
      </c>
      <c r="P67" s="92"/>
    </row>
    <row r="68" spans="2:16" ht="19.5" customHeight="1" x14ac:dyDescent="0.2">
      <c r="B68" s="51">
        <f t="shared" si="17"/>
        <v>44702</v>
      </c>
      <c r="C68" s="52">
        <f t="shared" si="18"/>
        <v>44702</v>
      </c>
      <c r="D68" s="71">
        <v>0.41666666666666669</v>
      </c>
      <c r="E68" s="72">
        <v>0.83333333333333337</v>
      </c>
      <c r="F68" s="55">
        <f t="shared" si="23"/>
        <v>10</v>
      </c>
      <c r="G68" s="35"/>
      <c r="H68" s="48"/>
      <c r="I68" s="55">
        <f t="shared" ref="I68:I73" si="26">(H68-G68)*24</f>
        <v>0</v>
      </c>
      <c r="J68" s="71">
        <v>0.41666666666666669</v>
      </c>
      <c r="K68" s="72">
        <v>0.75</v>
      </c>
      <c r="L68" s="55">
        <f t="shared" si="24"/>
        <v>8</v>
      </c>
      <c r="M68" s="71">
        <v>0.41666666666666669</v>
      </c>
      <c r="N68" s="72">
        <v>0.83333333333333337</v>
      </c>
      <c r="O68" s="55">
        <f t="shared" si="25"/>
        <v>10</v>
      </c>
      <c r="P68" s="92"/>
    </row>
    <row r="69" spans="2:16" ht="19.5" customHeight="1" x14ac:dyDescent="0.2">
      <c r="B69" s="51">
        <f t="shared" si="17"/>
        <v>44703</v>
      </c>
      <c r="C69" s="52">
        <f t="shared" si="18"/>
        <v>44703</v>
      </c>
      <c r="D69" s="35"/>
      <c r="E69" s="48" t="s">
        <v>363</v>
      </c>
      <c r="F69" s="47"/>
      <c r="G69" s="35"/>
      <c r="H69" s="48"/>
      <c r="I69" s="55">
        <f t="shared" si="26"/>
        <v>0</v>
      </c>
      <c r="J69" s="53">
        <v>0.41666666666666669</v>
      </c>
      <c r="K69" s="54">
        <v>0.75</v>
      </c>
      <c r="L69" s="55">
        <f t="shared" si="24"/>
        <v>8</v>
      </c>
      <c r="M69" s="53">
        <v>0.41666666666666669</v>
      </c>
      <c r="N69" s="54">
        <v>0.75</v>
      </c>
      <c r="O69" s="55">
        <f t="shared" si="25"/>
        <v>8</v>
      </c>
      <c r="P69" s="92"/>
    </row>
    <row r="70" spans="2:16" ht="19.5" customHeight="1" x14ac:dyDescent="0.2">
      <c r="B70" s="51">
        <f t="shared" si="17"/>
        <v>44704</v>
      </c>
      <c r="C70" s="52">
        <f t="shared" si="18"/>
        <v>44704</v>
      </c>
      <c r="D70" s="71">
        <v>0.58333333333333337</v>
      </c>
      <c r="E70" s="72">
        <v>0.83333333333333337</v>
      </c>
      <c r="F70" s="55">
        <f t="shared" si="23"/>
        <v>6</v>
      </c>
      <c r="G70" s="35"/>
      <c r="H70" s="48"/>
      <c r="I70" s="55">
        <f t="shared" si="26"/>
        <v>0</v>
      </c>
      <c r="J70" s="71">
        <v>0.58333333333333337</v>
      </c>
      <c r="K70" s="72">
        <v>0.75</v>
      </c>
      <c r="L70" s="55">
        <f t="shared" si="24"/>
        <v>3.9999999999999991</v>
      </c>
      <c r="M70" s="71">
        <v>0.41666666666666669</v>
      </c>
      <c r="N70" s="72">
        <v>0.83333333333333337</v>
      </c>
      <c r="O70" s="55">
        <f t="shared" si="25"/>
        <v>10</v>
      </c>
      <c r="P70" s="92"/>
    </row>
    <row r="71" spans="2:16" ht="19.5" customHeight="1" x14ac:dyDescent="0.2">
      <c r="B71" s="51">
        <f t="shared" si="17"/>
        <v>44705</v>
      </c>
      <c r="C71" s="52">
        <f t="shared" si="18"/>
        <v>44705</v>
      </c>
      <c r="D71" s="35"/>
      <c r="E71" s="48" t="s">
        <v>79</v>
      </c>
      <c r="F71" s="47"/>
      <c r="G71" s="35"/>
      <c r="H71" s="48"/>
      <c r="I71" s="55">
        <f t="shared" si="26"/>
        <v>0</v>
      </c>
      <c r="J71" s="35"/>
      <c r="K71" s="48" t="s">
        <v>79</v>
      </c>
      <c r="L71" s="47"/>
      <c r="M71" s="35"/>
      <c r="N71" s="48" t="s">
        <v>79</v>
      </c>
      <c r="O71" s="47"/>
      <c r="P71" s="83"/>
    </row>
    <row r="72" spans="2:16" ht="19.5" customHeight="1" x14ac:dyDescent="0.2">
      <c r="B72" s="51">
        <f t="shared" si="17"/>
        <v>44706</v>
      </c>
      <c r="C72" s="52">
        <f t="shared" si="18"/>
        <v>44706</v>
      </c>
      <c r="D72" s="71">
        <v>0.58333333333333337</v>
      </c>
      <c r="E72" s="72">
        <v>0.83333333333333337</v>
      </c>
      <c r="F72" s="55">
        <f t="shared" ref="F72:F77" si="27">(E72-D72)*24</f>
        <v>6</v>
      </c>
      <c r="G72" s="35"/>
      <c r="H72" s="48"/>
      <c r="I72" s="55">
        <f t="shared" si="26"/>
        <v>0</v>
      </c>
      <c r="J72" s="71">
        <v>0.58333333333333337</v>
      </c>
      <c r="K72" s="72">
        <v>0.75</v>
      </c>
      <c r="L72" s="55">
        <f t="shared" ref="L72:L77" si="28">(K72-J72)*24</f>
        <v>3.9999999999999991</v>
      </c>
      <c r="M72" s="71">
        <v>0.41666666666666669</v>
      </c>
      <c r="N72" s="72">
        <v>0.83333333333333337</v>
      </c>
      <c r="O72" s="55">
        <f t="shared" ref="O72:O77" si="29">(N72-M72)*24</f>
        <v>10</v>
      </c>
      <c r="P72" s="83"/>
    </row>
    <row r="73" spans="2:16" ht="19.5" customHeight="1" x14ac:dyDescent="0.2">
      <c r="B73" s="51">
        <f t="shared" si="17"/>
        <v>44707</v>
      </c>
      <c r="C73" s="52">
        <f t="shared" si="18"/>
        <v>44707</v>
      </c>
      <c r="D73" s="71">
        <v>0.58333333333333337</v>
      </c>
      <c r="E73" s="72">
        <v>0.83333333333333337</v>
      </c>
      <c r="F73" s="55">
        <f t="shared" si="27"/>
        <v>6</v>
      </c>
      <c r="G73" s="35"/>
      <c r="H73" s="48"/>
      <c r="I73" s="55">
        <f t="shared" si="26"/>
        <v>0</v>
      </c>
      <c r="J73" s="71">
        <v>0.58333333333333337</v>
      </c>
      <c r="K73" s="72">
        <v>0.75</v>
      </c>
      <c r="L73" s="55">
        <f t="shared" si="28"/>
        <v>3.9999999999999991</v>
      </c>
      <c r="M73" s="71">
        <v>0.41666666666666669</v>
      </c>
      <c r="N73" s="72">
        <v>0.83333333333333337</v>
      </c>
      <c r="O73" s="55">
        <f t="shared" si="29"/>
        <v>10</v>
      </c>
      <c r="P73" s="92"/>
    </row>
    <row r="74" spans="2:16" ht="19.5" customHeight="1" x14ac:dyDescent="0.2">
      <c r="B74" s="51">
        <f t="shared" si="17"/>
        <v>44708</v>
      </c>
      <c r="C74" s="52">
        <f t="shared" si="18"/>
        <v>44708</v>
      </c>
      <c r="D74" s="53">
        <v>0.58333333333333337</v>
      </c>
      <c r="E74" s="54">
        <v>0.83333333333333337</v>
      </c>
      <c r="F74" s="55">
        <f t="shared" si="27"/>
        <v>6</v>
      </c>
      <c r="G74" s="35"/>
      <c r="H74" s="48"/>
      <c r="I74" s="55">
        <f>(H74-G74)*24</f>
        <v>0</v>
      </c>
      <c r="J74" s="53">
        <v>0.58333333333333337</v>
      </c>
      <c r="K74" s="54">
        <v>0.75</v>
      </c>
      <c r="L74" s="55">
        <f t="shared" si="28"/>
        <v>3.9999999999999991</v>
      </c>
      <c r="M74" s="53">
        <v>0.41666666666666669</v>
      </c>
      <c r="N74" s="54">
        <v>0.83333333333333337</v>
      </c>
      <c r="O74" s="55">
        <f t="shared" si="29"/>
        <v>10</v>
      </c>
      <c r="P74" s="92"/>
    </row>
    <row r="75" spans="2:16" ht="19.5" customHeight="1" x14ac:dyDescent="0.2">
      <c r="B75" s="51">
        <f t="shared" si="17"/>
        <v>44709</v>
      </c>
      <c r="C75" s="52">
        <f t="shared" si="18"/>
        <v>44709</v>
      </c>
      <c r="D75" s="53">
        <v>0.41666666666666669</v>
      </c>
      <c r="E75" s="54">
        <v>0.83333333333333337</v>
      </c>
      <c r="F75" s="55">
        <f t="shared" si="27"/>
        <v>10</v>
      </c>
      <c r="G75" s="35"/>
      <c r="H75" s="48"/>
      <c r="I75" s="55">
        <f>(H75-G75)*24</f>
        <v>0</v>
      </c>
      <c r="J75" s="53">
        <v>0.41666666666666669</v>
      </c>
      <c r="K75" s="54">
        <v>0.75</v>
      </c>
      <c r="L75" s="55">
        <f t="shared" si="28"/>
        <v>8</v>
      </c>
      <c r="M75" s="53">
        <v>0.41666666666666669</v>
      </c>
      <c r="N75" s="54">
        <v>0.83333333333333337</v>
      </c>
      <c r="O75" s="55">
        <f t="shared" si="29"/>
        <v>10</v>
      </c>
      <c r="P75" s="92"/>
    </row>
    <row r="76" spans="2:16" ht="19.5" customHeight="1" x14ac:dyDescent="0.2">
      <c r="B76" s="51">
        <f>IF(DAY(B75+1)&lt;&gt;29,"",B75+1)</f>
        <v>44710</v>
      </c>
      <c r="C76" s="52">
        <f t="shared" si="18"/>
        <v>44710</v>
      </c>
      <c r="D76" s="53">
        <v>0.41666666666666669</v>
      </c>
      <c r="E76" s="54">
        <v>0.75</v>
      </c>
      <c r="F76" s="55">
        <f t="shared" si="27"/>
        <v>8</v>
      </c>
      <c r="G76" s="35"/>
      <c r="H76" s="48"/>
      <c r="I76" s="55">
        <f>(H76-G76)*24</f>
        <v>0</v>
      </c>
      <c r="J76" s="53">
        <v>0.41666666666666669</v>
      </c>
      <c r="K76" s="54">
        <v>0.75</v>
      </c>
      <c r="L76" s="55">
        <f t="shared" si="28"/>
        <v>8</v>
      </c>
      <c r="M76" s="53">
        <v>0.41666666666666669</v>
      </c>
      <c r="N76" s="54">
        <v>0.75</v>
      </c>
      <c r="O76" s="55">
        <f t="shared" si="29"/>
        <v>8</v>
      </c>
      <c r="P76" s="92"/>
    </row>
    <row r="77" spans="2:16" ht="19.5" customHeight="1" x14ac:dyDescent="0.2">
      <c r="B77" s="51">
        <f>IF(DAY(B76+1)&lt;&gt;30,"",B76+1)</f>
        <v>44711</v>
      </c>
      <c r="C77" s="52">
        <f t="shared" si="18"/>
        <v>44711</v>
      </c>
      <c r="D77" s="53">
        <v>0.58333333333333337</v>
      </c>
      <c r="E77" s="54">
        <v>0.83333333333333337</v>
      </c>
      <c r="F77" s="55">
        <f t="shared" si="27"/>
        <v>6</v>
      </c>
      <c r="G77" s="35"/>
      <c r="H77" s="48"/>
      <c r="I77" s="55">
        <f>(H77-G77)*24</f>
        <v>0</v>
      </c>
      <c r="J77" s="53">
        <v>0.58333333333333337</v>
      </c>
      <c r="K77" s="54">
        <v>0.75</v>
      </c>
      <c r="L77" s="55">
        <f t="shared" si="28"/>
        <v>3.9999999999999991</v>
      </c>
      <c r="M77" s="53">
        <v>0.41666666666666669</v>
      </c>
      <c r="N77" s="54">
        <v>0.83333333333333337</v>
      </c>
      <c r="O77" s="55">
        <f t="shared" si="29"/>
        <v>10</v>
      </c>
      <c r="P77" s="157"/>
    </row>
    <row r="78" spans="2:16" ht="19.5" customHeight="1" thickBot="1" x14ac:dyDescent="0.25">
      <c r="B78" s="51">
        <f>IF(DAY(B77+1)&lt;&gt;31,"",B77+1)</f>
        <v>44712</v>
      </c>
      <c r="C78" s="52">
        <f t="shared" si="18"/>
        <v>44712</v>
      </c>
      <c r="D78" s="35"/>
      <c r="E78" s="48" t="s">
        <v>79</v>
      </c>
      <c r="F78" s="47"/>
      <c r="G78" s="35"/>
      <c r="H78" s="48"/>
      <c r="I78" s="55">
        <f>(H78-G78)*24</f>
        <v>0</v>
      </c>
      <c r="J78" s="35"/>
      <c r="K78" s="48" t="s">
        <v>79</v>
      </c>
      <c r="L78" s="47"/>
      <c r="M78" s="35"/>
      <c r="N78" s="48" t="s">
        <v>79</v>
      </c>
      <c r="O78" s="47"/>
      <c r="P78" s="83"/>
    </row>
    <row r="79" spans="2:16" ht="19.5" customHeight="1" thickTop="1" x14ac:dyDescent="0.2">
      <c r="B79" s="57" t="s">
        <v>37</v>
      </c>
      <c r="C79" s="58"/>
      <c r="D79" s="57"/>
      <c r="E79" s="59">
        <f>COUNTIF(D48:D78,"&gt;0")</f>
        <v>26</v>
      </c>
      <c r="F79" s="60"/>
      <c r="G79" s="61"/>
      <c r="H79" s="59">
        <f>COUNTIF(G48:G78,"&gt;0")</f>
        <v>0</v>
      </c>
      <c r="I79" s="60"/>
      <c r="J79" s="61"/>
      <c r="K79" s="59">
        <f>COUNTIF(J48:J78,"&gt;0")</f>
        <v>27</v>
      </c>
      <c r="L79" s="60"/>
      <c r="M79" s="61"/>
      <c r="N79" s="59">
        <f>COUNTIF(M48:M78,"&gt;0")</f>
        <v>27</v>
      </c>
      <c r="O79" s="60"/>
      <c r="P79" s="40"/>
    </row>
    <row r="80" spans="2:16" ht="19.5" customHeight="1" x14ac:dyDescent="0.2">
      <c r="B80" s="62" t="s">
        <v>309</v>
      </c>
      <c r="C80" s="63"/>
      <c r="D80" s="64"/>
      <c r="E80" s="74">
        <f>SUM(F48:F78)</f>
        <v>186</v>
      </c>
      <c r="F80" s="63"/>
      <c r="G80" s="65"/>
      <c r="H80" s="74">
        <f>SUM(I48:I76)</f>
        <v>0</v>
      </c>
      <c r="I80" s="63"/>
      <c r="J80" s="65"/>
      <c r="K80" s="74">
        <f>SUM(L48:L78)</f>
        <v>156</v>
      </c>
      <c r="L80" s="63"/>
      <c r="M80" s="65"/>
      <c r="N80" s="74">
        <f>SUM(O48:O78)</f>
        <v>254</v>
      </c>
      <c r="O80" s="63"/>
      <c r="P80" s="40"/>
    </row>
    <row r="81" spans="2:16" ht="19.5" customHeight="1" x14ac:dyDescent="0.2">
      <c r="B81" s="64" t="s">
        <v>366</v>
      </c>
      <c r="C81" s="66"/>
      <c r="D81" s="64"/>
      <c r="E81" s="90">
        <f>COUNTIF($B$48:$B$78,"&gt;0")-E79</f>
        <v>5</v>
      </c>
      <c r="F81" s="47"/>
      <c r="G81" s="35"/>
      <c r="H81" s="90">
        <f>COUNTIF($B$48:$B$78,"&gt;0")-H79</f>
        <v>31</v>
      </c>
      <c r="I81" s="47"/>
      <c r="J81" s="35"/>
      <c r="K81" s="90">
        <f>COUNTIF($B$48:$B$78,"&gt;0")-K79</f>
        <v>4</v>
      </c>
      <c r="L81" s="47"/>
      <c r="M81" s="35"/>
      <c r="N81" s="90">
        <f>COUNTIF($B$48:$B$78,"&gt;0")-N79</f>
        <v>4</v>
      </c>
      <c r="O81" s="47"/>
      <c r="P81" s="40"/>
    </row>
    <row r="82" spans="2:16" ht="19.5" customHeight="1" x14ac:dyDescent="0.2">
      <c r="B82" s="67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8.75" customHeight="1" x14ac:dyDescent="0.2">
      <c r="B83" s="287" t="s">
        <v>13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2:16" ht="18.75" customHeight="1" x14ac:dyDescent="0.2"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2:16" ht="18.75" customHeight="1" x14ac:dyDescent="0.2"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ht="18.75" customHeight="1" x14ac:dyDescent="0.2">
      <c r="B86" s="377">
        <f>EDATE(B45, 1)</f>
        <v>44713</v>
      </c>
      <c r="C86" s="377"/>
      <c r="D86" s="377"/>
      <c r="E86" s="44">
        <f>B86</f>
        <v>44713</v>
      </c>
      <c r="F86" s="10"/>
    </row>
    <row r="87" spans="2:16" ht="19.5" customHeight="1" x14ac:dyDescent="0.2">
      <c r="B87" s="289"/>
      <c r="C87" s="290"/>
      <c r="D87" s="219" t="s">
        <v>313</v>
      </c>
      <c r="E87" s="293"/>
      <c r="F87" s="220"/>
      <c r="G87" s="219" t="s">
        <v>2</v>
      </c>
      <c r="H87" s="293"/>
      <c r="I87" s="220"/>
      <c r="J87" s="219" t="s">
        <v>36</v>
      </c>
      <c r="K87" s="293"/>
      <c r="L87" s="220"/>
      <c r="M87" s="219" t="s">
        <v>237</v>
      </c>
      <c r="N87" s="293"/>
      <c r="O87" s="220"/>
      <c r="P87" s="40" t="s">
        <v>306</v>
      </c>
    </row>
    <row r="88" spans="2:16" ht="19.5" customHeight="1" x14ac:dyDescent="0.2">
      <c r="B88" s="291"/>
      <c r="C88" s="292"/>
      <c r="D88" s="35" t="s">
        <v>246</v>
      </c>
      <c r="E88" s="48" t="s">
        <v>307</v>
      </c>
      <c r="F88" s="47" t="s">
        <v>308</v>
      </c>
      <c r="G88" s="35" t="s">
        <v>246</v>
      </c>
      <c r="H88" s="48" t="s">
        <v>307</v>
      </c>
      <c r="I88" s="47" t="s">
        <v>308</v>
      </c>
      <c r="J88" s="35" t="s">
        <v>246</v>
      </c>
      <c r="K88" s="48" t="s">
        <v>307</v>
      </c>
      <c r="L88" s="47" t="s">
        <v>308</v>
      </c>
      <c r="M88" s="35" t="s">
        <v>246</v>
      </c>
      <c r="N88" s="48" t="s">
        <v>307</v>
      </c>
      <c r="O88" s="47" t="s">
        <v>308</v>
      </c>
      <c r="P88" s="3"/>
    </row>
    <row r="89" spans="2:16" ht="19.5" customHeight="1" x14ac:dyDescent="0.2">
      <c r="B89" s="51">
        <f>B86</f>
        <v>44713</v>
      </c>
      <c r="C89" s="52">
        <f>B89</f>
        <v>44713</v>
      </c>
      <c r="D89" s="71">
        <v>0.58333333333333337</v>
      </c>
      <c r="E89" s="72">
        <v>0.83333333333333337</v>
      </c>
      <c r="F89" s="55">
        <f t="shared" ref="F89:F94" si="30">(E89-D89)*24</f>
        <v>6</v>
      </c>
      <c r="G89" s="35"/>
      <c r="H89" s="48"/>
      <c r="I89" s="55">
        <f t="shared" ref="I89:I94" si="31">(H89-G89)*24</f>
        <v>0</v>
      </c>
      <c r="J89" s="71">
        <v>0.58333333333333337</v>
      </c>
      <c r="K89" s="72">
        <v>0.75</v>
      </c>
      <c r="L89" s="55">
        <f t="shared" ref="L89:L94" si="32">(K89-J89)*24</f>
        <v>3.9999999999999991</v>
      </c>
      <c r="M89" s="71">
        <v>0.41666666666666669</v>
      </c>
      <c r="N89" s="72">
        <v>0.83333333333333337</v>
      </c>
      <c r="O89" s="55">
        <f t="shared" ref="O89:O94" si="33">(N89-M89)*24</f>
        <v>10</v>
      </c>
      <c r="P89" s="83"/>
    </row>
    <row r="90" spans="2:16" ht="19.5" customHeight="1" x14ac:dyDescent="0.2">
      <c r="B90" s="51">
        <f t="shared" ref="B90:B116" si="34">B89+1</f>
        <v>44714</v>
      </c>
      <c r="C90" s="52">
        <f>B90</f>
        <v>44714</v>
      </c>
      <c r="D90" s="71">
        <v>0.58333333333333337</v>
      </c>
      <c r="E90" s="72">
        <v>0.83333333333333337</v>
      </c>
      <c r="F90" s="55">
        <f t="shared" si="30"/>
        <v>6</v>
      </c>
      <c r="G90" s="35"/>
      <c r="H90" s="48"/>
      <c r="I90" s="55">
        <f t="shared" si="31"/>
        <v>0</v>
      </c>
      <c r="J90" s="71">
        <v>0.58333333333333337</v>
      </c>
      <c r="K90" s="72">
        <v>0.75</v>
      </c>
      <c r="L90" s="55">
        <f t="shared" si="32"/>
        <v>3.9999999999999991</v>
      </c>
      <c r="M90" s="71">
        <v>0.41666666666666669</v>
      </c>
      <c r="N90" s="72">
        <v>0.83333333333333337</v>
      </c>
      <c r="O90" s="55">
        <f t="shared" si="33"/>
        <v>10</v>
      </c>
      <c r="P90" s="83"/>
    </row>
    <row r="91" spans="2:16" ht="19.5" customHeight="1" x14ac:dyDescent="0.2">
      <c r="B91" s="51">
        <f t="shared" si="34"/>
        <v>44715</v>
      </c>
      <c r="C91" s="52">
        <f t="shared" ref="C91:C119" si="35">B91</f>
        <v>44715</v>
      </c>
      <c r="D91" s="71">
        <v>0.58333333333333337</v>
      </c>
      <c r="E91" s="72">
        <v>0.83333333333333337</v>
      </c>
      <c r="F91" s="55">
        <f t="shared" si="30"/>
        <v>6</v>
      </c>
      <c r="G91" s="35"/>
      <c r="H91" s="48"/>
      <c r="I91" s="55">
        <f t="shared" si="31"/>
        <v>0</v>
      </c>
      <c r="J91" s="71">
        <v>0.58333333333333337</v>
      </c>
      <c r="K91" s="72">
        <v>0.75</v>
      </c>
      <c r="L91" s="55">
        <f t="shared" si="32"/>
        <v>3.9999999999999991</v>
      </c>
      <c r="M91" s="71">
        <v>0.41666666666666669</v>
      </c>
      <c r="N91" s="72">
        <v>0.83333333333333337</v>
      </c>
      <c r="O91" s="55">
        <f t="shared" si="33"/>
        <v>10</v>
      </c>
      <c r="P91" s="83"/>
    </row>
    <row r="92" spans="2:16" ht="19.5" customHeight="1" x14ac:dyDescent="0.2">
      <c r="B92" s="51">
        <f t="shared" si="34"/>
        <v>44716</v>
      </c>
      <c r="C92" s="52">
        <f t="shared" si="35"/>
        <v>44716</v>
      </c>
      <c r="D92" s="71"/>
      <c r="E92" s="136" t="s">
        <v>370</v>
      </c>
      <c r="F92" s="55"/>
      <c r="G92" s="35"/>
      <c r="H92" s="48"/>
      <c r="I92" s="55">
        <f t="shared" si="31"/>
        <v>0</v>
      </c>
      <c r="J92" s="71">
        <v>0.41666666666666669</v>
      </c>
      <c r="K92" s="72">
        <v>0.75</v>
      </c>
      <c r="L92" s="55">
        <f t="shared" si="32"/>
        <v>8</v>
      </c>
      <c r="M92" s="71">
        <v>0.41666666666666669</v>
      </c>
      <c r="N92" s="72">
        <v>0.83333333333333337</v>
      </c>
      <c r="O92" s="55">
        <f t="shared" si="33"/>
        <v>10</v>
      </c>
      <c r="P92" s="83"/>
    </row>
    <row r="93" spans="2:16" ht="19.5" customHeight="1" x14ac:dyDescent="0.2">
      <c r="B93" s="51">
        <f t="shared" si="34"/>
        <v>44717</v>
      </c>
      <c r="C93" s="52">
        <f t="shared" si="35"/>
        <v>44717</v>
      </c>
      <c r="D93" s="53"/>
      <c r="E93" s="136" t="s">
        <v>370</v>
      </c>
      <c r="F93" s="55"/>
      <c r="G93" s="35"/>
      <c r="H93" s="48"/>
      <c r="I93" s="55">
        <f t="shared" si="31"/>
        <v>0</v>
      </c>
      <c r="J93" s="53">
        <v>0.41666666666666669</v>
      </c>
      <c r="K93" s="54">
        <v>0.75</v>
      </c>
      <c r="L93" s="55">
        <f t="shared" si="32"/>
        <v>8</v>
      </c>
      <c r="M93" s="53">
        <v>0.41666666666666669</v>
      </c>
      <c r="N93" s="54">
        <v>0.75</v>
      </c>
      <c r="O93" s="55">
        <f t="shared" si="33"/>
        <v>8</v>
      </c>
      <c r="P93" s="83"/>
    </row>
    <row r="94" spans="2:16" ht="19.5" customHeight="1" x14ac:dyDescent="0.2">
      <c r="B94" s="51">
        <f t="shared" si="34"/>
        <v>44718</v>
      </c>
      <c r="C94" s="52">
        <f t="shared" si="35"/>
        <v>44718</v>
      </c>
      <c r="D94" s="71">
        <v>0.58333333333333337</v>
      </c>
      <c r="E94" s="72">
        <v>0.83333333333333337</v>
      </c>
      <c r="F94" s="55">
        <f t="shared" si="30"/>
        <v>6</v>
      </c>
      <c r="G94" s="35"/>
      <c r="H94" s="48"/>
      <c r="I94" s="55">
        <f t="shared" si="31"/>
        <v>0</v>
      </c>
      <c r="J94" s="71">
        <v>0.58333333333333337</v>
      </c>
      <c r="K94" s="72">
        <v>0.75</v>
      </c>
      <c r="L94" s="55">
        <f t="shared" si="32"/>
        <v>3.9999999999999991</v>
      </c>
      <c r="M94" s="71">
        <v>0.41666666666666669</v>
      </c>
      <c r="N94" s="72">
        <v>0.83333333333333337</v>
      </c>
      <c r="O94" s="55">
        <f t="shared" si="33"/>
        <v>10</v>
      </c>
      <c r="P94" s="91"/>
    </row>
    <row r="95" spans="2:16" ht="19.5" customHeight="1" x14ac:dyDescent="0.2">
      <c r="B95" s="51">
        <f t="shared" si="34"/>
        <v>44719</v>
      </c>
      <c r="C95" s="52">
        <f t="shared" si="35"/>
        <v>44719</v>
      </c>
      <c r="D95" s="35"/>
      <c r="E95" s="48" t="s">
        <v>79</v>
      </c>
      <c r="F95" s="47"/>
      <c r="G95" s="35"/>
      <c r="H95" s="48"/>
      <c r="I95" s="55">
        <f t="shared" ref="I95:I100" si="36">(H95-G95)*24</f>
        <v>0</v>
      </c>
      <c r="J95" s="35"/>
      <c r="K95" s="48" t="s">
        <v>79</v>
      </c>
      <c r="L95" s="47"/>
      <c r="M95" s="35"/>
      <c r="N95" s="48" t="s">
        <v>79</v>
      </c>
      <c r="O95" s="47"/>
      <c r="P95" s="83"/>
    </row>
    <row r="96" spans="2:16" ht="19.5" customHeight="1" x14ac:dyDescent="0.2">
      <c r="B96" s="51">
        <f t="shared" si="34"/>
        <v>44720</v>
      </c>
      <c r="C96" s="52">
        <f t="shared" si="35"/>
        <v>44720</v>
      </c>
      <c r="D96" s="71">
        <v>0.58333333333333337</v>
      </c>
      <c r="E96" s="72">
        <v>0.83333333333333337</v>
      </c>
      <c r="F96" s="55">
        <f t="shared" ref="F96:F101" si="37">(E96-D96)*24</f>
        <v>6</v>
      </c>
      <c r="G96" s="35"/>
      <c r="H96" s="48"/>
      <c r="I96" s="55">
        <f t="shared" si="36"/>
        <v>0</v>
      </c>
      <c r="J96" s="71">
        <v>0.58333333333333337</v>
      </c>
      <c r="K96" s="72">
        <v>0.75</v>
      </c>
      <c r="L96" s="55">
        <f t="shared" ref="L96:L101" si="38">(K96-J96)*24</f>
        <v>3.9999999999999991</v>
      </c>
      <c r="M96" s="71">
        <v>0.41666666666666669</v>
      </c>
      <c r="N96" s="72">
        <v>0.83333333333333337</v>
      </c>
      <c r="O96" s="55">
        <f t="shared" ref="O96:O101" si="39">(N96-M96)*24</f>
        <v>10</v>
      </c>
      <c r="P96" s="83"/>
    </row>
    <row r="97" spans="2:16" ht="19.5" customHeight="1" x14ac:dyDescent="0.2">
      <c r="B97" s="51">
        <f t="shared" si="34"/>
        <v>44721</v>
      </c>
      <c r="C97" s="52">
        <f t="shared" si="35"/>
        <v>44721</v>
      </c>
      <c r="D97" s="71">
        <v>0.58333333333333337</v>
      </c>
      <c r="E97" s="72">
        <v>0.83333333333333337</v>
      </c>
      <c r="F97" s="55">
        <f t="shared" si="37"/>
        <v>6</v>
      </c>
      <c r="G97" s="35"/>
      <c r="H97" s="48"/>
      <c r="I97" s="55">
        <f t="shared" si="36"/>
        <v>0</v>
      </c>
      <c r="J97" s="71">
        <v>0.58333333333333337</v>
      </c>
      <c r="K97" s="72">
        <v>0.75</v>
      </c>
      <c r="L97" s="55">
        <f t="shared" si="38"/>
        <v>3.9999999999999991</v>
      </c>
      <c r="M97" s="71">
        <v>0.41666666666666669</v>
      </c>
      <c r="N97" s="72">
        <v>0.83333333333333337</v>
      </c>
      <c r="O97" s="55">
        <f t="shared" si="39"/>
        <v>10</v>
      </c>
      <c r="P97" s="92"/>
    </row>
    <row r="98" spans="2:16" ht="19.5" customHeight="1" x14ac:dyDescent="0.2">
      <c r="B98" s="51">
        <f t="shared" si="34"/>
        <v>44722</v>
      </c>
      <c r="C98" s="52">
        <f t="shared" si="35"/>
        <v>44722</v>
      </c>
      <c r="D98" s="71">
        <v>0.58333333333333337</v>
      </c>
      <c r="E98" s="72">
        <v>0.83333333333333337</v>
      </c>
      <c r="F98" s="55">
        <f t="shared" si="37"/>
        <v>6</v>
      </c>
      <c r="G98" s="35"/>
      <c r="H98" s="48"/>
      <c r="I98" s="55">
        <f t="shared" si="36"/>
        <v>0</v>
      </c>
      <c r="J98" s="71">
        <v>0.58333333333333337</v>
      </c>
      <c r="K98" s="72">
        <v>0.75</v>
      </c>
      <c r="L98" s="55">
        <f t="shared" si="38"/>
        <v>3.9999999999999991</v>
      </c>
      <c r="M98" s="71">
        <v>0.41666666666666669</v>
      </c>
      <c r="N98" s="72">
        <v>0.83333333333333337</v>
      </c>
      <c r="O98" s="55">
        <f t="shared" si="39"/>
        <v>10</v>
      </c>
      <c r="P98" s="92"/>
    </row>
    <row r="99" spans="2:16" ht="19.5" customHeight="1" x14ac:dyDescent="0.2">
      <c r="B99" s="51">
        <f t="shared" si="34"/>
        <v>44723</v>
      </c>
      <c r="C99" s="52">
        <f t="shared" si="35"/>
        <v>44723</v>
      </c>
      <c r="D99" s="71">
        <v>0.41666666666666669</v>
      </c>
      <c r="E99" s="54">
        <v>0.83333333333333337</v>
      </c>
      <c r="F99" s="55">
        <f t="shared" si="37"/>
        <v>10</v>
      </c>
      <c r="G99" s="35"/>
      <c r="H99" s="48"/>
      <c r="I99" s="55">
        <f t="shared" si="36"/>
        <v>0</v>
      </c>
      <c r="J99" s="71">
        <v>0.41666666666666669</v>
      </c>
      <c r="K99" s="72">
        <v>0.75</v>
      </c>
      <c r="L99" s="55">
        <f t="shared" si="38"/>
        <v>8</v>
      </c>
      <c r="M99" s="71">
        <v>0.41666666666666669</v>
      </c>
      <c r="N99" s="54">
        <v>0.83333333333333337</v>
      </c>
      <c r="O99" s="55">
        <f t="shared" si="39"/>
        <v>10</v>
      </c>
      <c r="P99" s="92"/>
    </row>
    <row r="100" spans="2:16" ht="19.5" customHeight="1" x14ac:dyDescent="0.2">
      <c r="B100" s="51">
        <f t="shared" si="34"/>
        <v>44724</v>
      </c>
      <c r="C100" s="52">
        <f t="shared" si="35"/>
        <v>44724</v>
      </c>
      <c r="D100" s="53">
        <v>0.41666666666666669</v>
      </c>
      <c r="E100" s="54">
        <v>0.75</v>
      </c>
      <c r="F100" s="55">
        <f t="shared" si="37"/>
        <v>8</v>
      </c>
      <c r="G100" s="35"/>
      <c r="H100" s="48"/>
      <c r="I100" s="55">
        <f t="shared" si="36"/>
        <v>0</v>
      </c>
      <c r="J100" s="53">
        <v>0.41666666666666669</v>
      </c>
      <c r="K100" s="54">
        <v>0.75</v>
      </c>
      <c r="L100" s="55">
        <f t="shared" si="38"/>
        <v>8</v>
      </c>
      <c r="M100" s="53">
        <v>0.41666666666666669</v>
      </c>
      <c r="N100" s="54">
        <v>0.75</v>
      </c>
      <c r="O100" s="55">
        <f t="shared" si="39"/>
        <v>8</v>
      </c>
      <c r="P100" s="137" t="s">
        <v>374</v>
      </c>
    </row>
    <row r="101" spans="2:16" ht="19.5" customHeight="1" x14ac:dyDescent="0.2">
      <c r="B101" s="51">
        <f t="shared" si="34"/>
        <v>44725</v>
      </c>
      <c r="C101" s="52">
        <f t="shared" si="35"/>
        <v>44725</v>
      </c>
      <c r="D101" s="71">
        <v>0.58333333333333337</v>
      </c>
      <c r="E101" s="72">
        <v>0.83333333333333337</v>
      </c>
      <c r="F101" s="55">
        <f t="shared" si="37"/>
        <v>6</v>
      </c>
      <c r="G101" s="35"/>
      <c r="H101" s="48"/>
      <c r="I101" s="55">
        <f>(H101-G101)*24</f>
        <v>0</v>
      </c>
      <c r="J101" s="71">
        <v>0.58333333333333337</v>
      </c>
      <c r="K101" s="72">
        <v>0.75</v>
      </c>
      <c r="L101" s="55">
        <f t="shared" si="38"/>
        <v>3.9999999999999991</v>
      </c>
      <c r="M101" s="71">
        <v>0.41666666666666669</v>
      </c>
      <c r="N101" s="54">
        <v>0.83333333333333337</v>
      </c>
      <c r="O101" s="55">
        <f t="shared" si="39"/>
        <v>10</v>
      </c>
      <c r="P101" s="83"/>
    </row>
    <row r="102" spans="2:16" ht="19.5" customHeight="1" x14ac:dyDescent="0.2">
      <c r="B102" s="51">
        <f t="shared" si="34"/>
        <v>44726</v>
      </c>
      <c r="C102" s="52">
        <f t="shared" si="35"/>
        <v>44726</v>
      </c>
      <c r="D102" s="35"/>
      <c r="E102" s="48" t="s">
        <v>79</v>
      </c>
      <c r="F102" s="47"/>
      <c r="G102" s="35"/>
      <c r="H102" s="48"/>
      <c r="I102" s="55">
        <f t="shared" ref="I102:I116" si="40">(H102-G102)*24</f>
        <v>0</v>
      </c>
      <c r="J102" s="35"/>
      <c r="K102" s="48" t="s">
        <v>79</v>
      </c>
      <c r="L102" s="47"/>
      <c r="M102" s="35"/>
      <c r="N102" s="48" t="s">
        <v>79</v>
      </c>
      <c r="O102" s="47"/>
      <c r="P102" s="83" t="s">
        <v>142</v>
      </c>
    </row>
    <row r="103" spans="2:16" ht="19.5" customHeight="1" x14ac:dyDescent="0.2">
      <c r="B103" s="51">
        <f t="shared" si="34"/>
        <v>44727</v>
      </c>
      <c r="C103" s="52">
        <f t="shared" si="35"/>
        <v>44727</v>
      </c>
      <c r="D103" s="71">
        <v>0.58333333333333337</v>
      </c>
      <c r="E103" s="72">
        <v>0.75</v>
      </c>
      <c r="F103" s="55">
        <f t="shared" ref="F103:F108" si="41">(E103-D103)*24</f>
        <v>3.9999999999999991</v>
      </c>
      <c r="G103" s="35"/>
      <c r="H103" s="48"/>
      <c r="I103" s="55">
        <f t="shared" si="40"/>
        <v>0</v>
      </c>
      <c r="J103" s="71">
        <v>0.58333333333333337</v>
      </c>
      <c r="K103" s="72">
        <v>0.75</v>
      </c>
      <c r="L103" s="55">
        <f t="shared" ref="L103:L108" si="42">(K103-J103)*24</f>
        <v>3.9999999999999991</v>
      </c>
      <c r="M103" s="71">
        <v>0.41666666666666669</v>
      </c>
      <c r="N103" s="72">
        <v>0.75</v>
      </c>
      <c r="O103" s="55">
        <f t="shared" ref="O103:O108" si="43">(N103-M103)*24</f>
        <v>8</v>
      </c>
      <c r="P103" s="83" t="s">
        <v>142</v>
      </c>
    </row>
    <row r="104" spans="2:16" ht="19.5" customHeight="1" x14ac:dyDescent="0.2">
      <c r="B104" s="51">
        <f t="shared" si="34"/>
        <v>44728</v>
      </c>
      <c r="C104" s="52">
        <f t="shared" si="35"/>
        <v>44728</v>
      </c>
      <c r="D104" s="71">
        <v>0.58333333333333337</v>
      </c>
      <c r="E104" s="72">
        <v>0.75</v>
      </c>
      <c r="F104" s="55">
        <f t="shared" si="41"/>
        <v>3.9999999999999991</v>
      </c>
      <c r="G104" s="35"/>
      <c r="H104" s="48"/>
      <c r="I104" s="55">
        <f t="shared" si="40"/>
        <v>0</v>
      </c>
      <c r="J104" s="71">
        <v>0.58333333333333337</v>
      </c>
      <c r="K104" s="72">
        <v>0.75</v>
      </c>
      <c r="L104" s="55">
        <f t="shared" si="42"/>
        <v>3.9999999999999991</v>
      </c>
      <c r="M104" s="71">
        <v>0.41666666666666669</v>
      </c>
      <c r="N104" s="72">
        <v>0.75</v>
      </c>
      <c r="O104" s="55">
        <f t="shared" si="43"/>
        <v>8</v>
      </c>
      <c r="P104" s="83" t="s">
        <v>142</v>
      </c>
    </row>
    <row r="105" spans="2:16" ht="19.5" customHeight="1" x14ac:dyDescent="0.2">
      <c r="B105" s="51">
        <f t="shared" si="34"/>
        <v>44729</v>
      </c>
      <c r="C105" s="52">
        <f t="shared" si="35"/>
        <v>44729</v>
      </c>
      <c r="D105" s="71">
        <v>0.58333333333333337</v>
      </c>
      <c r="E105" s="72">
        <v>0.83333333333333337</v>
      </c>
      <c r="F105" s="55">
        <f t="shared" si="41"/>
        <v>6</v>
      </c>
      <c r="G105" s="35"/>
      <c r="H105" s="48"/>
      <c r="I105" s="55">
        <f t="shared" si="40"/>
        <v>0</v>
      </c>
      <c r="J105" s="71">
        <v>0.58333333333333337</v>
      </c>
      <c r="K105" s="72">
        <v>0.75</v>
      </c>
      <c r="L105" s="55">
        <f t="shared" si="42"/>
        <v>3.9999999999999991</v>
      </c>
      <c r="M105" s="71">
        <v>0.41666666666666669</v>
      </c>
      <c r="N105" s="72">
        <v>0.83333333333333337</v>
      </c>
      <c r="O105" s="55">
        <f t="shared" si="43"/>
        <v>10</v>
      </c>
      <c r="P105" s="92"/>
    </row>
    <row r="106" spans="2:16" ht="19.5" customHeight="1" x14ac:dyDescent="0.2">
      <c r="B106" s="51">
        <f t="shared" si="34"/>
        <v>44730</v>
      </c>
      <c r="C106" s="52">
        <f t="shared" si="35"/>
        <v>44730</v>
      </c>
      <c r="D106" s="71">
        <v>0.41666666666666669</v>
      </c>
      <c r="E106" s="72">
        <v>0.83333333333333337</v>
      </c>
      <c r="F106" s="55">
        <f t="shared" si="41"/>
        <v>10</v>
      </c>
      <c r="G106" s="35"/>
      <c r="H106" s="48"/>
      <c r="I106" s="55">
        <f t="shared" si="40"/>
        <v>0</v>
      </c>
      <c r="J106" s="71">
        <v>0.41666666666666669</v>
      </c>
      <c r="K106" s="72">
        <v>0.75</v>
      </c>
      <c r="L106" s="55">
        <f t="shared" si="42"/>
        <v>8</v>
      </c>
      <c r="M106" s="71">
        <v>0.41666666666666669</v>
      </c>
      <c r="N106" s="72">
        <v>0.83333333333333337</v>
      </c>
      <c r="O106" s="55">
        <f t="shared" si="43"/>
        <v>10</v>
      </c>
      <c r="P106" s="92"/>
    </row>
    <row r="107" spans="2:16" ht="19.5" customHeight="1" x14ac:dyDescent="0.2">
      <c r="B107" s="51">
        <f t="shared" si="34"/>
        <v>44731</v>
      </c>
      <c r="C107" s="52">
        <f t="shared" si="35"/>
        <v>44731</v>
      </c>
      <c r="D107" s="53">
        <v>0.41666666666666669</v>
      </c>
      <c r="E107" s="54">
        <v>0.75</v>
      </c>
      <c r="F107" s="55">
        <f t="shared" si="41"/>
        <v>8</v>
      </c>
      <c r="G107" s="35"/>
      <c r="H107" s="48"/>
      <c r="I107" s="55">
        <f t="shared" si="40"/>
        <v>0</v>
      </c>
      <c r="J107" s="53">
        <v>0.41666666666666669</v>
      </c>
      <c r="K107" s="54">
        <v>0.75</v>
      </c>
      <c r="L107" s="55">
        <f t="shared" si="42"/>
        <v>8</v>
      </c>
      <c r="M107" s="53">
        <v>0.41666666666666669</v>
      </c>
      <c r="N107" s="54">
        <v>0.75</v>
      </c>
      <c r="O107" s="55">
        <f t="shared" si="43"/>
        <v>8</v>
      </c>
      <c r="P107" s="92"/>
    </row>
    <row r="108" spans="2:16" ht="19.5" customHeight="1" x14ac:dyDescent="0.2">
      <c r="B108" s="51">
        <f t="shared" si="34"/>
        <v>44732</v>
      </c>
      <c r="C108" s="52">
        <f t="shared" si="35"/>
        <v>44732</v>
      </c>
      <c r="D108" s="71">
        <v>0.58333333333333337</v>
      </c>
      <c r="E108" s="72">
        <v>0.83333333333333337</v>
      </c>
      <c r="F108" s="55">
        <f t="shared" si="41"/>
        <v>6</v>
      </c>
      <c r="G108" s="35"/>
      <c r="H108" s="48"/>
      <c r="I108" s="55">
        <f t="shared" si="40"/>
        <v>0</v>
      </c>
      <c r="J108" s="71">
        <v>0.58333333333333337</v>
      </c>
      <c r="K108" s="72">
        <v>0.75</v>
      </c>
      <c r="L108" s="55">
        <f t="shared" si="42"/>
        <v>3.9999999999999991</v>
      </c>
      <c r="M108" s="71">
        <v>0.41666666666666669</v>
      </c>
      <c r="N108" s="72">
        <v>0.83333333333333337</v>
      </c>
      <c r="O108" s="55">
        <f t="shared" si="43"/>
        <v>10</v>
      </c>
      <c r="P108" s="92"/>
    </row>
    <row r="109" spans="2:16" ht="19.5" customHeight="1" x14ac:dyDescent="0.2">
      <c r="B109" s="51">
        <f t="shared" si="34"/>
        <v>44733</v>
      </c>
      <c r="C109" s="52">
        <f t="shared" si="35"/>
        <v>44733</v>
      </c>
      <c r="D109" s="35"/>
      <c r="E109" s="48" t="s">
        <v>79</v>
      </c>
      <c r="F109" s="47"/>
      <c r="G109" s="35"/>
      <c r="H109" s="48"/>
      <c r="I109" s="55">
        <f t="shared" si="40"/>
        <v>0</v>
      </c>
      <c r="J109" s="35"/>
      <c r="K109" s="48" t="s">
        <v>79</v>
      </c>
      <c r="L109" s="47"/>
      <c r="M109" s="35"/>
      <c r="N109" s="48" t="s">
        <v>79</v>
      </c>
      <c r="O109" s="47"/>
      <c r="P109" s="92"/>
    </row>
    <row r="110" spans="2:16" ht="19.5" customHeight="1" x14ac:dyDescent="0.2">
      <c r="B110" s="51">
        <f t="shared" si="34"/>
        <v>44734</v>
      </c>
      <c r="C110" s="52">
        <f t="shared" si="35"/>
        <v>44734</v>
      </c>
      <c r="D110" s="71">
        <v>0.58333333333333337</v>
      </c>
      <c r="E110" s="72">
        <v>0.83333333333333337</v>
      </c>
      <c r="F110" s="55">
        <f t="shared" ref="F110:F115" si="44">(E110-D110)*24</f>
        <v>6</v>
      </c>
      <c r="G110" s="35"/>
      <c r="H110" s="48"/>
      <c r="I110" s="55">
        <f t="shared" si="40"/>
        <v>0</v>
      </c>
      <c r="J110" s="71">
        <v>0.58333333333333337</v>
      </c>
      <c r="K110" s="72">
        <v>0.75</v>
      </c>
      <c r="L110" s="55">
        <f t="shared" ref="L110:L115" si="45">(K110-J110)*24</f>
        <v>3.9999999999999991</v>
      </c>
      <c r="M110" s="71">
        <v>0.41666666666666669</v>
      </c>
      <c r="N110" s="72">
        <v>0.83333333333333337</v>
      </c>
      <c r="O110" s="55">
        <f t="shared" ref="O110:O115" si="46">(N110-M110)*24</f>
        <v>10</v>
      </c>
      <c r="P110" s="83"/>
    </row>
    <row r="111" spans="2:16" ht="19.5" customHeight="1" x14ac:dyDescent="0.2">
      <c r="B111" s="51">
        <f t="shared" si="34"/>
        <v>44735</v>
      </c>
      <c r="C111" s="52">
        <f t="shared" si="35"/>
        <v>44735</v>
      </c>
      <c r="D111" s="71">
        <v>0.58333333333333337</v>
      </c>
      <c r="E111" s="72">
        <v>0.83333333333333337</v>
      </c>
      <c r="F111" s="55">
        <f t="shared" si="44"/>
        <v>6</v>
      </c>
      <c r="G111" s="35"/>
      <c r="H111" s="48"/>
      <c r="I111" s="55">
        <f t="shared" si="40"/>
        <v>0</v>
      </c>
      <c r="J111" s="71">
        <v>0.58333333333333337</v>
      </c>
      <c r="K111" s="72">
        <v>0.75</v>
      </c>
      <c r="L111" s="55">
        <f t="shared" si="45"/>
        <v>3.9999999999999991</v>
      </c>
      <c r="M111" s="71">
        <v>0.41666666666666669</v>
      </c>
      <c r="N111" s="72">
        <v>0.83333333333333337</v>
      </c>
      <c r="O111" s="55">
        <f t="shared" si="46"/>
        <v>10</v>
      </c>
      <c r="P111" s="92"/>
    </row>
    <row r="112" spans="2:16" ht="19.5" customHeight="1" x14ac:dyDescent="0.2">
      <c r="B112" s="51">
        <f t="shared" si="34"/>
        <v>44736</v>
      </c>
      <c r="C112" s="52">
        <f t="shared" si="35"/>
        <v>44736</v>
      </c>
      <c r="D112" s="71">
        <v>0.58333333333333337</v>
      </c>
      <c r="E112" s="72">
        <v>0.83333333333333337</v>
      </c>
      <c r="F112" s="55">
        <f t="shared" si="44"/>
        <v>6</v>
      </c>
      <c r="G112" s="35"/>
      <c r="H112" s="48"/>
      <c r="I112" s="55">
        <f t="shared" si="40"/>
        <v>0</v>
      </c>
      <c r="J112" s="71">
        <v>0.58333333333333337</v>
      </c>
      <c r="K112" s="72">
        <v>0.75</v>
      </c>
      <c r="L112" s="55">
        <f t="shared" si="45"/>
        <v>3.9999999999999991</v>
      </c>
      <c r="M112" s="71">
        <v>0.41666666666666669</v>
      </c>
      <c r="N112" s="72">
        <v>0.83333333333333337</v>
      </c>
      <c r="O112" s="55">
        <f t="shared" si="46"/>
        <v>10</v>
      </c>
      <c r="P112" s="92"/>
    </row>
    <row r="113" spans="2:16" ht="19.5" customHeight="1" x14ac:dyDescent="0.2">
      <c r="B113" s="51">
        <f t="shared" si="34"/>
        <v>44737</v>
      </c>
      <c r="C113" s="52">
        <f t="shared" si="35"/>
        <v>44737</v>
      </c>
      <c r="D113" s="71">
        <v>0.41666666666666669</v>
      </c>
      <c r="E113" s="72">
        <v>0.83333333333333337</v>
      </c>
      <c r="F113" s="55">
        <f t="shared" si="44"/>
        <v>10</v>
      </c>
      <c r="G113" s="35"/>
      <c r="H113" s="48"/>
      <c r="I113" s="55">
        <f t="shared" si="40"/>
        <v>0</v>
      </c>
      <c r="J113" s="71">
        <v>0.41666666666666669</v>
      </c>
      <c r="K113" s="72">
        <v>0.75</v>
      </c>
      <c r="L113" s="55">
        <f t="shared" si="45"/>
        <v>8</v>
      </c>
      <c r="M113" s="71">
        <v>0.41666666666666669</v>
      </c>
      <c r="N113" s="72">
        <v>0.83333333333333337</v>
      </c>
      <c r="O113" s="55">
        <f t="shared" si="46"/>
        <v>10</v>
      </c>
      <c r="P113" s="92"/>
    </row>
    <row r="114" spans="2:16" ht="19.5" customHeight="1" x14ac:dyDescent="0.2">
      <c r="B114" s="51">
        <f t="shared" si="34"/>
        <v>44738</v>
      </c>
      <c r="C114" s="52">
        <f t="shared" si="35"/>
        <v>44738</v>
      </c>
      <c r="D114" s="71"/>
      <c r="E114" s="72" t="s">
        <v>371</v>
      </c>
      <c r="F114" s="55"/>
      <c r="G114" s="35"/>
      <c r="H114" s="48"/>
      <c r="I114" s="55">
        <f t="shared" si="40"/>
        <v>0</v>
      </c>
      <c r="J114" s="71">
        <v>0.41666666666666669</v>
      </c>
      <c r="K114" s="72">
        <v>0.75</v>
      </c>
      <c r="L114" s="55">
        <f t="shared" si="45"/>
        <v>8</v>
      </c>
      <c r="M114" s="71">
        <v>0.41666666666666669</v>
      </c>
      <c r="N114" s="72">
        <v>0.75</v>
      </c>
      <c r="O114" s="55">
        <f t="shared" si="46"/>
        <v>8</v>
      </c>
      <c r="P114" s="106"/>
    </row>
    <row r="115" spans="2:16" ht="19.5" customHeight="1" x14ac:dyDescent="0.2">
      <c r="B115" s="51">
        <f t="shared" si="34"/>
        <v>44739</v>
      </c>
      <c r="C115" s="52">
        <f t="shared" si="35"/>
        <v>44739</v>
      </c>
      <c r="D115" s="53">
        <v>0.58333333333333337</v>
      </c>
      <c r="E115" s="54">
        <v>0.83333333333333337</v>
      </c>
      <c r="F115" s="55">
        <f t="shared" si="44"/>
        <v>6</v>
      </c>
      <c r="G115" s="35"/>
      <c r="H115" s="48"/>
      <c r="I115" s="55">
        <f t="shared" si="40"/>
        <v>0</v>
      </c>
      <c r="J115" s="53">
        <v>0.58333333333333337</v>
      </c>
      <c r="K115" s="54">
        <v>0.75</v>
      </c>
      <c r="L115" s="55">
        <f t="shared" si="45"/>
        <v>3.9999999999999991</v>
      </c>
      <c r="M115" s="53">
        <v>0.41666666666666669</v>
      </c>
      <c r="N115" s="54">
        <v>0.83333333333333337</v>
      </c>
      <c r="O115" s="55">
        <f t="shared" si="46"/>
        <v>10</v>
      </c>
      <c r="P115" s="117"/>
    </row>
    <row r="116" spans="2:16" ht="19.5" customHeight="1" x14ac:dyDescent="0.2">
      <c r="B116" s="51">
        <f t="shared" si="34"/>
        <v>44740</v>
      </c>
      <c r="C116" s="52">
        <f t="shared" si="35"/>
        <v>44740</v>
      </c>
      <c r="D116" s="35"/>
      <c r="E116" s="48" t="s">
        <v>79</v>
      </c>
      <c r="F116" s="47"/>
      <c r="G116" s="35"/>
      <c r="H116" s="48"/>
      <c r="I116" s="55">
        <f t="shared" si="40"/>
        <v>0</v>
      </c>
      <c r="J116" s="35"/>
      <c r="K116" s="48" t="s">
        <v>79</v>
      </c>
      <c r="L116" s="47"/>
      <c r="M116" s="35"/>
      <c r="N116" s="48" t="s">
        <v>79</v>
      </c>
      <c r="O116" s="47"/>
      <c r="P116" s="120"/>
    </row>
    <row r="117" spans="2:16" ht="19.5" customHeight="1" x14ac:dyDescent="0.2">
      <c r="B117" s="51">
        <f>IF(DAY(B116+1)&lt;&gt;29,"",B116+1)</f>
        <v>44741</v>
      </c>
      <c r="C117" s="52">
        <f t="shared" si="35"/>
        <v>44741</v>
      </c>
      <c r="D117" s="71">
        <v>0.58333333333333337</v>
      </c>
      <c r="E117" s="72">
        <v>0.83333333333333337</v>
      </c>
      <c r="F117" s="55">
        <f>(E117-D117)*24</f>
        <v>6</v>
      </c>
      <c r="G117" s="35"/>
      <c r="H117" s="48"/>
      <c r="I117" s="55">
        <f>(H117-G117)*24</f>
        <v>0</v>
      </c>
      <c r="J117" s="71">
        <v>0.58333333333333337</v>
      </c>
      <c r="K117" s="72">
        <v>0.75</v>
      </c>
      <c r="L117" s="55">
        <f>(K117-J117)*24</f>
        <v>3.9999999999999991</v>
      </c>
      <c r="M117" s="71">
        <v>0.41666666666666669</v>
      </c>
      <c r="N117" s="72">
        <v>0.83333333333333337</v>
      </c>
      <c r="O117" s="55">
        <f>(N117-M117)*24</f>
        <v>10</v>
      </c>
      <c r="P117" s="83"/>
    </row>
    <row r="118" spans="2:16" ht="19.5" customHeight="1" x14ac:dyDescent="0.2">
      <c r="B118" s="51">
        <f>IF(DAY(B117+1)&lt;&gt;30,"",B117+1)</f>
        <v>44742</v>
      </c>
      <c r="C118" s="52">
        <f t="shared" si="35"/>
        <v>44742</v>
      </c>
      <c r="D118" s="71">
        <v>0.58333333333333337</v>
      </c>
      <c r="E118" s="72">
        <v>0.83333333333333337</v>
      </c>
      <c r="F118" s="55">
        <f>(E118-D118)*24</f>
        <v>6</v>
      </c>
      <c r="G118" s="35"/>
      <c r="H118" s="48"/>
      <c r="I118" s="55">
        <f>(H118-G118)*24</f>
        <v>0</v>
      </c>
      <c r="J118" s="71">
        <v>0.58333333333333337</v>
      </c>
      <c r="K118" s="72">
        <v>0.75</v>
      </c>
      <c r="L118" s="55">
        <f>(K118-J118)*24</f>
        <v>3.9999999999999991</v>
      </c>
      <c r="M118" s="71">
        <v>0.41666666666666669</v>
      </c>
      <c r="N118" s="72">
        <v>0.83333333333333337</v>
      </c>
      <c r="O118" s="55">
        <f>(N118-M118)*24</f>
        <v>10</v>
      </c>
      <c r="P118" s="156"/>
    </row>
    <row r="119" spans="2:16" ht="19.5" customHeight="1" thickBot="1" x14ac:dyDescent="0.25">
      <c r="B119" s="51" t="str">
        <f>IF(DAY(B118+1)&lt;&gt;31,"",B118+1)</f>
        <v/>
      </c>
      <c r="C119" s="52" t="str">
        <f t="shared" si="35"/>
        <v/>
      </c>
      <c r="D119" s="71"/>
      <c r="E119" s="72"/>
      <c r="F119" s="55"/>
      <c r="G119" s="75"/>
      <c r="H119" s="77"/>
      <c r="I119" s="76"/>
      <c r="J119" s="71"/>
      <c r="K119" s="72"/>
      <c r="L119" s="55"/>
      <c r="M119" s="71"/>
      <c r="N119" s="72"/>
      <c r="O119" s="55"/>
      <c r="P119" s="94"/>
    </row>
    <row r="120" spans="2:16" ht="19.5" customHeight="1" thickTop="1" x14ac:dyDescent="0.2">
      <c r="B120" s="57" t="s">
        <v>37</v>
      </c>
      <c r="C120" s="58"/>
      <c r="D120" s="57"/>
      <c r="E120" s="59">
        <f>COUNTIF(D89:D119,"&gt;0")</f>
        <v>23</v>
      </c>
      <c r="F120" s="60"/>
      <c r="G120" s="61"/>
      <c r="H120" s="59">
        <f>COUNTIF(G89:G119,"&gt;0")</f>
        <v>0</v>
      </c>
      <c r="I120" s="60"/>
      <c r="J120" s="61"/>
      <c r="K120" s="59">
        <f>COUNTIF(J89:J119,"&gt;0")</f>
        <v>26</v>
      </c>
      <c r="L120" s="60"/>
      <c r="M120" s="61"/>
      <c r="N120" s="59">
        <f>COUNTIF(M89:M119,"&gt;0")</f>
        <v>26</v>
      </c>
      <c r="O120" s="60"/>
      <c r="P120" s="40"/>
    </row>
    <row r="121" spans="2:16" ht="19.5" customHeight="1" x14ac:dyDescent="0.2">
      <c r="B121" s="62" t="s">
        <v>309</v>
      </c>
      <c r="C121" s="63"/>
      <c r="D121" s="64"/>
      <c r="E121" s="74">
        <f>SUM(F89:F119)</f>
        <v>150</v>
      </c>
      <c r="F121" s="63"/>
      <c r="G121" s="65"/>
      <c r="H121" s="74">
        <f>SUM(I89:I119)</f>
        <v>0</v>
      </c>
      <c r="I121" s="63"/>
      <c r="J121" s="65"/>
      <c r="K121" s="74">
        <f>SUM(L89:L119)</f>
        <v>135.99999999999997</v>
      </c>
      <c r="L121" s="63"/>
      <c r="M121" s="65"/>
      <c r="N121" s="74">
        <f>SUM(O89:O119)</f>
        <v>248</v>
      </c>
      <c r="O121" s="63"/>
      <c r="P121" s="40"/>
    </row>
    <row r="122" spans="2:16" ht="19.5" customHeight="1" x14ac:dyDescent="0.2">
      <c r="B122" s="64" t="s">
        <v>366</v>
      </c>
      <c r="C122" s="66"/>
      <c r="D122" s="64"/>
      <c r="E122" s="90">
        <f>COUNTIF($B$89:$B$119,"&gt;0")-E120</f>
        <v>7</v>
      </c>
      <c r="F122" s="47"/>
      <c r="G122" s="35"/>
      <c r="H122" s="90">
        <f>COUNTIF($B$89:$B$119,"&gt;0")-H120</f>
        <v>30</v>
      </c>
      <c r="I122" s="47"/>
      <c r="J122" s="35"/>
      <c r="K122" s="90">
        <f>COUNTIF($B$89:$B$119,"&gt;0")-K120</f>
        <v>4</v>
      </c>
      <c r="L122" s="47"/>
      <c r="M122" s="35"/>
      <c r="N122" s="90">
        <f>COUNTIF($B$89:$B$119,"&gt;0")-N120</f>
        <v>4</v>
      </c>
      <c r="O122" s="47"/>
      <c r="P122" s="40"/>
    </row>
    <row r="123" spans="2:16" ht="19.5" customHeight="1" x14ac:dyDescent="0.2">
      <c r="B123" s="67"/>
      <c r="C123" s="68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8.75" customHeight="1" x14ac:dyDescent="0.2">
      <c r="B124" s="287" t="s">
        <v>13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2:16" ht="18.75" customHeight="1" x14ac:dyDescent="0.2"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2:16" ht="18.75" customHeight="1" x14ac:dyDescent="0.2"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2:16" ht="18.75" customHeight="1" x14ac:dyDescent="0.2">
      <c r="B127" s="377">
        <f>EDATE(B86, 1)</f>
        <v>44743</v>
      </c>
      <c r="C127" s="377"/>
      <c r="D127" s="377"/>
      <c r="E127" s="44">
        <f>B127</f>
        <v>44743</v>
      </c>
      <c r="F127" s="10"/>
    </row>
    <row r="128" spans="2:16" ht="19.5" customHeight="1" x14ac:dyDescent="0.2">
      <c r="B128" s="289"/>
      <c r="C128" s="290"/>
      <c r="D128" s="219" t="s">
        <v>313</v>
      </c>
      <c r="E128" s="293"/>
      <c r="F128" s="220"/>
      <c r="G128" s="219" t="s">
        <v>2</v>
      </c>
      <c r="H128" s="293"/>
      <c r="I128" s="220"/>
      <c r="J128" s="219" t="s">
        <v>36</v>
      </c>
      <c r="K128" s="293"/>
      <c r="L128" s="220"/>
      <c r="M128" s="219" t="s">
        <v>237</v>
      </c>
      <c r="N128" s="293"/>
      <c r="O128" s="220"/>
      <c r="P128" s="40" t="s">
        <v>306</v>
      </c>
    </row>
    <row r="129" spans="2:16" ht="19.5" customHeight="1" x14ac:dyDescent="0.2">
      <c r="B129" s="291"/>
      <c r="C129" s="292"/>
      <c r="D129" s="35" t="s">
        <v>246</v>
      </c>
      <c r="E129" s="48" t="s">
        <v>307</v>
      </c>
      <c r="F129" s="47" t="s">
        <v>308</v>
      </c>
      <c r="G129" s="35" t="s">
        <v>246</v>
      </c>
      <c r="H129" s="48" t="s">
        <v>307</v>
      </c>
      <c r="I129" s="47" t="s">
        <v>308</v>
      </c>
      <c r="J129" s="35" t="s">
        <v>246</v>
      </c>
      <c r="K129" s="48" t="s">
        <v>307</v>
      </c>
      <c r="L129" s="47" t="s">
        <v>308</v>
      </c>
      <c r="M129" s="35" t="s">
        <v>246</v>
      </c>
      <c r="N129" s="48" t="s">
        <v>307</v>
      </c>
      <c r="O129" s="47" t="s">
        <v>308</v>
      </c>
      <c r="P129" s="3"/>
    </row>
    <row r="130" spans="2:16" ht="19.5" customHeight="1" x14ac:dyDescent="0.2">
      <c r="B130" s="51">
        <f>B127</f>
        <v>44743</v>
      </c>
      <c r="C130" s="52">
        <f>B130</f>
        <v>44743</v>
      </c>
      <c r="D130" s="71">
        <v>0.58333333333333337</v>
      </c>
      <c r="E130" s="72">
        <v>0.83333333333333337</v>
      </c>
      <c r="F130" s="55">
        <f t="shared" ref="F130:F140" si="47">(E130-D130)*24</f>
        <v>6</v>
      </c>
      <c r="G130" s="35"/>
      <c r="H130" s="48"/>
      <c r="I130" s="55">
        <f t="shared" ref="I130:I155" si="48">(H130-G130)*24</f>
        <v>0</v>
      </c>
      <c r="J130" s="71">
        <v>0.58333333333333337</v>
      </c>
      <c r="K130" s="72">
        <v>0.75</v>
      </c>
      <c r="L130" s="55">
        <f>(K130-J130)*24</f>
        <v>3.9999999999999991</v>
      </c>
      <c r="M130" s="71">
        <v>0.41666666666666669</v>
      </c>
      <c r="N130" s="72">
        <v>0.83333333333333337</v>
      </c>
      <c r="O130" s="55">
        <f>(N130-M130)*24</f>
        <v>10</v>
      </c>
      <c r="P130" s="83"/>
    </row>
    <row r="131" spans="2:16" ht="19.5" customHeight="1" x14ac:dyDescent="0.2">
      <c r="B131" s="51">
        <f t="shared" ref="B131:B157" si="49">B130+1</f>
        <v>44744</v>
      </c>
      <c r="C131" s="52">
        <f>B131</f>
        <v>44744</v>
      </c>
      <c r="D131" s="71">
        <v>0.41666666666666669</v>
      </c>
      <c r="E131" s="72">
        <v>0.83333333333333337</v>
      </c>
      <c r="F131" s="55">
        <f t="shared" si="47"/>
        <v>10</v>
      </c>
      <c r="G131" s="35"/>
      <c r="H131" s="48"/>
      <c r="I131" s="55">
        <f t="shared" si="48"/>
        <v>0</v>
      </c>
      <c r="J131" s="71">
        <v>0.41666666666666669</v>
      </c>
      <c r="K131" s="72">
        <v>0.75</v>
      </c>
      <c r="L131" s="55">
        <f>(K131-J131)*24</f>
        <v>8</v>
      </c>
      <c r="M131" s="71">
        <v>0.41666666666666669</v>
      </c>
      <c r="N131" s="72">
        <v>0.83333333333333337</v>
      </c>
      <c r="O131" s="55">
        <f>(N131-M131)*24</f>
        <v>10</v>
      </c>
      <c r="P131" s="83"/>
    </row>
    <row r="132" spans="2:16" ht="19.5" customHeight="1" x14ac:dyDescent="0.2">
      <c r="B132" s="51">
        <f t="shared" si="49"/>
        <v>44745</v>
      </c>
      <c r="C132" s="52">
        <f t="shared" ref="C132:C160" si="50">B132</f>
        <v>44745</v>
      </c>
      <c r="D132" s="71">
        <v>0.41666666666666669</v>
      </c>
      <c r="E132" s="72">
        <v>0.75</v>
      </c>
      <c r="F132" s="55">
        <f t="shared" si="47"/>
        <v>8</v>
      </c>
      <c r="G132" s="35"/>
      <c r="H132" s="48"/>
      <c r="I132" s="55">
        <f t="shared" si="48"/>
        <v>0</v>
      </c>
      <c r="J132" s="71">
        <v>0.41666666666666669</v>
      </c>
      <c r="K132" s="72">
        <v>0.75</v>
      </c>
      <c r="L132" s="55">
        <f>(K132-J132)*24</f>
        <v>8</v>
      </c>
      <c r="M132" s="71">
        <v>0.41666666666666669</v>
      </c>
      <c r="N132" s="72">
        <v>0.75</v>
      </c>
      <c r="O132" s="55">
        <f>(N132-M132)*24</f>
        <v>8</v>
      </c>
      <c r="P132" s="91"/>
    </row>
    <row r="133" spans="2:16" ht="19.5" customHeight="1" x14ac:dyDescent="0.2">
      <c r="B133" s="51">
        <f t="shared" si="49"/>
        <v>44746</v>
      </c>
      <c r="C133" s="52">
        <f t="shared" si="50"/>
        <v>44746</v>
      </c>
      <c r="D133" s="71">
        <v>0.58333333333333337</v>
      </c>
      <c r="E133" s="72">
        <v>0.83333333333333337</v>
      </c>
      <c r="F133" s="55">
        <f t="shared" si="47"/>
        <v>6</v>
      </c>
      <c r="G133" s="35"/>
      <c r="H133" s="48"/>
      <c r="I133" s="55">
        <f>(H133-G133)*24</f>
        <v>0</v>
      </c>
      <c r="J133" s="71">
        <v>0.58333333333333337</v>
      </c>
      <c r="K133" s="72">
        <v>0.75</v>
      </c>
      <c r="L133" s="55">
        <f>(K133-J133)*24</f>
        <v>3.9999999999999991</v>
      </c>
      <c r="M133" s="71">
        <v>0.41666666666666669</v>
      </c>
      <c r="N133" s="72">
        <v>0.83333333333333337</v>
      </c>
      <c r="O133" s="55">
        <f>(N133-M133)*24</f>
        <v>10</v>
      </c>
      <c r="P133" s="83"/>
    </row>
    <row r="134" spans="2:16" ht="19.5" customHeight="1" x14ac:dyDescent="0.2">
      <c r="B134" s="51">
        <f t="shared" si="49"/>
        <v>44747</v>
      </c>
      <c r="C134" s="52">
        <f t="shared" si="50"/>
        <v>44747</v>
      </c>
      <c r="D134" s="35"/>
      <c r="E134" s="48" t="s">
        <v>79</v>
      </c>
      <c r="F134" s="47"/>
      <c r="G134" s="35"/>
      <c r="H134" s="48"/>
      <c r="I134" s="55">
        <f t="shared" si="48"/>
        <v>0</v>
      </c>
      <c r="J134" s="35"/>
      <c r="K134" s="48" t="s">
        <v>79</v>
      </c>
      <c r="L134" s="47"/>
      <c r="M134" s="35"/>
      <c r="N134" s="48" t="s">
        <v>79</v>
      </c>
      <c r="O134" s="47"/>
      <c r="P134" s="83"/>
    </row>
    <row r="135" spans="2:16" ht="19.5" customHeight="1" x14ac:dyDescent="0.2">
      <c r="B135" s="51">
        <f t="shared" si="49"/>
        <v>44748</v>
      </c>
      <c r="C135" s="52">
        <f t="shared" si="50"/>
        <v>44748</v>
      </c>
      <c r="D135" s="71">
        <v>0.58333333333333337</v>
      </c>
      <c r="E135" s="72">
        <v>0.83333333333333337</v>
      </c>
      <c r="F135" s="55">
        <f t="shared" si="47"/>
        <v>6</v>
      </c>
      <c r="G135" s="35"/>
      <c r="H135" s="48"/>
      <c r="I135" s="55">
        <f t="shared" si="48"/>
        <v>0</v>
      </c>
      <c r="J135" s="71">
        <v>0.58333333333333337</v>
      </c>
      <c r="K135" s="72">
        <v>0.75</v>
      </c>
      <c r="L135" s="55">
        <f t="shared" ref="L135:L140" si="51">(K135-J135)*24</f>
        <v>3.9999999999999991</v>
      </c>
      <c r="M135" s="71">
        <v>0.41666666666666669</v>
      </c>
      <c r="N135" s="72">
        <v>0.83333333333333337</v>
      </c>
      <c r="O135" s="55">
        <f t="shared" ref="O135:O140" si="52">(N135-M135)*24</f>
        <v>10</v>
      </c>
      <c r="P135" s="91"/>
    </row>
    <row r="136" spans="2:16" ht="19.5" customHeight="1" x14ac:dyDescent="0.2">
      <c r="B136" s="51">
        <f t="shared" si="49"/>
        <v>44749</v>
      </c>
      <c r="C136" s="52">
        <f t="shared" si="50"/>
        <v>44749</v>
      </c>
      <c r="D136" s="71">
        <v>0.58333333333333337</v>
      </c>
      <c r="E136" s="72">
        <v>0.83333333333333337</v>
      </c>
      <c r="F136" s="55">
        <f t="shared" si="47"/>
        <v>6</v>
      </c>
      <c r="G136" s="35"/>
      <c r="H136" s="48"/>
      <c r="I136" s="55">
        <f t="shared" si="48"/>
        <v>0</v>
      </c>
      <c r="J136" s="71">
        <v>0.58333333333333337</v>
      </c>
      <c r="K136" s="72">
        <v>0.75</v>
      </c>
      <c r="L136" s="55">
        <f t="shared" si="51"/>
        <v>3.9999999999999991</v>
      </c>
      <c r="M136" s="71">
        <v>0.41666666666666669</v>
      </c>
      <c r="N136" s="72">
        <v>0.83333333333333337</v>
      </c>
      <c r="O136" s="55">
        <f t="shared" si="52"/>
        <v>10</v>
      </c>
      <c r="P136" s="83"/>
    </row>
    <row r="137" spans="2:16" ht="19.5" customHeight="1" x14ac:dyDescent="0.2">
      <c r="B137" s="51">
        <f t="shared" si="49"/>
        <v>44750</v>
      </c>
      <c r="C137" s="52">
        <f t="shared" si="50"/>
        <v>44750</v>
      </c>
      <c r="D137" s="71">
        <v>0.58333333333333337</v>
      </c>
      <c r="E137" s="72">
        <v>0.83333333333333337</v>
      </c>
      <c r="F137" s="55">
        <f t="shared" si="47"/>
        <v>6</v>
      </c>
      <c r="G137" s="35"/>
      <c r="H137" s="48"/>
      <c r="I137" s="55">
        <f t="shared" si="48"/>
        <v>0</v>
      </c>
      <c r="J137" s="71">
        <v>0.58333333333333337</v>
      </c>
      <c r="K137" s="72">
        <v>0.75</v>
      </c>
      <c r="L137" s="55">
        <f t="shared" si="51"/>
        <v>3.9999999999999991</v>
      </c>
      <c r="M137" s="71">
        <v>0.41666666666666669</v>
      </c>
      <c r="N137" s="72">
        <v>0.83333333333333337</v>
      </c>
      <c r="O137" s="55">
        <f t="shared" si="52"/>
        <v>10</v>
      </c>
      <c r="P137" s="83"/>
    </row>
    <row r="138" spans="2:16" ht="19.5" customHeight="1" x14ac:dyDescent="0.2">
      <c r="B138" s="51">
        <f t="shared" si="49"/>
        <v>44751</v>
      </c>
      <c r="C138" s="52">
        <f t="shared" si="50"/>
        <v>44751</v>
      </c>
      <c r="D138" s="383" t="s">
        <v>378</v>
      </c>
      <c r="E138" s="384"/>
      <c r="F138" s="385"/>
      <c r="G138" s="35"/>
      <c r="H138" s="48"/>
      <c r="I138" s="55">
        <f t="shared" si="48"/>
        <v>0</v>
      </c>
      <c r="J138" s="71">
        <v>0.41666666666666669</v>
      </c>
      <c r="K138" s="72">
        <v>0.75</v>
      </c>
      <c r="L138" s="55">
        <f t="shared" si="51"/>
        <v>8</v>
      </c>
      <c r="M138" s="71">
        <v>0.41666666666666669</v>
      </c>
      <c r="N138" s="72">
        <v>0.83333333333333337</v>
      </c>
      <c r="O138" s="55">
        <f t="shared" si="52"/>
        <v>10</v>
      </c>
      <c r="P138" s="92"/>
    </row>
    <row r="139" spans="2:16" ht="19.5" customHeight="1" x14ac:dyDescent="0.2">
      <c r="B139" s="51">
        <f t="shared" si="49"/>
        <v>44752</v>
      </c>
      <c r="C139" s="52">
        <f t="shared" si="50"/>
        <v>44752</v>
      </c>
      <c r="D139" s="383" t="s">
        <v>378</v>
      </c>
      <c r="E139" s="384"/>
      <c r="F139" s="385"/>
      <c r="G139" s="35"/>
      <c r="H139" s="48"/>
      <c r="I139" s="55">
        <f t="shared" si="48"/>
        <v>0</v>
      </c>
      <c r="J139" s="71">
        <v>0.41666666666666669</v>
      </c>
      <c r="K139" s="72">
        <v>0.75</v>
      </c>
      <c r="L139" s="55">
        <f t="shared" si="51"/>
        <v>8</v>
      </c>
      <c r="M139" s="71">
        <v>0.41666666666666669</v>
      </c>
      <c r="N139" s="72">
        <v>0.75</v>
      </c>
      <c r="O139" s="55">
        <f t="shared" si="52"/>
        <v>8</v>
      </c>
      <c r="P139" s="92"/>
    </row>
    <row r="140" spans="2:16" ht="19.5" customHeight="1" x14ac:dyDescent="0.2">
      <c r="B140" s="51">
        <f t="shared" si="49"/>
        <v>44753</v>
      </c>
      <c r="C140" s="52">
        <f t="shared" si="50"/>
        <v>44753</v>
      </c>
      <c r="D140" s="71">
        <v>0.58333333333333337</v>
      </c>
      <c r="E140" s="72">
        <v>0.83333333333333337</v>
      </c>
      <c r="F140" s="55">
        <f t="shared" si="47"/>
        <v>6</v>
      </c>
      <c r="G140" s="35"/>
      <c r="H140" s="48"/>
      <c r="I140" s="55">
        <f t="shared" si="48"/>
        <v>0</v>
      </c>
      <c r="J140" s="71">
        <v>0.58333333333333337</v>
      </c>
      <c r="K140" s="72">
        <v>0.75</v>
      </c>
      <c r="L140" s="55">
        <f t="shared" si="51"/>
        <v>3.9999999999999991</v>
      </c>
      <c r="M140" s="71">
        <v>0.41666666666666669</v>
      </c>
      <c r="N140" s="72">
        <v>0.83333333333333337</v>
      </c>
      <c r="O140" s="55">
        <f t="shared" si="52"/>
        <v>10</v>
      </c>
      <c r="P140" s="92"/>
    </row>
    <row r="141" spans="2:16" ht="19.5" customHeight="1" x14ac:dyDescent="0.2">
      <c r="B141" s="51">
        <f t="shared" si="49"/>
        <v>44754</v>
      </c>
      <c r="C141" s="52">
        <f t="shared" si="50"/>
        <v>44754</v>
      </c>
      <c r="D141" s="35"/>
      <c r="E141" s="48" t="s">
        <v>79</v>
      </c>
      <c r="F141" s="47"/>
      <c r="G141" s="35"/>
      <c r="H141" s="48"/>
      <c r="I141" s="55">
        <f t="shared" si="48"/>
        <v>0</v>
      </c>
      <c r="J141" s="35"/>
      <c r="K141" s="48" t="s">
        <v>79</v>
      </c>
      <c r="L141" s="47"/>
      <c r="M141" s="35"/>
      <c r="N141" s="48" t="s">
        <v>79</v>
      </c>
      <c r="O141" s="47"/>
      <c r="P141" s="92"/>
    </row>
    <row r="142" spans="2:16" ht="19.5" customHeight="1" x14ac:dyDescent="0.2">
      <c r="B142" s="51">
        <f t="shared" si="49"/>
        <v>44755</v>
      </c>
      <c r="C142" s="52">
        <f t="shared" si="50"/>
        <v>44755</v>
      </c>
      <c r="D142" s="71">
        <v>0.58333333333333337</v>
      </c>
      <c r="E142" s="72">
        <v>0.83333333333333337</v>
      </c>
      <c r="F142" s="55">
        <f t="shared" ref="F142:F147" si="53">(E142-D142)*24</f>
        <v>6</v>
      </c>
      <c r="G142" s="35"/>
      <c r="H142" s="48"/>
      <c r="I142" s="55">
        <f t="shared" si="48"/>
        <v>0</v>
      </c>
      <c r="J142" s="71">
        <v>0.58333333333333337</v>
      </c>
      <c r="K142" s="72">
        <v>0.75</v>
      </c>
      <c r="L142" s="55">
        <f t="shared" ref="L142:L147" si="54">(K142-J142)*24</f>
        <v>3.9999999999999991</v>
      </c>
      <c r="M142" s="71">
        <v>0.41666666666666669</v>
      </c>
      <c r="N142" s="72">
        <v>0.83333333333333337</v>
      </c>
      <c r="O142" s="55">
        <f t="shared" ref="O142:O147" si="55">(N142-M142)*24</f>
        <v>10</v>
      </c>
      <c r="P142" s="83"/>
    </row>
    <row r="143" spans="2:16" ht="19.5" customHeight="1" x14ac:dyDescent="0.2">
      <c r="B143" s="51">
        <f t="shared" si="49"/>
        <v>44756</v>
      </c>
      <c r="C143" s="52">
        <f t="shared" si="50"/>
        <v>44756</v>
      </c>
      <c r="D143" s="71">
        <v>0.58333333333333337</v>
      </c>
      <c r="E143" s="72">
        <v>0.83333333333333337</v>
      </c>
      <c r="F143" s="55">
        <f t="shared" si="53"/>
        <v>6</v>
      </c>
      <c r="G143" s="35"/>
      <c r="H143" s="48"/>
      <c r="I143" s="55">
        <f t="shared" si="48"/>
        <v>0</v>
      </c>
      <c r="J143" s="71">
        <v>0.58333333333333337</v>
      </c>
      <c r="K143" s="72">
        <v>0.75</v>
      </c>
      <c r="L143" s="55">
        <f t="shared" si="54"/>
        <v>3.9999999999999991</v>
      </c>
      <c r="M143" s="71">
        <v>0.41666666666666669</v>
      </c>
      <c r="N143" s="72">
        <v>0.83333333333333337</v>
      </c>
      <c r="O143" s="55">
        <f t="shared" si="55"/>
        <v>10</v>
      </c>
      <c r="P143" s="83"/>
    </row>
    <row r="144" spans="2:16" ht="19.5" customHeight="1" x14ac:dyDescent="0.2">
      <c r="B144" s="51">
        <f t="shared" si="49"/>
        <v>44757</v>
      </c>
      <c r="C144" s="52">
        <f t="shared" si="50"/>
        <v>44757</v>
      </c>
      <c r="D144" s="71">
        <v>0.58333333333333337</v>
      </c>
      <c r="E144" s="72">
        <v>0.83333333333333337</v>
      </c>
      <c r="F144" s="55">
        <f t="shared" si="53"/>
        <v>6</v>
      </c>
      <c r="G144" s="35"/>
      <c r="H144" s="48"/>
      <c r="I144" s="55">
        <f t="shared" si="48"/>
        <v>0</v>
      </c>
      <c r="J144" s="71">
        <v>0.58333333333333337</v>
      </c>
      <c r="K144" s="72">
        <v>0.75</v>
      </c>
      <c r="L144" s="55">
        <f t="shared" si="54"/>
        <v>3.9999999999999991</v>
      </c>
      <c r="M144" s="71">
        <v>0.41666666666666669</v>
      </c>
      <c r="N144" s="72">
        <v>0.83333333333333337</v>
      </c>
      <c r="O144" s="55">
        <f t="shared" si="55"/>
        <v>10</v>
      </c>
      <c r="P144" s="83"/>
    </row>
    <row r="145" spans="2:16" ht="19.5" customHeight="1" x14ac:dyDescent="0.2">
      <c r="B145" s="51">
        <f t="shared" si="49"/>
        <v>44758</v>
      </c>
      <c r="C145" s="52">
        <f t="shared" si="50"/>
        <v>44758</v>
      </c>
      <c r="D145" s="71">
        <v>0.41666666666666669</v>
      </c>
      <c r="E145" s="72">
        <v>0.83333333333333337</v>
      </c>
      <c r="F145" s="55">
        <f t="shared" si="53"/>
        <v>10</v>
      </c>
      <c r="G145" s="35"/>
      <c r="H145" s="48"/>
      <c r="I145" s="55">
        <f t="shared" si="48"/>
        <v>0</v>
      </c>
      <c r="J145" s="71">
        <v>0.41666666666666669</v>
      </c>
      <c r="K145" s="72">
        <v>0.75</v>
      </c>
      <c r="L145" s="55">
        <f t="shared" si="54"/>
        <v>8</v>
      </c>
      <c r="M145" s="71">
        <v>0.41666666666666669</v>
      </c>
      <c r="N145" s="72">
        <v>0.83333333333333337</v>
      </c>
      <c r="O145" s="55">
        <f t="shared" si="55"/>
        <v>10</v>
      </c>
      <c r="P145" s="83"/>
    </row>
    <row r="146" spans="2:16" ht="19.5" customHeight="1" x14ac:dyDescent="0.2">
      <c r="B146" s="51">
        <f t="shared" si="49"/>
        <v>44759</v>
      </c>
      <c r="C146" s="52">
        <f t="shared" si="50"/>
        <v>44759</v>
      </c>
      <c r="D146" s="53">
        <v>0.41666666666666669</v>
      </c>
      <c r="E146" s="54">
        <v>0.75</v>
      </c>
      <c r="F146" s="55">
        <f t="shared" si="53"/>
        <v>8</v>
      </c>
      <c r="G146" s="35"/>
      <c r="H146" s="48"/>
      <c r="I146" s="55">
        <f t="shared" si="48"/>
        <v>0</v>
      </c>
      <c r="J146" s="53">
        <v>0.41666666666666669</v>
      </c>
      <c r="K146" s="54">
        <v>0.75</v>
      </c>
      <c r="L146" s="55">
        <f t="shared" si="54"/>
        <v>8</v>
      </c>
      <c r="M146" s="53">
        <v>0.41666666666666669</v>
      </c>
      <c r="N146" s="54">
        <v>0.75</v>
      </c>
      <c r="O146" s="55">
        <f t="shared" si="55"/>
        <v>8</v>
      </c>
      <c r="P146" s="83"/>
    </row>
    <row r="147" spans="2:16" ht="19.5" customHeight="1" x14ac:dyDescent="0.2">
      <c r="B147" s="51">
        <f t="shared" si="49"/>
        <v>44760</v>
      </c>
      <c r="C147" s="52">
        <f t="shared" si="50"/>
        <v>44760</v>
      </c>
      <c r="D147" s="53">
        <v>0.41666666666666669</v>
      </c>
      <c r="E147" s="54">
        <v>0.75</v>
      </c>
      <c r="F147" s="55">
        <f t="shared" si="53"/>
        <v>8</v>
      </c>
      <c r="G147" s="35"/>
      <c r="H147" s="48"/>
      <c r="I147" s="55">
        <f t="shared" si="48"/>
        <v>0</v>
      </c>
      <c r="J147" s="53">
        <v>0.41666666666666669</v>
      </c>
      <c r="K147" s="54">
        <v>0.75</v>
      </c>
      <c r="L147" s="55">
        <f t="shared" si="54"/>
        <v>8</v>
      </c>
      <c r="M147" s="53">
        <v>0.41666666666666669</v>
      </c>
      <c r="N147" s="54">
        <v>0.75</v>
      </c>
      <c r="O147" s="55">
        <f t="shared" si="55"/>
        <v>8</v>
      </c>
      <c r="P147" s="83" t="s">
        <v>177</v>
      </c>
    </row>
    <row r="148" spans="2:16" ht="19.5" customHeight="1" x14ac:dyDescent="0.2">
      <c r="B148" s="51">
        <f t="shared" si="49"/>
        <v>44761</v>
      </c>
      <c r="C148" s="52">
        <f t="shared" si="50"/>
        <v>44761</v>
      </c>
      <c r="D148" s="35"/>
      <c r="E148" s="48" t="s">
        <v>79</v>
      </c>
      <c r="F148" s="47"/>
      <c r="G148" s="35"/>
      <c r="H148" s="48"/>
      <c r="I148" s="55">
        <f t="shared" si="48"/>
        <v>0</v>
      </c>
      <c r="J148" s="35"/>
      <c r="K148" s="48" t="s">
        <v>79</v>
      </c>
      <c r="L148" s="47"/>
      <c r="M148" s="35"/>
      <c r="N148" s="48" t="s">
        <v>79</v>
      </c>
      <c r="O148" s="47"/>
      <c r="P148" s="92"/>
    </row>
    <row r="149" spans="2:16" ht="19.5" customHeight="1" x14ac:dyDescent="0.2">
      <c r="B149" s="51">
        <f t="shared" si="49"/>
        <v>44762</v>
      </c>
      <c r="C149" s="52">
        <f t="shared" si="50"/>
        <v>44762</v>
      </c>
      <c r="D149" s="71">
        <v>0.58333333333333337</v>
      </c>
      <c r="E149" s="72">
        <v>0.83333333333333337</v>
      </c>
      <c r="F149" s="55">
        <f>(E149-D149)*24</f>
        <v>6</v>
      </c>
      <c r="G149" s="35"/>
      <c r="H149" s="48"/>
      <c r="I149" s="55">
        <f t="shared" si="48"/>
        <v>0</v>
      </c>
      <c r="J149" s="71">
        <v>0.58333333333333337</v>
      </c>
      <c r="K149" s="72">
        <v>0.75</v>
      </c>
      <c r="L149" s="55">
        <f>(K149-J149)*24</f>
        <v>3.9999999999999991</v>
      </c>
      <c r="M149" s="71">
        <v>0.41666666666666669</v>
      </c>
      <c r="N149" s="72">
        <v>0.83333333333333337</v>
      </c>
      <c r="O149" s="55">
        <f>(N149-M149)*24</f>
        <v>10</v>
      </c>
      <c r="P149" s="92"/>
    </row>
    <row r="150" spans="2:16" ht="19.5" customHeight="1" x14ac:dyDescent="0.2">
      <c r="B150" s="51">
        <f t="shared" si="49"/>
        <v>44763</v>
      </c>
      <c r="C150" s="52">
        <f t="shared" si="50"/>
        <v>44763</v>
      </c>
      <c r="D150" s="71">
        <v>0.58333333333333337</v>
      </c>
      <c r="E150" s="72">
        <v>0.83333333333333337</v>
      </c>
      <c r="F150" s="55">
        <f>(E150-D150)*24</f>
        <v>6</v>
      </c>
      <c r="G150" s="35"/>
      <c r="H150" s="48"/>
      <c r="I150" s="55">
        <f t="shared" si="48"/>
        <v>0</v>
      </c>
      <c r="J150" s="71">
        <v>0.58333333333333337</v>
      </c>
      <c r="K150" s="72">
        <v>0.75</v>
      </c>
      <c r="L150" s="55">
        <f>(K150-J150)*24</f>
        <v>3.9999999999999991</v>
      </c>
      <c r="M150" s="71">
        <v>0.41666666666666669</v>
      </c>
      <c r="N150" s="72">
        <v>0.83333333333333337</v>
      </c>
      <c r="O150" s="55">
        <f>(N150-M150)*24</f>
        <v>10</v>
      </c>
      <c r="P150" s="83"/>
    </row>
    <row r="151" spans="2:16" ht="19.5" customHeight="1" x14ac:dyDescent="0.2">
      <c r="B151" s="51">
        <f t="shared" si="49"/>
        <v>44764</v>
      </c>
      <c r="C151" s="52">
        <f t="shared" si="50"/>
        <v>44764</v>
      </c>
      <c r="D151" s="71">
        <v>0.58333333333333337</v>
      </c>
      <c r="E151" s="72">
        <v>0.83333333333333337</v>
      </c>
      <c r="F151" s="55">
        <f t="shared" ref="F151:F160" si="56">(E151-D151)*24</f>
        <v>6</v>
      </c>
      <c r="G151" s="35"/>
      <c r="H151" s="48"/>
      <c r="I151" s="55">
        <f t="shared" si="48"/>
        <v>0</v>
      </c>
      <c r="J151" s="71">
        <v>0.58333333333333337</v>
      </c>
      <c r="K151" s="72">
        <v>0.75</v>
      </c>
      <c r="L151" s="55">
        <f t="shared" ref="L151:L160" si="57">(K151-J151)*24</f>
        <v>3.9999999999999991</v>
      </c>
      <c r="M151" s="71">
        <v>0.41666666666666669</v>
      </c>
      <c r="N151" s="72">
        <v>0.83333333333333337</v>
      </c>
      <c r="O151" s="55">
        <f t="shared" ref="O151:O160" si="58">(N151-M151)*24</f>
        <v>10</v>
      </c>
      <c r="P151" s="83"/>
    </row>
    <row r="152" spans="2:16" ht="19.5" customHeight="1" x14ac:dyDescent="0.2">
      <c r="B152" s="51">
        <f t="shared" si="49"/>
        <v>44765</v>
      </c>
      <c r="C152" s="52">
        <f t="shared" si="50"/>
        <v>44765</v>
      </c>
      <c r="D152" s="71">
        <v>0.41666666666666669</v>
      </c>
      <c r="E152" s="72">
        <v>0.83333333333333337</v>
      </c>
      <c r="F152" s="55">
        <f t="shared" si="56"/>
        <v>10</v>
      </c>
      <c r="G152" s="35"/>
      <c r="H152" s="48"/>
      <c r="I152" s="55">
        <f t="shared" si="48"/>
        <v>0</v>
      </c>
      <c r="J152" s="71">
        <v>0.41666666666666669</v>
      </c>
      <c r="K152" s="72">
        <v>0.75</v>
      </c>
      <c r="L152" s="55">
        <f t="shared" si="57"/>
        <v>8</v>
      </c>
      <c r="M152" s="71">
        <v>0.41666666666666669</v>
      </c>
      <c r="N152" s="72">
        <v>0.83333333333333337</v>
      </c>
      <c r="O152" s="55">
        <f t="shared" si="58"/>
        <v>10</v>
      </c>
      <c r="P152" s="83"/>
    </row>
    <row r="153" spans="2:16" ht="19.5" customHeight="1" x14ac:dyDescent="0.2">
      <c r="B153" s="51">
        <f t="shared" si="49"/>
        <v>44766</v>
      </c>
      <c r="C153" s="52">
        <f t="shared" si="50"/>
        <v>44766</v>
      </c>
      <c r="D153" s="71">
        <v>0.41666666666666669</v>
      </c>
      <c r="E153" s="72">
        <v>0.70833333333333337</v>
      </c>
      <c r="F153" s="55">
        <f t="shared" si="56"/>
        <v>7</v>
      </c>
      <c r="G153" s="35"/>
      <c r="H153" s="48"/>
      <c r="I153" s="55">
        <f t="shared" si="48"/>
        <v>0</v>
      </c>
      <c r="J153" s="71">
        <v>0.41666666666666669</v>
      </c>
      <c r="K153" s="72">
        <v>0.70833333333333337</v>
      </c>
      <c r="L153" s="55">
        <f t="shared" si="57"/>
        <v>7</v>
      </c>
      <c r="M153" s="71">
        <v>0.41666666666666669</v>
      </c>
      <c r="N153" s="72">
        <v>0.70833333333333337</v>
      </c>
      <c r="O153" s="55">
        <f t="shared" si="58"/>
        <v>7</v>
      </c>
      <c r="P153" s="83" t="s">
        <v>315</v>
      </c>
    </row>
    <row r="154" spans="2:16" ht="19.5" customHeight="1" x14ac:dyDescent="0.2">
      <c r="B154" s="51">
        <f t="shared" si="49"/>
        <v>44767</v>
      </c>
      <c r="C154" s="52">
        <f t="shared" si="50"/>
        <v>44767</v>
      </c>
      <c r="D154" s="71">
        <v>0.41666666666666669</v>
      </c>
      <c r="E154" s="72">
        <v>0.70833333333333337</v>
      </c>
      <c r="F154" s="55">
        <f t="shared" si="56"/>
        <v>7</v>
      </c>
      <c r="G154" s="35"/>
      <c r="H154" s="48"/>
      <c r="I154" s="55">
        <f t="shared" si="48"/>
        <v>0</v>
      </c>
      <c r="J154" s="71">
        <v>0.41666666666666669</v>
      </c>
      <c r="K154" s="72">
        <v>0.70833333333333337</v>
      </c>
      <c r="L154" s="55">
        <f t="shared" si="57"/>
        <v>7</v>
      </c>
      <c r="M154" s="71">
        <v>0.41666666666666669</v>
      </c>
      <c r="N154" s="72">
        <v>0.70833333333333337</v>
      </c>
      <c r="O154" s="55">
        <f t="shared" si="58"/>
        <v>7</v>
      </c>
      <c r="P154" s="118" t="s">
        <v>380</v>
      </c>
    </row>
    <row r="155" spans="2:16" ht="19.5" customHeight="1" x14ac:dyDescent="0.2">
      <c r="B155" s="51">
        <f t="shared" si="49"/>
        <v>44768</v>
      </c>
      <c r="C155" s="52">
        <f t="shared" si="50"/>
        <v>44768</v>
      </c>
      <c r="D155" s="71">
        <v>0.41666666666666669</v>
      </c>
      <c r="E155" s="72">
        <v>0.70833333333333337</v>
      </c>
      <c r="F155" s="55">
        <f t="shared" si="56"/>
        <v>7</v>
      </c>
      <c r="G155" s="35"/>
      <c r="H155" s="48"/>
      <c r="I155" s="55">
        <f t="shared" si="48"/>
        <v>0</v>
      </c>
      <c r="J155" s="71">
        <v>0.41666666666666669</v>
      </c>
      <c r="K155" s="72">
        <v>0.70833333333333337</v>
      </c>
      <c r="L155" s="55">
        <f t="shared" si="57"/>
        <v>7</v>
      </c>
      <c r="M155" s="71">
        <v>0.41666666666666669</v>
      </c>
      <c r="N155" s="72">
        <v>0.70833333333333337</v>
      </c>
      <c r="O155" s="55">
        <f t="shared" si="58"/>
        <v>7</v>
      </c>
      <c r="P155" s="83" t="s">
        <v>315</v>
      </c>
    </row>
    <row r="156" spans="2:16" ht="19.5" customHeight="1" x14ac:dyDescent="0.2">
      <c r="B156" s="51">
        <f t="shared" si="49"/>
        <v>44769</v>
      </c>
      <c r="C156" s="52">
        <f t="shared" si="50"/>
        <v>44769</v>
      </c>
      <c r="D156" s="71">
        <v>0.41666666666666669</v>
      </c>
      <c r="E156" s="72">
        <v>0.83333333333333337</v>
      </c>
      <c r="F156" s="55">
        <f t="shared" si="56"/>
        <v>10</v>
      </c>
      <c r="G156" s="35"/>
      <c r="H156" s="48"/>
      <c r="I156" s="55">
        <f>(H156-G156)*24</f>
        <v>0</v>
      </c>
      <c r="J156" s="71">
        <v>0.41666666666666669</v>
      </c>
      <c r="K156" s="72">
        <v>0.83333333333333337</v>
      </c>
      <c r="L156" s="55">
        <f>(K156-J156)*24</f>
        <v>10</v>
      </c>
      <c r="M156" s="71">
        <v>0.41666666666666669</v>
      </c>
      <c r="N156" s="72">
        <v>0.83333333333333337</v>
      </c>
      <c r="O156" s="55">
        <f>(N156-M156)*24</f>
        <v>10</v>
      </c>
      <c r="P156" s="83"/>
    </row>
    <row r="157" spans="2:16" ht="19.5" customHeight="1" x14ac:dyDescent="0.2">
      <c r="B157" s="51">
        <f t="shared" si="49"/>
        <v>44770</v>
      </c>
      <c r="C157" s="52">
        <f t="shared" si="50"/>
        <v>44770</v>
      </c>
      <c r="D157" s="71">
        <v>0.41666666666666669</v>
      </c>
      <c r="E157" s="72">
        <v>0.83333333333333337</v>
      </c>
      <c r="F157" s="55">
        <f t="shared" si="56"/>
        <v>10</v>
      </c>
      <c r="G157" s="35"/>
      <c r="H157" s="48"/>
      <c r="I157" s="55">
        <f>(H157-G157)*24</f>
        <v>0</v>
      </c>
      <c r="J157" s="71">
        <v>0.41666666666666669</v>
      </c>
      <c r="K157" s="72">
        <v>0.83333333333333337</v>
      </c>
      <c r="L157" s="55">
        <f>(K157-J157)*24</f>
        <v>10</v>
      </c>
      <c r="M157" s="71">
        <v>0.41666666666666669</v>
      </c>
      <c r="N157" s="72">
        <v>0.83333333333333337</v>
      </c>
      <c r="O157" s="55">
        <f>(N157-M157)*24</f>
        <v>10</v>
      </c>
      <c r="P157" s="83"/>
    </row>
    <row r="158" spans="2:16" ht="19.5" customHeight="1" x14ac:dyDescent="0.2">
      <c r="B158" s="51">
        <f>IF(DAY(B157+1)&lt;&gt;29,"",B157+1)</f>
        <v>44771</v>
      </c>
      <c r="C158" s="52">
        <f t="shared" si="50"/>
        <v>44771</v>
      </c>
      <c r="D158" s="71">
        <v>0.41666666666666669</v>
      </c>
      <c r="E158" s="72">
        <v>0.83333333333333337</v>
      </c>
      <c r="F158" s="55">
        <f t="shared" si="56"/>
        <v>10</v>
      </c>
      <c r="G158" s="35"/>
      <c r="H158" s="48"/>
      <c r="I158" s="55">
        <f>(H158-G158)*24</f>
        <v>0</v>
      </c>
      <c r="J158" s="71">
        <v>0.41666666666666669</v>
      </c>
      <c r="K158" s="72">
        <v>0.83333333333333337</v>
      </c>
      <c r="L158" s="55">
        <f>(K158-J158)*24</f>
        <v>10</v>
      </c>
      <c r="M158" s="71">
        <v>0.41666666666666669</v>
      </c>
      <c r="N158" s="72">
        <v>0.83333333333333337</v>
      </c>
      <c r="O158" s="55">
        <f>(N158-M158)*24</f>
        <v>10</v>
      </c>
      <c r="P158" s="83"/>
    </row>
    <row r="159" spans="2:16" ht="19.5" customHeight="1" x14ac:dyDescent="0.2">
      <c r="B159" s="51">
        <f>IF(DAY(B158+1)&lt;&gt;30,"",B158+1)</f>
        <v>44772</v>
      </c>
      <c r="C159" s="52">
        <f t="shared" si="50"/>
        <v>44772</v>
      </c>
      <c r="D159" s="71">
        <v>0.41666666666666669</v>
      </c>
      <c r="E159" s="72">
        <v>0.83333333333333337</v>
      </c>
      <c r="F159" s="55">
        <f>(E159-D159)*24</f>
        <v>10</v>
      </c>
      <c r="G159" s="35"/>
      <c r="H159" s="48"/>
      <c r="I159" s="55">
        <f>(H159-G159)*24</f>
        <v>0</v>
      </c>
      <c r="J159" s="71">
        <v>0.41666666666666669</v>
      </c>
      <c r="K159" s="72">
        <v>0.83333333333333337</v>
      </c>
      <c r="L159" s="55">
        <f>(K159-J159)*24</f>
        <v>10</v>
      </c>
      <c r="M159" s="71">
        <v>0.41666666666666669</v>
      </c>
      <c r="N159" s="72">
        <v>0.83333333333333337</v>
      </c>
      <c r="O159" s="55">
        <f>(N159-M159)*24</f>
        <v>10</v>
      </c>
      <c r="P159" s="156"/>
    </row>
    <row r="160" spans="2:16" ht="19.5" customHeight="1" thickBot="1" x14ac:dyDescent="0.25">
      <c r="B160" s="51">
        <f>IF(DAY(B159+1)&lt;&gt;31,"",B159+1)</f>
        <v>44773</v>
      </c>
      <c r="C160" s="52">
        <f t="shared" si="50"/>
        <v>44773</v>
      </c>
      <c r="D160" s="71">
        <v>0.41666666666666669</v>
      </c>
      <c r="E160" s="72">
        <v>0.83333333333333337</v>
      </c>
      <c r="F160" s="55">
        <f t="shared" si="56"/>
        <v>10</v>
      </c>
      <c r="G160" s="75"/>
      <c r="H160" s="77"/>
      <c r="I160" s="55">
        <f>(H160-G160)*24</f>
        <v>0</v>
      </c>
      <c r="J160" s="71">
        <v>0.41666666666666669</v>
      </c>
      <c r="K160" s="72">
        <v>0.83333333333333337</v>
      </c>
      <c r="L160" s="55">
        <f t="shared" si="57"/>
        <v>10</v>
      </c>
      <c r="M160" s="71">
        <v>0.41666666666666669</v>
      </c>
      <c r="N160" s="72">
        <v>0.83333333333333337</v>
      </c>
      <c r="O160" s="55">
        <f t="shared" si="58"/>
        <v>10</v>
      </c>
      <c r="P160" s="93"/>
    </row>
    <row r="161" spans="2:16" ht="19.5" customHeight="1" thickTop="1" x14ac:dyDescent="0.2">
      <c r="B161" s="57" t="s">
        <v>37</v>
      </c>
      <c r="C161" s="58"/>
      <c r="D161" s="57"/>
      <c r="E161" s="59">
        <f>COUNTIF(D130:D160,"&gt;0")</f>
        <v>26</v>
      </c>
      <c r="F161" s="60"/>
      <c r="G161" s="61"/>
      <c r="H161" s="59">
        <f>COUNTIF(G130:G160,"&gt;0")</f>
        <v>0</v>
      </c>
      <c r="I161" s="60"/>
      <c r="J161" s="61"/>
      <c r="K161" s="59">
        <f>COUNTIF(J130:J160,"&gt;0")</f>
        <v>28</v>
      </c>
      <c r="L161" s="60"/>
      <c r="M161" s="61"/>
      <c r="N161" s="59">
        <f>COUNTIF(M130:M160,"&gt;0")</f>
        <v>28</v>
      </c>
      <c r="O161" s="60"/>
      <c r="P161" s="80"/>
    </row>
    <row r="162" spans="2:16" ht="19.5" customHeight="1" x14ac:dyDescent="0.2">
      <c r="B162" s="62" t="s">
        <v>309</v>
      </c>
      <c r="C162" s="63"/>
      <c r="D162" s="64"/>
      <c r="E162" s="74">
        <f>SUM(F130:F160)</f>
        <v>197</v>
      </c>
      <c r="F162" s="63"/>
      <c r="G162" s="65"/>
      <c r="H162" s="74">
        <f>SUM(I130:I160)</f>
        <v>0</v>
      </c>
      <c r="I162" s="63"/>
      <c r="J162" s="65"/>
      <c r="K162" s="74">
        <f>SUM(L130:L160)</f>
        <v>183</v>
      </c>
      <c r="L162" s="63"/>
      <c r="M162" s="65"/>
      <c r="N162" s="74">
        <f>SUM(O130:O160)</f>
        <v>263</v>
      </c>
      <c r="O162" s="63"/>
      <c r="P162" s="40"/>
    </row>
    <row r="163" spans="2:16" ht="19.5" customHeight="1" x14ac:dyDescent="0.2">
      <c r="B163" s="64" t="s">
        <v>366</v>
      </c>
      <c r="C163" s="66"/>
      <c r="D163" s="64"/>
      <c r="E163" s="90">
        <f>COUNTIF($B$130:$B$160,"&gt;0")-E161</f>
        <v>5</v>
      </c>
      <c r="F163" s="47"/>
      <c r="G163" s="35"/>
      <c r="H163" s="90">
        <f>COUNTIF($B$130:$B$160,"&gt;0")-H161</f>
        <v>31</v>
      </c>
      <c r="I163" s="47"/>
      <c r="J163" s="35"/>
      <c r="K163" s="90">
        <f>COUNTIF($B$130:$B$160,"&gt;0")-K161</f>
        <v>3</v>
      </c>
      <c r="L163" s="47"/>
      <c r="M163" s="35"/>
      <c r="N163" s="90">
        <f>COUNTIF($B$130:$B$160,"&gt;0")-N161</f>
        <v>3</v>
      </c>
      <c r="O163" s="47"/>
      <c r="P163" s="40"/>
    </row>
    <row r="164" spans="2:16" ht="19.5" customHeight="1" x14ac:dyDescent="0.2">
      <c r="B164" s="67"/>
      <c r="C164" s="68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8.75" customHeight="1" x14ac:dyDescent="0.2">
      <c r="B165" s="287" t="s">
        <v>13</v>
      </c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2:16" ht="18.75" customHeight="1" x14ac:dyDescent="0.2"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2:16" ht="18.75" customHeight="1" x14ac:dyDescent="0.2"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2:16" ht="18.75" customHeight="1" x14ac:dyDescent="0.2">
      <c r="B168" s="377">
        <f>EDATE(B127, 1)</f>
        <v>44774</v>
      </c>
      <c r="C168" s="377"/>
      <c r="D168" s="377"/>
      <c r="E168" s="44">
        <f>B168</f>
        <v>44774</v>
      </c>
      <c r="F168" s="10"/>
    </row>
    <row r="169" spans="2:16" ht="19.5" customHeight="1" x14ac:dyDescent="0.2">
      <c r="B169" s="289"/>
      <c r="C169" s="290"/>
      <c r="D169" s="219" t="s">
        <v>313</v>
      </c>
      <c r="E169" s="293"/>
      <c r="F169" s="220"/>
      <c r="G169" s="219" t="s">
        <v>2</v>
      </c>
      <c r="H169" s="293"/>
      <c r="I169" s="220"/>
      <c r="J169" s="219" t="s">
        <v>36</v>
      </c>
      <c r="K169" s="293"/>
      <c r="L169" s="220"/>
      <c r="M169" s="219" t="s">
        <v>237</v>
      </c>
      <c r="N169" s="293"/>
      <c r="O169" s="220"/>
      <c r="P169" s="40" t="s">
        <v>306</v>
      </c>
    </row>
    <row r="170" spans="2:16" ht="19.5" customHeight="1" x14ac:dyDescent="0.2">
      <c r="B170" s="291"/>
      <c r="C170" s="292"/>
      <c r="D170" s="35" t="s">
        <v>246</v>
      </c>
      <c r="E170" s="48" t="s">
        <v>307</v>
      </c>
      <c r="F170" s="47" t="s">
        <v>308</v>
      </c>
      <c r="G170" s="35" t="s">
        <v>246</v>
      </c>
      <c r="H170" s="48" t="s">
        <v>307</v>
      </c>
      <c r="I170" s="47" t="s">
        <v>308</v>
      </c>
      <c r="J170" s="35" t="s">
        <v>246</v>
      </c>
      <c r="K170" s="48" t="s">
        <v>307</v>
      </c>
      <c r="L170" s="47" t="s">
        <v>308</v>
      </c>
      <c r="M170" s="35" t="s">
        <v>246</v>
      </c>
      <c r="N170" s="48" t="s">
        <v>307</v>
      </c>
      <c r="O170" s="47" t="s">
        <v>308</v>
      </c>
      <c r="P170" s="96" t="s">
        <v>86</v>
      </c>
    </row>
    <row r="171" spans="2:16" ht="19.5" customHeight="1" x14ac:dyDescent="0.2">
      <c r="B171" s="51">
        <f>B168</f>
        <v>44774</v>
      </c>
      <c r="C171" s="52">
        <f>B171</f>
        <v>44774</v>
      </c>
      <c r="D171" s="71">
        <v>0.41666666666666669</v>
      </c>
      <c r="E171" s="72">
        <v>0.83333333333333337</v>
      </c>
      <c r="F171" s="55">
        <f t="shared" ref="F171:F192" si="59">(E171-D171)*24</f>
        <v>10</v>
      </c>
      <c r="G171" s="35"/>
      <c r="H171" s="48"/>
      <c r="I171" s="55">
        <f t="shared" ref="I171:I197" si="60">(H171-G171)*24</f>
        <v>0</v>
      </c>
      <c r="J171" s="71">
        <v>0.41666666666666669</v>
      </c>
      <c r="K171" s="72">
        <v>0.83333333333333337</v>
      </c>
      <c r="L171" s="55">
        <f t="shared" ref="L171:L198" si="61">(K171-J171)*24</f>
        <v>10</v>
      </c>
      <c r="M171" s="71">
        <v>0.41666666666666669</v>
      </c>
      <c r="N171" s="72">
        <v>0.83333333333333337</v>
      </c>
      <c r="O171" s="55">
        <f t="shared" ref="O171:O198" si="62">(N171-M171)*24</f>
        <v>10</v>
      </c>
      <c r="P171" s="83"/>
    </row>
    <row r="172" spans="2:16" ht="19.5" customHeight="1" x14ac:dyDescent="0.2">
      <c r="B172" s="51">
        <f t="shared" ref="B172:B198" si="63">B171+1</f>
        <v>44775</v>
      </c>
      <c r="C172" s="52">
        <f>B172</f>
        <v>44775</v>
      </c>
      <c r="D172" s="71">
        <v>0.41666666666666669</v>
      </c>
      <c r="E172" s="72">
        <v>0.83333333333333337</v>
      </c>
      <c r="F172" s="55">
        <f t="shared" si="59"/>
        <v>10</v>
      </c>
      <c r="G172" s="35"/>
      <c r="H172" s="48"/>
      <c r="I172" s="55">
        <f t="shared" si="60"/>
        <v>0</v>
      </c>
      <c r="J172" s="71">
        <v>0.41666666666666669</v>
      </c>
      <c r="K172" s="72">
        <v>0.83333333333333337</v>
      </c>
      <c r="L172" s="55">
        <f t="shared" si="61"/>
        <v>10</v>
      </c>
      <c r="M172" s="71">
        <v>0.41666666666666669</v>
      </c>
      <c r="N172" s="72">
        <v>0.83333333333333337</v>
      </c>
      <c r="O172" s="55">
        <f t="shared" si="62"/>
        <v>10</v>
      </c>
      <c r="P172" s="91"/>
    </row>
    <row r="173" spans="2:16" ht="19.5" customHeight="1" x14ac:dyDescent="0.2">
      <c r="B173" s="51">
        <f t="shared" si="63"/>
        <v>44776</v>
      </c>
      <c r="C173" s="52">
        <f t="shared" ref="C173:C201" si="64">B173</f>
        <v>44776</v>
      </c>
      <c r="D173" s="71">
        <v>0.41666666666666669</v>
      </c>
      <c r="E173" s="72">
        <v>0.83333333333333337</v>
      </c>
      <c r="F173" s="55">
        <f t="shared" si="59"/>
        <v>10</v>
      </c>
      <c r="G173" s="35"/>
      <c r="H173" s="48"/>
      <c r="I173" s="55">
        <f t="shared" si="60"/>
        <v>0</v>
      </c>
      <c r="J173" s="71">
        <v>0.41666666666666669</v>
      </c>
      <c r="K173" s="72">
        <v>0.83333333333333337</v>
      </c>
      <c r="L173" s="55">
        <f t="shared" si="61"/>
        <v>10</v>
      </c>
      <c r="M173" s="71">
        <v>0.41666666666666669</v>
      </c>
      <c r="N173" s="72">
        <v>0.83333333333333337</v>
      </c>
      <c r="O173" s="55">
        <f t="shared" si="62"/>
        <v>10</v>
      </c>
      <c r="P173" s="83"/>
    </row>
    <row r="174" spans="2:16" ht="19.5" customHeight="1" x14ac:dyDescent="0.2">
      <c r="B174" s="51">
        <f t="shared" si="63"/>
        <v>44777</v>
      </c>
      <c r="C174" s="52">
        <f t="shared" si="64"/>
        <v>44777</v>
      </c>
      <c r="D174" s="71">
        <v>0.41666666666666669</v>
      </c>
      <c r="E174" s="72">
        <v>0.83333333333333337</v>
      </c>
      <c r="F174" s="55">
        <f t="shared" si="59"/>
        <v>10</v>
      </c>
      <c r="G174" s="35"/>
      <c r="H174" s="48"/>
      <c r="I174" s="55">
        <f t="shared" si="60"/>
        <v>0</v>
      </c>
      <c r="J174" s="71">
        <v>0.41666666666666669</v>
      </c>
      <c r="K174" s="72">
        <v>0.83333333333333337</v>
      </c>
      <c r="L174" s="55">
        <f t="shared" si="61"/>
        <v>10</v>
      </c>
      <c r="M174" s="71">
        <v>0.41666666666666669</v>
      </c>
      <c r="N174" s="72">
        <v>0.83333333333333337</v>
      </c>
      <c r="O174" s="55">
        <f t="shared" si="62"/>
        <v>10</v>
      </c>
      <c r="P174" s="83"/>
    </row>
    <row r="175" spans="2:16" ht="19.5" customHeight="1" x14ac:dyDescent="0.2">
      <c r="B175" s="51">
        <f t="shared" si="63"/>
        <v>44778</v>
      </c>
      <c r="C175" s="52">
        <f t="shared" si="64"/>
        <v>44778</v>
      </c>
      <c r="D175" s="71">
        <v>0.41666666666666669</v>
      </c>
      <c r="E175" s="72">
        <v>0.83333333333333337</v>
      </c>
      <c r="F175" s="55">
        <f t="shared" si="59"/>
        <v>10</v>
      </c>
      <c r="G175" s="35"/>
      <c r="H175" s="48"/>
      <c r="I175" s="55">
        <f t="shared" si="60"/>
        <v>0</v>
      </c>
      <c r="J175" s="71">
        <v>0.41666666666666669</v>
      </c>
      <c r="K175" s="72">
        <v>0.83333333333333337</v>
      </c>
      <c r="L175" s="55">
        <f t="shared" si="61"/>
        <v>10</v>
      </c>
      <c r="M175" s="71">
        <v>0.41666666666666669</v>
      </c>
      <c r="N175" s="72">
        <v>0.83333333333333337</v>
      </c>
      <c r="O175" s="55">
        <f t="shared" si="62"/>
        <v>10</v>
      </c>
      <c r="P175" s="83"/>
    </row>
    <row r="176" spans="2:16" ht="19.5" customHeight="1" x14ac:dyDescent="0.2">
      <c r="B176" s="51">
        <f t="shared" si="63"/>
        <v>44779</v>
      </c>
      <c r="C176" s="52">
        <f t="shared" si="64"/>
        <v>44779</v>
      </c>
      <c r="D176" s="71"/>
      <c r="E176" s="72" t="s">
        <v>372</v>
      </c>
      <c r="F176" s="55"/>
      <c r="G176" s="35"/>
      <c r="H176" s="48"/>
      <c r="I176" s="55">
        <f t="shared" si="60"/>
        <v>0</v>
      </c>
      <c r="J176" s="71">
        <v>0.41666666666666669</v>
      </c>
      <c r="K176" s="72">
        <v>0.83333333333333337</v>
      </c>
      <c r="L176" s="55">
        <f t="shared" si="61"/>
        <v>10</v>
      </c>
      <c r="M176" s="71">
        <v>0.41666666666666669</v>
      </c>
      <c r="N176" s="72">
        <v>0.83333333333333337</v>
      </c>
      <c r="O176" s="55">
        <f t="shared" si="62"/>
        <v>10</v>
      </c>
      <c r="P176" s="91"/>
    </row>
    <row r="177" spans="2:16" ht="19.5" customHeight="1" x14ac:dyDescent="0.2">
      <c r="B177" s="51">
        <f t="shared" si="63"/>
        <v>44780</v>
      </c>
      <c r="C177" s="52">
        <f t="shared" si="64"/>
        <v>44780</v>
      </c>
      <c r="D177" s="71">
        <v>0.41666666666666669</v>
      </c>
      <c r="E177" s="72">
        <v>0.83333333333333337</v>
      </c>
      <c r="F177" s="55">
        <f>(E177-D177)*24</f>
        <v>10</v>
      </c>
      <c r="G177" s="35"/>
      <c r="H177" s="48"/>
      <c r="I177" s="55">
        <f t="shared" si="60"/>
        <v>0</v>
      </c>
      <c r="J177" s="71">
        <v>0.41666666666666669</v>
      </c>
      <c r="K177" s="72">
        <v>0.83333333333333337</v>
      </c>
      <c r="L177" s="55">
        <f t="shared" si="61"/>
        <v>10</v>
      </c>
      <c r="M177" s="71">
        <v>0.41666666666666669</v>
      </c>
      <c r="N177" s="72">
        <v>0.83333333333333337</v>
      </c>
      <c r="O177" s="55">
        <f t="shared" si="62"/>
        <v>10</v>
      </c>
      <c r="P177" s="83"/>
    </row>
    <row r="178" spans="2:16" ht="19.5" customHeight="1" x14ac:dyDescent="0.2">
      <c r="B178" s="51">
        <f t="shared" si="63"/>
        <v>44781</v>
      </c>
      <c r="C178" s="52">
        <f t="shared" si="64"/>
        <v>44781</v>
      </c>
      <c r="D178" s="71">
        <v>0.41666666666666669</v>
      </c>
      <c r="E178" s="72">
        <v>0.83333333333333337</v>
      </c>
      <c r="F178" s="55">
        <f t="shared" si="59"/>
        <v>10</v>
      </c>
      <c r="G178" s="35"/>
      <c r="H178" s="48"/>
      <c r="I178" s="55">
        <f t="shared" si="60"/>
        <v>0</v>
      </c>
      <c r="J178" s="71">
        <v>0.41666666666666669</v>
      </c>
      <c r="K178" s="72">
        <v>0.83333333333333337</v>
      </c>
      <c r="L178" s="55">
        <f t="shared" si="61"/>
        <v>10</v>
      </c>
      <c r="M178" s="71">
        <v>0.41666666666666669</v>
      </c>
      <c r="N178" s="72">
        <v>0.83333333333333337</v>
      </c>
      <c r="O178" s="55">
        <f t="shared" si="62"/>
        <v>10</v>
      </c>
      <c r="P178" s="83"/>
    </row>
    <row r="179" spans="2:16" ht="19.5" customHeight="1" x14ac:dyDescent="0.2">
      <c r="B179" s="51">
        <f t="shared" si="63"/>
        <v>44782</v>
      </c>
      <c r="C179" s="52">
        <f t="shared" si="64"/>
        <v>44782</v>
      </c>
      <c r="D179" s="71">
        <v>0.41666666666666669</v>
      </c>
      <c r="E179" s="72">
        <v>0.83333333333333337</v>
      </c>
      <c r="F179" s="55">
        <f t="shared" si="59"/>
        <v>10</v>
      </c>
      <c r="G179" s="35"/>
      <c r="H179" s="48"/>
      <c r="I179" s="55">
        <f t="shared" si="60"/>
        <v>0</v>
      </c>
      <c r="J179" s="71">
        <v>0.41666666666666669</v>
      </c>
      <c r="K179" s="72">
        <v>0.83333333333333337</v>
      </c>
      <c r="L179" s="55">
        <f t="shared" si="61"/>
        <v>10</v>
      </c>
      <c r="M179" s="71">
        <v>0.41666666666666669</v>
      </c>
      <c r="N179" s="72">
        <v>0.83333333333333337</v>
      </c>
      <c r="O179" s="55">
        <f t="shared" si="62"/>
        <v>10</v>
      </c>
      <c r="P179" s="83"/>
    </row>
    <row r="180" spans="2:16" ht="19.5" customHeight="1" x14ac:dyDescent="0.2">
      <c r="B180" s="51">
        <f t="shared" si="63"/>
        <v>44783</v>
      </c>
      <c r="C180" s="52">
        <f t="shared" si="64"/>
        <v>44783</v>
      </c>
      <c r="D180" s="71">
        <v>0.41666666666666669</v>
      </c>
      <c r="E180" s="72">
        <v>0.83333333333333337</v>
      </c>
      <c r="F180" s="55">
        <f>(E180-D180)*24</f>
        <v>10</v>
      </c>
      <c r="G180" s="35"/>
      <c r="H180" s="48"/>
      <c r="I180" s="55">
        <f t="shared" si="60"/>
        <v>0</v>
      </c>
      <c r="J180" s="71">
        <v>0.41666666666666669</v>
      </c>
      <c r="K180" s="72">
        <v>0.83333333333333337</v>
      </c>
      <c r="L180" s="55">
        <f t="shared" si="61"/>
        <v>10</v>
      </c>
      <c r="M180" s="71">
        <v>0.41666666666666669</v>
      </c>
      <c r="N180" s="72">
        <v>0.83333333333333337</v>
      </c>
      <c r="O180" s="55">
        <f t="shared" si="62"/>
        <v>10</v>
      </c>
      <c r="P180" s="83"/>
    </row>
    <row r="181" spans="2:16" ht="19.5" customHeight="1" x14ac:dyDescent="0.2">
      <c r="B181" s="51">
        <f t="shared" si="63"/>
        <v>44784</v>
      </c>
      <c r="C181" s="52">
        <f t="shared" si="64"/>
        <v>44784</v>
      </c>
      <c r="D181" s="71">
        <v>0.41666666666666669</v>
      </c>
      <c r="E181" s="72">
        <v>0.83333333333333337</v>
      </c>
      <c r="F181" s="55">
        <f>(E181-D181)*24</f>
        <v>10</v>
      </c>
      <c r="G181" s="35"/>
      <c r="H181" s="48"/>
      <c r="I181" s="55">
        <f t="shared" si="60"/>
        <v>0</v>
      </c>
      <c r="J181" s="71">
        <v>0.41666666666666669</v>
      </c>
      <c r="K181" s="72">
        <v>0.83333333333333337</v>
      </c>
      <c r="L181" s="55">
        <f>(K181-J181)*24</f>
        <v>10</v>
      </c>
      <c r="M181" s="71">
        <v>0.41666666666666669</v>
      </c>
      <c r="N181" s="72">
        <v>0.83333333333333337</v>
      </c>
      <c r="O181" s="55">
        <f>(N181-M181)*24</f>
        <v>10</v>
      </c>
      <c r="P181" s="83" t="s">
        <v>239</v>
      </c>
    </row>
    <row r="182" spans="2:16" ht="19.5" customHeight="1" x14ac:dyDescent="0.2">
      <c r="B182" s="51">
        <f t="shared" si="63"/>
        <v>44785</v>
      </c>
      <c r="C182" s="52">
        <f t="shared" si="64"/>
        <v>44785</v>
      </c>
      <c r="D182" s="71">
        <v>0.41666666666666669</v>
      </c>
      <c r="E182" s="72">
        <v>0.83333333333333337</v>
      </c>
      <c r="F182" s="55">
        <f>(E182-D182)*24</f>
        <v>10</v>
      </c>
      <c r="G182" s="35"/>
      <c r="H182" s="48"/>
      <c r="I182" s="55">
        <f t="shared" si="60"/>
        <v>0</v>
      </c>
      <c r="J182" s="71">
        <v>0.41666666666666669</v>
      </c>
      <c r="K182" s="72">
        <v>0.83333333333333337</v>
      </c>
      <c r="L182" s="55">
        <f>(K182-J182)*24</f>
        <v>10</v>
      </c>
      <c r="M182" s="71">
        <v>0.41666666666666669</v>
      </c>
      <c r="N182" s="72">
        <v>0.83333333333333337</v>
      </c>
      <c r="O182" s="55">
        <f>(N182-M182)*24</f>
        <v>10</v>
      </c>
      <c r="P182" s="83"/>
    </row>
    <row r="183" spans="2:16" ht="19.5" customHeight="1" x14ac:dyDescent="0.2">
      <c r="B183" s="51">
        <f t="shared" si="63"/>
        <v>44786</v>
      </c>
      <c r="C183" s="52">
        <f t="shared" si="64"/>
        <v>44786</v>
      </c>
      <c r="D183" s="71">
        <v>0.41666666666666669</v>
      </c>
      <c r="E183" s="72">
        <v>0.75</v>
      </c>
      <c r="F183" s="55">
        <f>(E183-D183)*24</f>
        <v>8</v>
      </c>
      <c r="G183" s="35"/>
      <c r="H183" s="48"/>
      <c r="I183" s="55">
        <f t="shared" si="60"/>
        <v>0</v>
      </c>
      <c r="J183" s="71">
        <v>0.41666666666666669</v>
      </c>
      <c r="K183" s="72">
        <v>0.75</v>
      </c>
      <c r="L183" s="55">
        <f>(K183-J183)*24</f>
        <v>8</v>
      </c>
      <c r="M183" s="71">
        <v>0.41666666666666669</v>
      </c>
      <c r="N183" s="72">
        <v>0.75</v>
      </c>
      <c r="O183" s="55">
        <f>(N183-M183)*24</f>
        <v>8</v>
      </c>
      <c r="P183" s="83" t="s">
        <v>346</v>
      </c>
    </row>
    <row r="184" spans="2:16" ht="19.5" customHeight="1" x14ac:dyDescent="0.2">
      <c r="B184" s="51">
        <f t="shared" si="63"/>
        <v>44787</v>
      </c>
      <c r="C184" s="52">
        <f t="shared" si="64"/>
        <v>44787</v>
      </c>
      <c r="D184" s="71">
        <v>0.41666666666666669</v>
      </c>
      <c r="E184" s="72">
        <v>0.75</v>
      </c>
      <c r="F184" s="55">
        <f t="shared" si="59"/>
        <v>8</v>
      </c>
      <c r="G184" s="35"/>
      <c r="H184" s="48"/>
      <c r="I184" s="55">
        <f t="shared" si="60"/>
        <v>0</v>
      </c>
      <c r="J184" s="71">
        <v>0.41666666666666669</v>
      </c>
      <c r="K184" s="72">
        <v>0.75</v>
      </c>
      <c r="L184" s="55">
        <f t="shared" si="61"/>
        <v>8</v>
      </c>
      <c r="M184" s="71">
        <v>0.41666666666666669</v>
      </c>
      <c r="N184" s="72">
        <v>0.75</v>
      </c>
      <c r="O184" s="55">
        <f t="shared" si="62"/>
        <v>8</v>
      </c>
      <c r="P184" s="83" t="s">
        <v>346</v>
      </c>
    </row>
    <row r="185" spans="2:16" ht="19.5" customHeight="1" x14ac:dyDescent="0.2">
      <c r="B185" s="51">
        <f t="shared" si="63"/>
        <v>44788</v>
      </c>
      <c r="C185" s="52">
        <f t="shared" si="64"/>
        <v>44788</v>
      </c>
      <c r="D185" s="71">
        <v>0.41666666666666669</v>
      </c>
      <c r="E185" s="72">
        <v>0.75</v>
      </c>
      <c r="F185" s="55">
        <f t="shared" si="59"/>
        <v>8</v>
      </c>
      <c r="G185" s="35"/>
      <c r="H185" s="48"/>
      <c r="I185" s="55">
        <f t="shared" si="60"/>
        <v>0</v>
      </c>
      <c r="J185" s="71">
        <v>0.41666666666666669</v>
      </c>
      <c r="K185" s="72">
        <v>0.75</v>
      </c>
      <c r="L185" s="55">
        <f t="shared" si="61"/>
        <v>8</v>
      </c>
      <c r="M185" s="71">
        <v>0.41666666666666669</v>
      </c>
      <c r="N185" s="72">
        <v>0.75</v>
      </c>
      <c r="O185" s="55">
        <f t="shared" si="62"/>
        <v>8</v>
      </c>
      <c r="P185" s="83" t="s">
        <v>346</v>
      </c>
    </row>
    <row r="186" spans="2:16" ht="19.5" customHeight="1" x14ac:dyDescent="0.2">
      <c r="B186" s="51">
        <f t="shared" si="63"/>
        <v>44789</v>
      </c>
      <c r="C186" s="52">
        <f t="shared" si="64"/>
        <v>44789</v>
      </c>
      <c r="D186" s="71">
        <v>0.41666666666666669</v>
      </c>
      <c r="E186" s="72">
        <v>0.75</v>
      </c>
      <c r="F186" s="55">
        <f t="shared" si="59"/>
        <v>8</v>
      </c>
      <c r="G186" s="35"/>
      <c r="H186" s="48"/>
      <c r="I186" s="55">
        <f t="shared" si="60"/>
        <v>0</v>
      </c>
      <c r="J186" s="71">
        <v>0.41666666666666669</v>
      </c>
      <c r="K186" s="72">
        <v>0.75</v>
      </c>
      <c r="L186" s="55">
        <f t="shared" si="61"/>
        <v>8</v>
      </c>
      <c r="M186" s="71">
        <v>0.41666666666666669</v>
      </c>
      <c r="N186" s="72">
        <v>0.75</v>
      </c>
      <c r="O186" s="55">
        <f t="shared" si="62"/>
        <v>8</v>
      </c>
      <c r="P186" s="83" t="s">
        <v>346</v>
      </c>
    </row>
    <row r="187" spans="2:16" ht="19.5" customHeight="1" x14ac:dyDescent="0.2">
      <c r="B187" s="51">
        <f t="shared" si="63"/>
        <v>44790</v>
      </c>
      <c r="C187" s="52">
        <f t="shared" si="64"/>
        <v>44790</v>
      </c>
      <c r="D187" s="71">
        <v>0.41666666666666669</v>
      </c>
      <c r="E187" s="72">
        <v>0.83333333333333337</v>
      </c>
      <c r="F187" s="55">
        <f t="shared" si="59"/>
        <v>10</v>
      </c>
      <c r="G187" s="35"/>
      <c r="H187" s="48"/>
      <c r="I187" s="55">
        <f t="shared" si="60"/>
        <v>0</v>
      </c>
      <c r="J187" s="71">
        <v>0.41666666666666669</v>
      </c>
      <c r="K187" s="72">
        <v>0.83333333333333337</v>
      </c>
      <c r="L187" s="55">
        <f t="shared" si="61"/>
        <v>10</v>
      </c>
      <c r="M187" s="71">
        <v>0.41666666666666669</v>
      </c>
      <c r="N187" s="72">
        <v>0.83333333333333337</v>
      </c>
      <c r="O187" s="55">
        <f t="shared" si="62"/>
        <v>10</v>
      </c>
      <c r="P187" s="92"/>
    </row>
    <row r="188" spans="2:16" ht="19.5" customHeight="1" x14ac:dyDescent="0.2">
      <c r="B188" s="51">
        <f t="shared" si="63"/>
        <v>44791</v>
      </c>
      <c r="C188" s="52">
        <f t="shared" si="64"/>
        <v>44791</v>
      </c>
      <c r="D188" s="71">
        <v>0.41666666666666669</v>
      </c>
      <c r="E188" s="72">
        <v>0.83333333333333337</v>
      </c>
      <c r="F188" s="55">
        <f t="shared" si="59"/>
        <v>10</v>
      </c>
      <c r="G188" s="35"/>
      <c r="H188" s="48"/>
      <c r="I188" s="55">
        <f t="shared" si="60"/>
        <v>0</v>
      </c>
      <c r="J188" s="71">
        <v>0.41666666666666669</v>
      </c>
      <c r="K188" s="72">
        <v>0.83333333333333337</v>
      </c>
      <c r="L188" s="55">
        <f t="shared" si="61"/>
        <v>10</v>
      </c>
      <c r="M188" s="71">
        <v>0.41666666666666669</v>
      </c>
      <c r="N188" s="72">
        <v>0.83333333333333337</v>
      </c>
      <c r="O188" s="55">
        <f t="shared" si="62"/>
        <v>10</v>
      </c>
      <c r="P188" s="92"/>
    </row>
    <row r="189" spans="2:16" ht="19.5" customHeight="1" x14ac:dyDescent="0.2">
      <c r="B189" s="51">
        <f t="shared" si="63"/>
        <v>44792</v>
      </c>
      <c r="C189" s="52">
        <f t="shared" si="64"/>
        <v>44792</v>
      </c>
      <c r="D189" s="71">
        <v>0.41666666666666669</v>
      </c>
      <c r="E189" s="72">
        <v>0.83333333333333337</v>
      </c>
      <c r="F189" s="55">
        <f t="shared" si="59"/>
        <v>10</v>
      </c>
      <c r="G189" s="35"/>
      <c r="H189" s="48"/>
      <c r="I189" s="55">
        <f t="shared" si="60"/>
        <v>0</v>
      </c>
      <c r="J189" s="71">
        <v>0.41666666666666669</v>
      </c>
      <c r="K189" s="72">
        <v>0.83333333333333337</v>
      </c>
      <c r="L189" s="55">
        <f t="shared" si="61"/>
        <v>10</v>
      </c>
      <c r="M189" s="71">
        <v>0.41666666666666669</v>
      </c>
      <c r="N189" s="72">
        <v>0.83333333333333337</v>
      </c>
      <c r="O189" s="55">
        <f t="shared" si="62"/>
        <v>10</v>
      </c>
      <c r="P189" s="92"/>
    </row>
    <row r="190" spans="2:16" ht="19.5" customHeight="1" x14ac:dyDescent="0.2">
      <c r="B190" s="51">
        <f t="shared" si="63"/>
        <v>44793</v>
      </c>
      <c r="C190" s="52">
        <f t="shared" si="64"/>
        <v>44793</v>
      </c>
      <c r="D190" s="71">
        <v>0.41666666666666669</v>
      </c>
      <c r="E190" s="72">
        <v>0.83333333333333337</v>
      </c>
      <c r="F190" s="55">
        <f t="shared" si="59"/>
        <v>10</v>
      </c>
      <c r="G190" s="35"/>
      <c r="H190" s="48"/>
      <c r="I190" s="55">
        <f t="shared" si="60"/>
        <v>0</v>
      </c>
      <c r="J190" s="71">
        <v>0.41666666666666669</v>
      </c>
      <c r="K190" s="72">
        <v>0.83333333333333337</v>
      </c>
      <c r="L190" s="55">
        <f t="shared" si="61"/>
        <v>10</v>
      </c>
      <c r="M190" s="71">
        <v>0.41666666666666669</v>
      </c>
      <c r="N190" s="72">
        <v>0.83333333333333337</v>
      </c>
      <c r="O190" s="55">
        <f t="shared" si="62"/>
        <v>10</v>
      </c>
      <c r="P190" s="92"/>
    </row>
    <row r="191" spans="2:16" ht="19.5" customHeight="1" x14ac:dyDescent="0.2">
      <c r="B191" s="51">
        <f t="shared" si="63"/>
        <v>44794</v>
      </c>
      <c r="C191" s="52">
        <f t="shared" si="64"/>
        <v>44794</v>
      </c>
      <c r="D191" s="71">
        <v>0.41666666666666669</v>
      </c>
      <c r="E191" s="72">
        <v>0.83333333333333337</v>
      </c>
      <c r="F191" s="55">
        <f t="shared" si="59"/>
        <v>10</v>
      </c>
      <c r="G191" s="35"/>
      <c r="H191" s="48"/>
      <c r="I191" s="55">
        <f t="shared" si="60"/>
        <v>0</v>
      </c>
      <c r="J191" s="71">
        <v>0.41666666666666669</v>
      </c>
      <c r="K191" s="72">
        <v>0.83333333333333337</v>
      </c>
      <c r="L191" s="55">
        <f t="shared" si="61"/>
        <v>10</v>
      </c>
      <c r="M191" s="71">
        <v>0.41666666666666669</v>
      </c>
      <c r="N191" s="72">
        <v>0.83333333333333337</v>
      </c>
      <c r="O191" s="55">
        <f t="shared" si="62"/>
        <v>10</v>
      </c>
      <c r="P191" s="92"/>
    </row>
    <row r="192" spans="2:16" ht="19.5" customHeight="1" x14ac:dyDescent="0.2">
      <c r="B192" s="51">
        <f t="shared" si="63"/>
        <v>44795</v>
      </c>
      <c r="C192" s="52">
        <f t="shared" si="64"/>
        <v>44795</v>
      </c>
      <c r="D192" s="71">
        <v>0.41666666666666669</v>
      </c>
      <c r="E192" s="72">
        <v>0.83333333333333337</v>
      </c>
      <c r="F192" s="55">
        <f t="shared" si="59"/>
        <v>10</v>
      </c>
      <c r="G192" s="35"/>
      <c r="H192" s="48"/>
      <c r="I192" s="55">
        <f t="shared" si="60"/>
        <v>0</v>
      </c>
      <c r="J192" s="71">
        <v>0.41666666666666669</v>
      </c>
      <c r="K192" s="72">
        <v>0.83333333333333337</v>
      </c>
      <c r="L192" s="55">
        <f t="shared" si="61"/>
        <v>10</v>
      </c>
      <c r="M192" s="71">
        <v>0.41666666666666669</v>
      </c>
      <c r="N192" s="72">
        <v>0.83333333333333337</v>
      </c>
      <c r="O192" s="55">
        <f t="shared" si="62"/>
        <v>10</v>
      </c>
      <c r="P192" s="92"/>
    </row>
    <row r="193" spans="2:16" ht="19.5" customHeight="1" x14ac:dyDescent="0.2">
      <c r="B193" s="51">
        <f t="shared" si="63"/>
        <v>44796</v>
      </c>
      <c r="C193" s="52">
        <f t="shared" si="64"/>
        <v>44796</v>
      </c>
      <c r="D193" s="71">
        <v>0.41666666666666669</v>
      </c>
      <c r="E193" s="72">
        <v>0.83333333333333337</v>
      </c>
      <c r="F193" s="55">
        <f>(E193-D193)*24</f>
        <v>10</v>
      </c>
      <c r="G193" s="35"/>
      <c r="H193" s="48"/>
      <c r="I193" s="55">
        <f>(H193-G193)*24</f>
        <v>0</v>
      </c>
      <c r="J193" s="71">
        <v>0.41666666666666669</v>
      </c>
      <c r="K193" s="72">
        <v>0.83333333333333337</v>
      </c>
      <c r="L193" s="55">
        <f t="shared" si="61"/>
        <v>10</v>
      </c>
      <c r="M193" s="71">
        <v>0.41666666666666669</v>
      </c>
      <c r="N193" s="72">
        <v>0.83333333333333337</v>
      </c>
      <c r="O193" s="55">
        <f t="shared" si="62"/>
        <v>10</v>
      </c>
      <c r="P193" s="92"/>
    </row>
    <row r="194" spans="2:16" ht="19.5" customHeight="1" x14ac:dyDescent="0.2">
      <c r="B194" s="51">
        <f t="shared" si="63"/>
        <v>44797</v>
      </c>
      <c r="C194" s="52">
        <f t="shared" si="64"/>
        <v>44797</v>
      </c>
      <c r="D194" s="71">
        <v>0.41666666666666669</v>
      </c>
      <c r="E194" s="72">
        <v>0.83333333333333337</v>
      </c>
      <c r="F194" s="55">
        <f>(E194-D194)*24</f>
        <v>10</v>
      </c>
      <c r="G194" s="35"/>
      <c r="H194" s="48"/>
      <c r="I194" s="55">
        <f>(H194-G194)*24</f>
        <v>0</v>
      </c>
      <c r="J194" s="71">
        <v>0.41666666666666669</v>
      </c>
      <c r="K194" s="72">
        <v>0.83333333333333337</v>
      </c>
      <c r="L194" s="55">
        <f t="shared" si="61"/>
        <v>10</v>
      </c>
      <c r="M194" s="71">
        <v>0.41666666666666669</v>
      </c>
      <c r="N194" s="72">
        <v>0.83333333333333337</v>
      </c>
      <c r="O194" s="55">
        <f t="shared" si="62"/>
        <v>10</v>
      </c>
      <c r="P194" s="92"/>
    </row>
    <row r="195" spans="2:16" ht="19.5" customHeight="1" x14ac:dyDescent="0.2">
      <c r="B195" s="51">
        <f t="shared" si="63"/>
        <v>44798</v>
      </c>
      <c r="C195" s="52">
        <f t="shared" si="64"/>
        <v>44798</v>
      </c>
      <c r="D195" s="71">
        <v>0.58333333333333337</v>
      </c>
      <c r="E195" s="72">
        <v>0.83333333333333337</v>
      </c>
      <c r="F195" s="55">
        <f>(E195-D195)*24</f>
        <v>6</v>
      </c>
      <c r="G195" s="35"/>
      <c r="H195" s="48"/>
      <c r="I195" s="55">
        <f>(H195-G195)*24</f>
        <v>0</v>
      </c>
      <c r="J195" s="71">
        <v>0.58333333333333337</v>
      </c>
      <c r="K195" s="72">
        <v>0.75</v>
      </c>
      <c r="L195" s="55">
        <f t="shared" si="61"/>
        <v>3.9999999999999991</v>
      </c>
      <c r="M195" s="71">
        <v>0.41666666666666669</v>
      </c>
      <c r="N195" s="72">
        <v>0.83333333333333337</v>
      </c>
      <c r="O195" s="55">
        <f t="shared" si="62"/>
        <v>10</v>
      </c>
      <c r="P195" s="96"/>
    </row>
    <row r="196" spans="2:16" ht="19.5" customHeight="1" x14ac:dyDescent="0.2">
      <c r="B196" s="51">
        <f t="shared" si="63"/>
        <v>44799</v>
      </c>
      <c r="C196" s="52">
        <f t="shared" si="64"/>
        <v>44799</v>
      </c>
      <c r="D196" s="71">
        <v>0.58333333333333337</v>
      </c>
      <c r="E196" s="72">
        <v>0.83333333333333337</v>
      </c>
      <c r="F196" s="55">
        <f>(E196-D196)*24</f>
        <v>6</v>
      </c>
      <c r="G196" s="35"/>
      <c r="H196" s="48"/>
      <c r="I196" s="55">
        <f t="shared" si="60"/>
        <v>0</v>
      </c>
      <c r="J196" s="71">
        <v>0.58333333333333337</v>
      </c>
      <c r="K196" s="72">
        <v>0.75</v>
      </c>
      <c r="L196" s="55">
        <f t="shared" si="61"/>
        <v>3.9999999999999991</v>
      </c>
      <c r="M196" s="71">
        <v>0.41666666666666669</v>
      </c>
      <c r="N196" s="72">
        <v>0.83333333333333337</v>
      </c>
      <c r="O196" s="55">
        <f t="shared" si="62"/>
        <v>10</v>
      </c>
      <c r="P196" s="96" t="s">
        <v>381</v>
      </c>
    </row>
    <row r="197" spans="2:16" ht="19.5" customHeight="1" x14ac:dyDescent="0.2">
      <c r="B197" s="51">
        <f t="shared" si="63"/>
        <v>44800</v>
      </c>
      <c r="C197" s="52">
        <f t="shared" si="64"/>
        <v>44800</v>
      </c>
      <c r="D197" s="386" t="s">
        <v>379</v>
      </c>
      <c r="E197" s="387"/>
      <c r="F197" s="388"/>
      <c r="G197" s="35"/>
      <c r="H197" s="48"/>
      <c r="I197" s="55">
        <f t="shared" si="60"/>
        <v>0</v>
      </c>
      <c r="J197" s="71">
        <v>0.41666666666666669</v>
      </c>
      <c r="K197" s="72">
        <v>0.75</v>
      </c>
      <c r="L197" s="55">
        <f t="shared" si="61"/>
        <v>8</v>
      </c>
      <c r="M197" s="71">
        <v>0.41666666666666669</v>
      </c>
      <c r="N197" s="72">
        <v>0.83333333333333337</v>
      </c>
      <c r="O197" s="55">
        <f t="shared" si="62"/>
        <v>10</v>
      </c>
      <c r="P197" s="92"/>
    </row>
    <row r="198" spans="2:16" ht="19.5" customHeight="1" x14ac:dyDescent="0.2">
      <c r="B198" s="51">
        <f t="shared" si="63"/>
        <v>44801</v>
      </c>
      <c r="C198" s="52">
        <f t="shared" si="64"/>
        <v>44801</v>
      </c>
      <c r="D198" s="71">
        <v>0.41666666666666669</v>
      </c>
      <c r="E198" s="72">
        <v>0.75</v>
      </c>
      <c r="F198" s="55">
        <f>(E198-D198)*24</f>
        <v>8</v>
      </c>
      <c r="G198" s="53"/>
      <c r="H198" s="54"/>
      <c r="I198" s="55">
        <f>(H198-G198)*24</f>
        <v>0</v>
      </c>
      <c r="J198" s="71">
        <v>0.41666666666666669</v>
      </c>
      <c r="K198" s="72">
        <v>0.75</v>
      </c>
      <c r="L198" s="55">
        <f t="shared" si="61"/>
        <v>8</v>
      </c>
      <c r="M198" s="71">
        <v>0.41666666666666669</v>
      </c>
      <c r="N198" s="72">
        <v>0.75</v>
      </c>
      <c r="O198" s="55">
        <f t="shared" si="62"/>
        <v>8</v>
      </c>
      <c r="P198" s="92"/>
    </row>
    <row r="199" spans="2:16" ht="19.5" customHeight="1" x14ac:dyDescent="0.2">
      <c r="B199" s="51">
        <f>IF(DAY(B198+1)&lt;&gt;29,"",B198+1)</f>
        <v>44802</v>
      </c>
      <c r="C199" s="52">
        <f t="shared" si="64"/>
        <v>44802</v>
      </c>
      <c r="D199" s="71">
        <v>0.58333333333333337</v>
      </c>
      <c r="E199" s="72">
        <v>0.83333333333333337</v>
      </c>
      <c r="F199" s="55">
        <f>(E199-D199)*24</f>
        <v>6</v>
      </c>
      <c r="G199" s="35"/>
      <c r="H199" s="48"/>
      <c r="I199" s="55">
        <f>(H199-G199)*24</f>
        <v>0</v>
      </c>
      <c r="J199" s="71">
        <v>0.58333333333333337</v>
      </c>
      <c r="K199" s="72">
        <v>0.75</v>
      </c>
      <c r="L199" s="55">
        <f>(K199-J199)*24</f>
        <v>3.9999999999999991</v>
      </c>
      <c r="M199" s="71">
        <v>0.41666666666666669</v>
      </c>
      <c r="N199" s="72">
        <v>0.83333333333333337</v>
      </c>
      <c r="O199" s="55">
        <f>(N199-M199)*24</f>
        <v>10</v>
      </c>
      <c r="P199" s="92"/>
    </row>
    <row r="200" spans="2:16" ht="19.5" customHeight="1" x14ac:dyDescent="0.2">
      <c r="B200" s="51">
        <f>IF(DAY(B199+1)&lt;&gt;30,"",B199+1)</f>
        <v>44803</v>
      </c>
      <c r="C200" s="52">
        <f t="shared" si="64"/>
        <v>44803</v>
      </c>
      <c r="D200" s="35"/>
      <c r="E200" s="48" t="s">
        <v>79</v>
      </c>
      <c r="F200" s="47"/>
      <c r="G200" s="35"/>
      <c r="H200" s="48"/>
      <c r="I200" s="55">
        <f>(H200-G200)*24</f>
        <v>0</v>
      </c>
      <c r="J200" s="35"/>
      <c r="K200" s="48" t="s">
        <v>79</v>
      </c>
      <c r="L200" s="47"/>
      <c r="M200" s="35"/>
      <c r="N200" s="48" t="s">
        <v>79</v>
      </c>
      <c r="O200" s="47"/>
      <c r="P200" s="92"/>
    </row>
    <row r="201" spans="2:16" ht="19.5" customHeight="1" thickBot="1" x14ac:dyDescent="0.25">
      <c r="B201" s="51">
        <f>IF(DAY(B200+1)&lt;&gt;31,"",B200+1)</f>
        <v>44804</v>
      </c>
      <c r="C201" s="52">
        <f t="shared" si="64"/>
        <v>44804</v>
      </c>
      <c r="D201" s="71">
        <v>0.58333333333333337</v>
      </c>
      <c r="E201" s="72">
        <v>0.83333333333333337</v>
      </c>
      <c r="F201" s="55">
        <f>(E201-D201)*24</f>
        <v>6</v>
      </c>
      <c r="G201" s="35"/>
      <c r="H201" s="48"/>
      <c r="I201" s="55">
        <f>(H201-G201)*24</f>
        <v>0</v>
      </c>
      <c r="J201" s="71">
        <v>0.58333333333333337</v>
      </c>
      <c r="K201" s="72">
        <v>0.75</v>
      </c>
      <c r="L201" s="55">
        <f>(K201-J201)*24</f>
        <v>3.9999999999999991</v>
      </c>
      <c r="M201" s="71">
        <v>0.41666666666666669</v>
      </c>
      <c r="N201" s="72">
        <v>0.83333333333333337</v>
      </c>
      <c r="O201" s="55">
        <f>(N201-M201)*24</f>
        <v>10</v>
      </c>
      <c r="P201" s="94"/>
    </row>
    <row r="202" spans="2:16" ht="19.5" customHeight="1" thickTop="1" x14ac:dyDescent="0.2">
      <c r="B202" s="57" t="s">
        <v>37</v>
      </c>
      <c r="C202" s="58"/>
      <c r="D202" s="57"/>
      <c r="E202" s="59">
        <f>COUNTIF(D171:D201,"&gt;0")</f>
        <v>28</v>
      </c>
      <c r="F202" s="60"/>
      <c r="G202" s="61"/>
      <c r="H202" s="59">
        <f>COUNTIF(G171:G201,"&gt;0")</f>
        <v>0</v>
      </c>
      <c r="I202" s="60"/>
      <c r="J202" s="61"/>
      <c r="K202" s="59">
        <f>COUNTIF(J171:J201,"&gt;0")</f>
        <v>30</v>
      </c>
      <c r="L202" s="60"/>
      <c r="M202" s="61"/>
      <c r="N202" s="59">
        <f>COUNTIF(M171:M201,"&gt;0")</f>
        <v>30</v>
      </c>
      <c r="O202" s="60"/>
      <c r="P202" s="40"/>
    </row>
    <row r="203" spans="2:16" ht="19.5" customHeight="1" x14ac:dyDescent="0.2">
      <c r="B203" s="62" t="s">
        <v>309</v>
      </c>
      <c r="C203" s="63"/>
      <c r="D203" s="64"/>
      <c r="E203" s="74">
        <f>SUM(F171:F201)</f>
        <v>254</v>
      </c>
      <c r="F203" s="63"/>
      <c r="G203" s="65"/>
      <c r="H203" s="74">
        <f>SUM(I171:I201)</f>
        <v>0</v>
      </c>
      <c r="I203" s="63"/>
      <c r="J203" s="65"/>
      <c r="K203" s="74">
        <f>SUM(L171:L201)</f>
        <v>264</v>
      </c>
      <c r="L203" s="63"/>
      <c r="M203" s="65"/>
      <c r="N203" s="74">
        <f>SUM(O171:O201)</f>
        <v>290</v>
      </c>
      <c r="O203" s="63"/>
      <c r="P203" s="40"/>
    </row>
    <row r="204" spans="2:16" ht="19.5" customHeight="1" x14ac:dyDescent="0.2">
      <c r="B204" s="64" t="s">
        <v>366</v>
      </c>
      <c r="C204" s="66"/>
      <c r="D204" s="64"/>
      <c r="E204" s="90">
        <f>COUNTIF($B$171:$B$201,"&gt;0")-E202</f>
        <v>3</v>
      </c>
      <c r="F204" s="47"/>
      <c r="G204" s="35"/>
      <c r="H204" s="90">
        <f>COUNTIF($B$171:$B$201,"&gt;0")-H202</f>
        <v>31</v>
      </c>
      <c r="I204" s="47"/>
      <c r="J204" s="35"/>
      <c r="K204" s="90">
        <f>COUNTIF($B$171:$B$201,"&gt;0")-K202</f>
        <v>1</v>
      </c>
      <c r="L204" s="47"/>
      <c r="M204" s="35"/>
      <c r="N204" s="90">
        <f>COUNTIF($B$171:$B$201,"&gt;0")-N202</f>
        <v>1</v>
      </c>
      <c r="O204" s="47"/>
      <c r="P204" s="40"/>
    </row>
    <row r="205" spans="2:16" ht="19.5" customHeight="1" x14ac:dyDescent="0.2">
      <c r="B205" s="67"/>
      <c r="C205" s="68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2:16" ht="18.75" customHeight="1" x14ac:dyDescent="0.2">
      <c r="B206" s="287" t="s">
        <v>13</v>
      </c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2:16" ht="18.75" customHeight="1" x14ac:dyDescent="0.2"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2:16" ht="18.75" customHeight="1" x14ac:dyDescent="0.2"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2:16" ht="18.75" customHeight="1" x14ac:dyDescent="0.2">
      <c r="B209" s="377">
        <f>EDATE(B168, 1)</f>
        <v>44805</v>
      </c>
      <c r="C209" s="377"/>
      <c r="D209" s="377"/>
      <c r="E209" s="44">
        <f>B209</f>
        <v>44805</v>
      </c>
      <c r="F209" s="10"/>
    </row>
    <row r="210" spans="2:16" ht="19.5" customHeight="1" x14ac:dyDescent="0.2">
      <c r="B210" s="289"/>
      <c r="C210" s="290"/>
      <c r="D210" s="219" t="s">
        <v>313</v>
      </c>
      <c r="E210" s="293"/>
      <c r="F210" s="220"/>
      <c r="G210" s="219" t="s">
        <v>2</v>
      </c>
      <c r="H210" s="293"/>
      <c r="I210" s="220"/>
      <c r="J210" s="219" t="s">
        <v>36</v>
      </c>
      <c r="K210" s="293"/>
      <c r="L210" s="220"/>
      <c r="M210" s="219" t="s">
        <v>237</v>
      </c>
      <c r="N210" s="293"/>
      <c r="O210" s="220"/>
      <c r="P210" s="40" t="s">
        <v>306</v>
      </c>
    </row>
    <row r="211" spans="2:16" ht="19.5" customHeight="1" x14ac:dyDescent="0.2">
      <c r="B211" s="291"/>
      <c r="C211" s="292"/>
      <c r="D211" s="35" t="s">
        <v>246</v>
      </c>
      <c r="E211" s="48" t="s">
        <v>307</v>
      </c>
      <c r="F211" s="47" t="s">
        <v>308</v>
      </c>
      <c r="G211" s="35" t="s">
        <v>246</v>
      </c>
      <c r="H211" s="48" t="s">
        <v>307</v>
      </c>
      <c r="I211" s="47" t="s">
        <v>308</v>
      </c>
      <c r="J211" s="35" t="s">
        <v>246</v>
      </c>
      <c r="K211" s="48" t="s">
        <v>307</v>
      </c>
      <c r="L211" s="47" t="s">
        <v>308</v>
      </c>
      <c r="M211" s="35" t="s">
        <v>246</v>
      </c>
      <c r="N211" s="48" t="s">
        <v>307</v>
      </c>
      <c r="O211" s="47" t="s">
        <v>308</v>
      </c>
      <c r="P211" s="3"/>
    </row>
    <row r="212" spans="2:16" ht="19.5" customHeight="1" x14ac:dyDescent="0.2">
      <c r="B212" s="51">
        <f>B209</f>
        <v>44805</v>
      </c>
      <c r="C212" s="52">
        <f>B212</f>
        <v>44805</v>
      </c>
      <c r="D212" s="71">
        <v>0.58333333333333337</v>
      </c>
      <c r="E212" s="72">
        <v>0.83333333333333337</v>
      </c>
      <c r="F212" s="55">
        <f>(E212-D212)*24</f>
        <v>6</v>
      </c>
      <c r="G212" s="35"/>
      <c r="H212" s="48"/>
      <c r="I212" s="55">
        <f t="shared" ref="I212:I238" si="65">(H212-G212)*24</f>
        <v>0</v>
      </c>
      <c r="J212" s="71">
        <v>0.58333333333333337</v>
      </c>
      <c r="K212" s="72">
        <v>0.75</v>
      </c>
      <c r="L212" s="55">
        <f>(K212-J212)*24</f>
        <v>3.9999999999999991</v>
      </c>
      <c r="M212" s="71">
        <v>0.41666666666666669</v>
      </c>
      <c r="N212" s="72">
        <v>0.83333333333333337</v>
      </c>
      <c r="O212" s="55">
        <f>(N212-M212)*24</f>
        <v>10</v>
      </c>
      <c r="P212" s="83"/>
    </row>
    <row r="213" spans="2:16" ht="19.5" customHeight="1" x14ac:dyDescent="0.2">
      <c r="B213" s="51">
        <f t="shared" ref="B213:B239" si="66">B212+1</f>
        <v>44806</v>
      </c>
      <c r="C213" s="52">
        <f>B213</f>
        <v>44806</v>
      </c>
      <c r="D213" s="71">
        <v>0.58333333333333337</v>
      </c>
      <c r="E213" s="72">
        <v>0.83333333333333337</v>
      </c>
      <c r="F213" s="55">
        <f>(E213-D213)*24</f>
        <v>6</v>
      </c>
      <c r="G213" s="35"/>
      <c r="H213" s="48"/>
      <c r="I213" s="55">
        <f t="shared" si="65"/>
        <v>0</v>
      </c>
      <c r="J213" s="71">
        <v>0.58333333333333337</v>
      </c>
      <c r="K213" s="72">
        <v>0.75</v>
      </c>
      <c r="L213" s="55">
        <f>(K213-J213)*24</f>
        <v>3.9999999999999991</v>
      </c>
      <c r="M213" s="71">
        <v>0.41666666666666669</v>
      </c>
      <c r="N213" s="72">
        <v>0.83333333333333337</v>
      </c>
      <c r="O213" s="55">
        <f>(N213-M213)*24</f>
        <v>10</v>
      </c>
      <c r="P213" s="83"/>
    </row>
    <row r="214" spans="2:16" ht="19.5" customHeight="1" x14ac:dyDescent="0.2">
      <c r="B214" s="51">
        <f t="shared" si="66"/>
        <v>44807</v>
      </c>
      <c r="C214" s="52">
        <f t="shared" ref="C214:C242" si="67">B214</f>
        <v>44807</v>
      </c>
      <c r="D214" s="71">
        <v>0.41666666666666669</v>
      </c>
      <c r="E214" s="72">
        <v>0.83333333333333337</v>
      </c>
      <c r="F214" s="55">
        <f>(E214-D214)*24</f>
        <v>10</v>
      </c>
      <c r="G214" s="35"/>
      <c r="H214" s="48"/>
      <c r="I214" s="55">
        <f t="shared" si="65"/>
        <v>0</v>
      </c>
      <c r="J214" s="71">
        <v>0.41666666666666669</v>
      </c>
      <c r="K214" s="72">
        <v>0.75</v>
      </c>
      <c r="L214" s="55">
        <f>(K214-J214)*24</f>
        <v>8</v>
      </c>
      <c r="M214" s="71">
        <v>0.41666666666666669</v>
      </c>
      <c r="N214" s="72">
        <v>0.83333333333333337</v>
      </c>
      <c r="O214" s="55">
        <f>(N214-M214)*24</f>
        <v>10</v>
      </c>
      <c r="P214" s="83"/>
    </row>
    <row r="215" spans="2:16" ht="19.5" customHeight="1" x14ac:dyDescent="0.2">
      <c r="B215" s="51">
        <f t="shared" si="66"/>
        <v>44808</v>
      </c>
      <c r="C215" s="52">
        <f t="shared" si="67"/>
        <v>44808</v>
      </c>
      <c r="D215" s="71">
        <v>0.41666666666666669</v>
      </c>
      <c r="E215" s="72">
        <v>0.75</v>
      </c>
      <c r="F215" s="55">
        <f>(E215-D215)*24</f>
        <v>8</v>
      </c>
      <c r="G215" s="35"/>
      <c r="H215" s="48"/>
      <c r="I215" s="55">
        <f t="shared" si="65"/>
        <v>0</v>
      </c>
      <c r="J215" s="71">
        <v>0.41666666666666669</v>
      </c>
      <c r="K215" s="72">
        <v>0.75</v>
      </c>
      <c r="L215" s="55">
        <f>(K215-J215)*24</f>
        <v>8</v>
      </c>
      <c r="M215" s="71">
        <v>0.41666666666666669</v>
      </c>
      <c r="N215" s="72">
        <v>0.75</v>
      </c>
      <c r="O215" s="55">
        <f>(N215-M215)*24</f>
        <v>8</v>
      </c>
      <c r="P215" s="83"/>
    </row>
    <row r="216" spans="2:16" ht="19.5" customHeight="1" x14ac:dyDescent="0.2">
      <c r="B216" s="51">
        <f t="shared" si="66"/>
        <v>44809</v>
      </c>
      <c r="C216" s="52">
        <f t="shared" si="67"/>
        <v>44809</v>
      </c>
      <c r="D216" s="71">
        <v>0.58333333333333337</v>
      </c>
      <c r="E216" s="72">
        <v>0.83333333333333337</v>
      </c>
      <c r="F216" s="55">
        <f>(E216-D216)*24</f>
        <v>6</v>
      </c>
      <c r="G216" s="35"/>
      <c r="H216" s="48"/>
      <c r="I216" s="55">
        <f t="shared" si="65"/>
        <v>0</v>
      </c>
      <c r="J216" s="71">
        <v>0.58333333333333337</v>
      </c>
      <c r="K216" s="72">
        <v>0.75</v>
      </c>
      <c r="L216" s="55">
        <f>(K216-J216)*24</f>
        <v>3.9999999999999991</v>
      </c>
      <c r="M216" s="71">
        <v>0.41666666666666669</v>
      </c>
      <c r="N216" s="72">
        <v>0.83333333333333337</v>
      </c>
      <c r="O216" s="55">
        <f>(N216-M216)*24</f>
        <v>10</v>
      </c>
      <c r="P216" s="83"/>
    </row>
    <row r="217" spans="2:16" ht="19.5" customHeight="1" x14ac:dyDescent="0.2">
      <c r="B217" s="51">
        <f t="shared" si="66"/>
        <v>44810</v>
      </c>
      <c r="C217" s="52">
        <f t="shared" si="67"/>
        <v>44810</v>
      </c>
      <c r="D217" s="35"/>
      <c r="E217" s="48" t="s">
        <v>79</v>
      </c>
      <c r="F217" s="47"/>
      <c r="G217" s="35"/>
      <c r="H217" s="48"/>
      <c r="I217" s="55">
        <f t="shared" si="65"/>
        <v>0</v>
      </c>
      <c r="J217" s="35"/>
      <c r="K217" s="48" t="s">
        <v>79</v>
      </c>
      <c r="L217" s="47"/>
      <c r="M217" s="35"/>
      <c r="N217" s="48" t="s">
        <v>79</v>
      </c>
      <c r="O217" s="47"/>
      <c r="P217" s="91"/>
    </row>
    <row r="218" spans="2:16" ht="19.5" customHeight="1" x14ac:dyDescent="0.2">
      <c r="B218" s="51">
        <f t="shared" si="66"/>
        <v>44811</v>
      </c>
      <c r="C218" s="52">
        <f t="shared" si="67"/>
        <v>44811</v>
      </c>
      <c r="D218" s="71">
        <v>0.58333333333333337</v>
      </c>
      <c r="E218" s="72">
        <v>0.83333333333333337</v>
      </c>
      <c r="F218" s="55">
        <f t="shared" ref="F218:F223" si="68">(E218-D218)*24</f>
        <v>6</v>
      </c>
      <c r="G218" s="35"/>
      <c r="H218" s="48"/>
      <c r="I218" s="55">
        <f t="shared" si="65"/>
        <v>0</v>
      </c>
      <c r="J218" s="71">
        <v>0.58333333333333337</v>
      </c>
      <c r="K218" s="72">
        <v>0.75</v>
      </c>
      <c r="L218" s="55">
        <f t="shared" ref="L218:L223" si="69">(K218-J218)*24</f>
        <v>3.9999999999999991</v>
      </c>
      <c r="M218" s="71">
        <v>0.41666666666666669</v>
      </c>
      <c r="N218" s="72">
        <v>0.83333333333333337</v>
      </c>
      <c r="O218" s="55">
        <f t="shared" ref="O218:O223" si="70">(N218-M218)*24</f>
        <v>10</v>
      </c>
      <c r="P218" s="83"/>
    </row>
    <row r="219" spans="2:16" ht="19.5" customHeight="1" x14ac:dyDescent="0.2">
      <c r="B219" s="51">
        <f t="shared" si="66"/>
        <v>44812</v>
      </c>
      <c r="C219" s="52">
        <f t="shared" si="67"/>
        <v>44812</v>
      </c>
      <c r="D219" s="71">
        <v>0.58333333333333337</v>
      </c>
      <c r="E219" s="72">
        <v>0.83333333333333337</v>
      </c>
      <c r="F219" s="55">
        <f t="shared" si="68"/>
        <v>6</v>
      </c>
      <c r="G219" s="35"/>
      <c r="H219" s="48"/>
      <c r="I219" s="55">
        <f t="shared" si="65"/>
        <v>0</v>
      </c>
      <c r="J219" s="71">
        <v>0.58333333333333337</v>
      </c>
      <c r="K219" s="72">
        <v>0.75</v>
      </c>
      <c r="L219" s="55">
        <f t="shared" si="69"/>
        <v>3.9999999999999991</v>
      </c>
      <c r="M219" s="71">
        <v>0.41666666666666669</v>
      </c>
      <c r="N219" s="72">
        <v>0.83333333333333337</v>
      </c>
      <c r="O219" s="55">
        <f t="shared" si="70"/>
        <v>10</v>
      </c>
      <c r="P219" s="83"/>
    </row>
    <row r="220" spans="2:16" ht="19.5" customHeight="1" x14ac:dyDescent="0.2">
      <c r="B220" s="51">
        <f t="shared" si="66"/>
        <v>44813</v>
      </c>
      <c r="C220" s="52">
        <f t="shared" si="67"/>
        <v>44813</v>
      </c>
      <c r="D220" s="71">
        <v>0.58333333333333337</v>
      </c>
      <c r="E220" s="72">
        <v>0.83333333333333337</v>
      </c>
      <c r="F220" s="55">
        <f t="shared" si="68"/>
        <v>6</v>
      </c>
      <c r="G220" s="35"/>
      <c r="H220" s="48"/>
      <c r="I220" s="55">
        <f t="shared" si="65"/>
        <v>0</v>
      </c>
      <c r="J220" s="71">
        <v>0.58333333333333337</v>
      </c>
      <c r="K220" s="72">
        <v>0.75</v>
      </c>
      <c r="L220" s="55">
        <f t="shared" si="69"/>
        <v>3.9999999999999991</v>
      </c>
      <c r="M220" s="71">
        <v>0.41666666666666669</v>
      </c>
      <c r="N220" s="72">
        <v>0.83333333333333337</v>
      </c>
      <c r="O220" s="55">
        <f t="shared" si="70"/>
        <v>10</v>
      </c>
      <c r="P220" s="92"/>
    </row>
    <row r="221" spans="2:16" ht="19.5" customHeight="1" x14ac:dyDescent="0.2">
      <c r="B221" s="51">
        <f t="shared" si="66"/>
        <v>44814</v>
      </c>
      <c r="C221" s="52">
        <f t="shared" si="67"/>
        <v>44814</v>
      </c>
      <c r="D221" s="71">
        <v>0.41666666666666669</v>
      </c>
      <c r="E221" s="72">
        <v>0.83333333333333337</v>
      </c>
      <c r="F221" s="55">
        <f t="shared" si="68"/>
        <v>10</v>
      </c>
      <c r="G221" s="35"/>
      <c r="H221" s="48"/>
      <c r="I221" s="55">
        <f t="shared" si="65"/>
        <v>0</v>
      </c>
      <c r="J221" s="71">
        <v>0.41666666666666669</v>
      </c>
      <c r="K221" s="72">
        <v>0.75</v>
      </c>
      <c r="L221" s="55">
        <f t="shared" si="69"/>
        <v>8</v>
      </c>
      <c r="M221" s="71">
        <v>0.41666666666666669</v>
      </c>
      <c r="N221" s="72">
        <v>0.83333333333333337</v>
      </c>
      <c r="O221" s="55">
        <f t="shared" si="70"/>
        <v>10</v>
      </c>
      <c r="P221" s="83"/>
    </row>
    <row r="222" spans="2:16" ht="19.5" customHeight="1" x14ac:dyDescent="0.2">
      <c r="B222" s="51">
        <f t="shared" si="66"/>
        <v>44815</v>
      </c>
      <c r="C222" s="52">
        <f t="shared" si="67"/>
        <v>44815</v>
      </c>
      <c r="D222" s="71">
        <v>0.41666666666666669</v>
      </c>
      <c r="E222" s="72">
        <v>0.75</v>
      </c>
      <c r="F222" s="55">
        <f t="shared" si="68"/>
        <v>8</v>
      </c>
      <c r="G222" s="35"/>
      <c r="H222" s="48"/>
      <c r="I222" s="55">
        <f t="shared" si="65"/>
        <v>0</v>
      </c>
      <c r="J222" s="71">
        <v>0.41666666666666669</v>
      </c>
      <c r="K222" s="72">
        <v>0.75</v>
      </c>
      <c r="L222" s="55">
        <f t="shared" si="69"/>
        <v>8</v>
      </c>
      <c r="M222" s="71">
        <v>0.41666666666666669</v>
      </c>
      <c r="N222" s="72">
        <v>0.75</v>
      </c>
      <c r="O222" s="55">
        <f t="shared" si="70"/>
        <v>8</v>
      </c>
      <c r="P222" s="83"/>
    </row>
    <row r="223" spans="2:16" ht="19.5" customHeight="1" x14ac:dyDescent="0.2">
      <c r="B223" s="51">
        <f t="shared" si="66"/>
        <v>44816</v>
      </c>
      <c r="C223" s="52">
        <f t="shared" si="67"/>
        <v>44816</v>
      </c>
      <c r="D223" s="71">
        <v>0.58333333333333337</v>
      </c>
      <c r="E223" s="72">
        <v>0.83333333333333337</v>
      </c>
      <c r="F223" s="55">
        <f t="shared" si="68"/>
        <v>6</v>
      </c>
      <c r="G223" s="35"/>
      <c r="H223" s="48"/>
      <c r="I223" s="55">
        <f>(H223-G223)*24</f>
        <v>0</v>
      </c>
      <c r="J223" s="71">
        <v>0.58333333333333337</v>
      </c>
      <c r="K223" s="72">
        <v>0.75</v>
      </c>
      <c r="L223" s="55">
        <f t="shared" si="69"/>
        <v>3.9999999999999991</v>
      </c>
      <c r="M223" s="71">
        <v>0.41666666666666669</v>
      </c>
      <c r="N223" s="72">
        <v>0.83333333333333337</v>
      </c>
      <c r="O223" s="55">
        <f t="shared" si="70"/>
        <v>10</v>
      </c>
      <c r="P223" s="83"/>
    </row>
    <row r="224" spans="2:16" ht="19.5" customHeight="1" x14ac:dyDescent="0.2">
      <c r="B224" s="51">
        <f t="shared" si="66"/>
        <v>44817</v>
      </c>
      <c r="C224" s="52">
        <f t="shared" si="67"/>
        <v>44817</v>
      </c>
      <c r="D224" s="35"/>
      <c r="E224" s="48" t="s">
        <v>79</v>
      </c>
      <c r="F224" s="47"/>
      <c r="G224" s="35"/>
      <c r="H224" s="48"/>
      <c r="I224" s="55">
        <f t="shared" si="65"/>
        <v>0</v>
      </c>
      <c r="J224" s="35"/>
      <c r="K224" s="48" t="s">
        <v>79</v>
      </c>
      <c r="L224" s="47"/>
      <c r="M224" s="35"/>
      <c r="N224" s="48" t="s">
        <v>79</v>
      </c>
      <c r="O224" s="47"/>
      <c r="P224" s="120"/>
    </row>
    <row r="225" spans="2:16" ht="19.5" customHeight="1" x14ac:dyDescent="0.2">
      <c r="B225" s="51">
        <f t="shared" si="66"/>
        <v>44818</v>
      </c>
      <c r="C225" s="52">
        <f t="shared" si="67"/>
        <v>44818</v>
      </c>
      <c r="D225" s="71">
        <v>0.58333333333333337</v>
      </c>
      <c r="E225" s="72">
        <v>0.83333333333333337</v>
      </c>
      <c r="F225" s="55">
        <f>(E225-D225)*24</f>
        <v>6</v>
      </c>
      <c r="G225" s="35"/>
      <c r="H225" s="48"/>
      <c r="I225" s="55">
        <f t="shared" si="65"/>
        <v>0</v>
      </c>
      <c r="J225" s="71">
        <v>0.58333333333333337</v>
      </c>
      <c r="K225" s="72">
        <v>0.75</v>
      </c>
      <c r="L225" s="55">
        <f t="shared" ref="L225:L230" si="71">(K225-J225)*24</f>
        <v>3.9999999999999991</v>
      </c>
      <c r="M225" s="71">
        <v>0.41666666666666669</v>
      </c>
      <c r="N225" s="72">
        <v>0.83333333333333337</v>
      </c>
      <c r="O225" s="55">
        <f t="shared" ref="O225:O230" si="72">(N225-M225)*24</f>
        <v>10</v>
      </c>
      <c r="P225" s="83"/>
    </row>
    <row r="226" spans="2:16" ht="19.5" customHeight="1" x14ac:dyDescent="0.2">
      <c r="B226" s="51">
        <f t="shared" si="66"/>
        <v>44819</v>
      </c>
      <c r="C226" s="52">
        <f t="shared" si="67"/>
        <v>44819</v>
      </c>
      <c r="D226" s="71">
        <v>0.58333333333333337</v>
      </c>
      <c r="E226" s="72">
        <v>0.83333333333333337</v>
      </c>
      <c r="F226" s="55">
        <f>(E226-D226)*24</f>
        <v>6</v>
      </c>
      <c r="G226" s="35"/>
      <c r="H226" s="48"/>
      <c r="I226" s="55">
        <f t="shared" si="65"/>
        <v>0</v>
      </c>
      <c r="J226" s="71">
        <v>0.58333333333333337</v>
      </c>
      <c r="K226" s="72">
        <v>0.75</v>
      </c>
      <c r="L226" s="55">
        <f t="shared" si="71"/>
        <v>3.9999999999999991</v>
      </c>
      <c r="M226" s="71">
        <v>0.41666666666666669</v>
      </c>
      <c r="N226" s="72">
        <v>0.83333333333333337</v>
      </c>
      <c r="O226" s="55">
        <f t="shared" si="72"/>
        <v>10</v>
      </c>
      <c r="P226" s="83"/>
    </row>
    <row r="227" spans="2:16" ht="19.5" customHeight="1" x14ac:dyDescent="0.2">
      <c r="B227" s="51">
        <f t="shared" si="66"/>
        <v>44820</v>
      </c>
      <c r="C227" s="52">
        <f t="shared" si="67"/>
        <v>44820</v>
      </c>
      <c r="D227" s="71">
        <v>0.58333333333333337</v>
      </c>
      <c r="E227" s="72">
        <v>0.83333333333333337</v>
      </c>
      <c r="F227" s="55">
        <f>(E227-D227)*24</f>
        <v>6</v>
      </c>
      <c r="G227" s="35"/>
      <c r="H227" s="48"/>
      <c r="I227" s="55">
        <f t="shared" si="65"/>
        <v>0</v>
      </c>
      <c r="J227" s="71">
        <v>0.58333333333333337</v>
      </c>
      <c r="K227" s="72">
        <v>0.75</v>
      </c>
      <c r="L227" s="55">
        <f t="shared" si="71"/>
        <v>3.9999999999999991</v>
      </c>
      <c r="M227" s="71">
        <v>0.41666666666666669</v>
      </c>
      <c r="N227" s="72">
        <v>0.83333333333333337</v>
      </c>
      <c r="O227" s="55">
        <f t="shared" si="72"/>
        <v>10</v>
      </c>
      <c r="P227" s="92"/>
    </row>
    <row r="228" spans="2:16" ht="19.5" customHeight="1" x14ac:dyDescent="0.2">
      <c r="B228" s="51">
        <f t="shared" si="66"/>
        <v>44821</v>
      </c>
      <c r="C228" s="52">
        <f t="shared" si="67"/>
        <v>44821</v>
      </c>
      <c r="D228" s="71"/>
      <c r="E228" s="72" t="s">
        <v>348</v>
      </c>
      <c r="F228" s="55"/>
      <c r="G228" s="35"/>
      <c r="H228" s="48"/>
      <c r="I228" s="55">
        <f t="shared" si="65"/>
        <v>0</v>
      </c>
      <c r="J228" s="71">
        <v>0.41666666666666669</v>
      </c>
      <c r="K228" s="72">
        <v>0.75</v>
      </c>
      <c r="L228" s="55">
        <f t="shared" si="71"/>
        <v>8</v>
      </c>
      <c r="M228" s="71">
        <v>0.41666666666666669</v>
      </c>
      <c r="N228" s="72">
        <v>0.83333333333333337</v>
      </c>
      <c r="O228" s="55">
        <f t="shared" si="72"/>
        <v>10</v>
      </c>
      <c r="P228" s="92"/>
    </row>
    <row r="229" spans="2:16" ht="19.5" customHeight="1" x14ac:dyDescent="0.2">
      <c r="B229" s="51">
        <f t="shared" si="66"/>
        <v>44822</v>
      </c>
      <c r="C229" s="52">
        <f t="shared" si="67"/>
        <v>44822</v>
      </c>
      <c r="D229" s="71"/>
      <c r="E229" s="72" t="s">
        <v>348</v>
      </c>
      <c r="F229" s="55"/>
      <c r="G229" s="35"/>
      <c r="H229" s="48"/>
      <c r="I229" s="55">
        <f t="shared" si="65"/>
        <v>0</v>
      </c>
      <c r="J229" s="71">
        <v>0.41666666666666669</v>
      </c>
      <c r="K229" s="72">
        <v>0.75</v>
      </c>
      <c r="L229" s="55">
        <f t="shared" si="71"/>
        <v>8</v>
      </c>
      <c r="M229" s="71">
        <v>0.41666666666666669</v>
      </c>
      <c r="N229" s="72">
        <v>0.75</v>
      </c>
      <c r="O229" s="55">
        <f t="shared" si="72"/>
        <v>8</v>
      </c>
      <c r="P229" s="92"/>
    </row>
    <row r="230" spans="2:16" ht="19.5" customHeight="1" x14ac:dyDescent="0.2">
      <c r="B230" s="51">
        <f t="shared" si="66"/>
        <v>44823</v>
      </c>
      <c r="C230" s="52">
        <f t="shared" si="67"/>
        <v>44823</v>
      </c>
      <c r="D230" s="71"/>
      <c r="E230" s="72" t="s">
        <v>348</v>
      </c>
      <c r="F230" s="55"/>
      <c r="G230" s="35"/>
      <c r="H230" s="48"/>
      <c r="I230" s="55">
        <f>(H230-G230)*24</f>
        <v>0</v>
      </c>
      <c r="J230" s="71">
        <v>0.41666666666666669</v>
      </c>
      <c r="K230" s="72">
        <v>0.75</v>
      </c>
      <c r="L230" s="55">
        <f t="shared" si="71"/>
        <v>8</v>
      </c>
      <c r="M230" s="71">
        <v>0.41666666666666669</v>
      </c>
      <c r="N230" s="72">
        <v>0.75</v>
      </c>
      <c r="O230" s="55">
        <f t="shared" si="72"/>
        <v>8</v>
      </c>
      <c r="P230" s="83" t="s">
        <v>94</v>
      </c>
    </row>
    <row r="231" spans="2:16" ht="19.5" customHeight="1" x14ac:dyDescent="0.2">
      <c r="B231" s="51">
        <f t="shared" si="66"/>
        <v>44824</v>
      </c>
      <c r="C231" s="52">
        <f t="shared" si="67"/>
        <v>44824</v>
      </c>
      <c r="D231" s="35"/>
      <c r="E231" s="48" t="s">
        <v>79</v>
      </c>
      <c r="F231" s="47"/>
      <c r="G231" s="35"/>
      <c r="H231" s="48"/>
      <c r="I231" s="55">
        <f>(H231-G231)*24</f>
        <v>0</v>
      </c>
      <c r="J231" s="35"/>
      <c r="K231" s="48" t="s">
        <v>79</v>
      </c>
      <c r="L231" s="47"/>
      <c r="M231" s="35"/>
      <c r="N231" s="48" t="s">
        <v>79</v>
      </c>
      <c r="O231" s="47"/>
      <c r="P231" s="117"/>
    </row>
    <row r="232" spans="2:16" ht="19.5" customHeight="1" x14ac:dyDescent="0.2">
      <c r="B232" s="51">
        <f t="shared" si="66"/>
        <v>44825</v>
      </c>
      <c r="C232" s="52">
        <f t="shared" si="67"/>
        <v>44825</v>
      </c>
      <c r="D232" s="71">
        <v>0.58333333333333337</v>
      </c>
      <c r="E232" s="72">
        <v>0.83333333333333337</v>
      </c>
      <c r="F232" s="55">
        <f t="shared" ref="F232:F237" si="73">(E232-D232)*24</f>
        <v>6</v>
      </c>
      <c r="G232" s="35"/>
      <c r="H232" s="48"/>
      <c r="I232" s="55">
        <f>(H232-G232)*24</f>
        <v>0</v>
      </c>
      <c r="J232" s="71">
        <v>0.58333333333333337</v>
      </c>
      <c r="K232" s="72">
        <v>0.75</v>
      </c>
      <c r="L232" s="55">
        <f t="shared" ref="L232:L237" si="74">(K232-J232)*24</f>
        <v>3.9999999999999991</v>
      </c>
      <c r="M232" s="71">
        <v>0.41666666666666669</v>
      </c>
      <c r="N232" s="72">
        <v>0.83333333333333337</v>
      </c>
      <c r="O232" s="55">
        <f t="shared" ref="O232:O237" si="75">(N232-M232)*24</f>
        <v>10</v>
      </c>
      <c r="P232" s="121"/>
    </row>
    <row r="233" spans="2:16" ht="19.5" customHeight="1" x14ac:dyDescent="0.2">
      <c r="B233" s="51">
        <f t="shared" si="66"/>
        <v>44826</v>
      </c>
      <c r="C233" s="52">
        <f t="shared" si="67"/>
        <v>44826</v>
      </c>
      <c r="D233" s="71">
        <v>0.58333333333333337</v>
      </c>
      <c r="E233" s="72">
        <v>0.83333333333333337</v>
      </c>
      <c r="F233" s="55">
        <f>(E233-D233)*24</f>
        <v>6</v>
      </c>
      <c r="G233" s="35"/>
      <c r="H233" s="48"/>
      <c r="I233" s="55">
        <f>(H233-G233)*24</f>
        <v>0</v>
      </c>
      <c r="J233" s="71">
        <v>0.58333333333333337</v>
      </c>
      <c r="K233" s="72">
        <v>0.75</v>
      </c>
      <c r="L233" s="55">
        <f>(K233-J233)*24</f>
        <v>3.9999999999999991</v>
      </c>
      <c r="M233" s="71">
        <v>0.41666666666666669</v>
      </c>
      <c r="N233" s="72">
        <v>0.83333333333333337</v>
      </c>
      <c r="O233" s="55">
        <f t="shared" si="75"/>
        <v>10</v>
      </c>
      <c r="P233" s="83"/>
    </row>
    <row r="234" spans="2:16" ht="19.5" customHeight="1" x14ac:dyDescent="0.2">
      <c r="B234" s="51">
        <f t="shared" si="66"/>
        <v>44827</v>
      </c>
      <c r="C234" s="52">
        <f t="shared" si="67"/>
        <v>44827</v>
      </c>
      <c r="D234" s="71">
        <v>0.41666666666666669</v>
      </c>
      <c r="E234" s="72">
        <v>0.75</v>
      </c>
      <c r="F234" s="55">
        <f>(E234-D234)*24</f>
        <v>8</v>
      </c>
      <c r="G234" s="35"/>
      <c r="H234" s="48"/>
      <c r="I234" s="55">
        <f t="shared" si="65"/>
        <v>0</v>
      </c>
      <c r="J234" s="71">
        <v>0.41666666666666669</v>
      </c>
      <c r="K234" s="72">
        <v>0.75</v>
      </c>
      <c r="L234" s="55">
        <f t="shared" si="74"/>
        <v>8</v>
      </c>
      <c r="M234" s="71">
        <v>0.41666666666666669</v>
      </c>
      <c r="N234" s="72">
        <v>0.75</v>
      </c>
      <c r="O234" s="55">
        <f t="shared" si="75"/>
        <v>8</v>
      </c>
      <c r="P234" s="83" t="s">
        <v>95</v>
      </c>
    </row>
    <row r="235" spans="2:16" ht="19.5" customHeight="1" x14ac:dyDescent="0.2">
      <c r="B235" s="51">
        <f t="shared" si="66"/>
        <v>44828</v>
      </c>
      <c r="C235" s="52">
        <f t="shared" si="67"/>
        <v>44828</v>
      </c>
      <c r="D235" s="71">
        <v>0.41666666666666669</v>
      </c>
      <c r="E235" s="72">
        <v>0.83333333333333337</v>
      </c>
      <c r="F235" s="55">
        <f t="shared" si="73"/>
        <v>10</v>
      </c>
      <c r="G235" s="35"/>
      <c r="H235" s="48"/>
      <c r="I235" s="55">
        <f t="shared" si="65"/>
        <v>0</v>
      </c>
      <c r="J235" s="71">
        <v>0.41666666666666669</v>
      </c>
      <c r="K235" s="72">
        <v>0.75</v>
      </c>
      <c r="L235" s="55">
        <f t="shared" si="74"/>
        <v>8</v>
      </c>
      <c r="M235" s="71">
        <v>0.41666666666666669</v>
      </c>
      <c r="N235" s="72">
        <v>0.83333333333333337</v>
      </c>
      <c r="O235" s="55">
        <f t="shared" si="75"/>
        <v>10</v>
      </c>
      <c r="P235" s="92"/>
    </row>
    <row r="236" spans="2:16" ht="19.5" customHeight="1" x14ac:dyDescent="0.2">
      <c r="B236" s="160">
        <f t="shared" si="66"/>
        <v>44829</v>
      </c>
      <c r="C236" s="161">
        <f t="shared" si="67"/>
        <v>44829</v>
      </c>
      <c r="D236" s="71">
        <v>0.41666666666666669</v>
      </c>
      <c r="E236" s="72">
        <v>0.75</v>
      </c>
      <c r="F236" s="55">
        <f t="shared" si="73"/>
        <v>8</v>
      </c>
      <c r="G236" s="35"/>
      <c r="H236" s="48"/>
      <c r="I236" s="55">
        <f t="shared" si="65"/>
        <v>0</v>
      </c>
      <c r="J236" s="71">
        <v>0.41666666666666669</v>
      </c>
      <c r="K236" s="72">
        <v>0.75</v>
      </c>
      <c r="L236" s="55">
        <f t="shared" si="74"/>
        <v>8</v>
      </c>
      <c r="M236" s="71">
        <v>0.41666666666666669</v>
      </c>
      <c r="N236" s="72">
        <v>0.75</v>
      </c>
      <c r="O236" s="55">
        <f t="shared" si="75"/>
        <v>8</v>
      </c>
      <c r="P236" s="92"/>
    </row>
    <row r="237" spans="2:16" ht="19.5" customHeight="1" x14ac:dyDescent="0.2">
      <c r="B237" s="51">
        <f t="shared" si="66"/>
        <v>44830</v>
      </c>
      <c r="C237" s="52">
        <f t="shared" si="67"/>
        <v>44830</v>
      </c>
      <c r="D237" s="71">
        <v>0.58333333333333337</v>
      </c>
      <c r="E237" s="72">
        <v>0.83333333333333337</v>
      </c>
      <c r="F237" s="55">
        <f t="shared" si="73"/>
        <v>6</v>
      </c>
      <c r="G237" s="35"/>
      <c r="H237" s="48"/>
      <c r="I237" s="55">
        <f t="shared" si="65"/>
        <v>0</v>
      </c>
      <c r="J237" s="71">
        <v>0.58333333333333337</v>
      </c>
      <c r="K237" s="72">
        <v>0.75</v>
      </c>
      <c r="L237" s="55">
        <f t="shared" si="74"/>
        <v>3.9999999999999991</v>
      </c>
      <c r="M237" s="71">
        <v>0.41666666666666669</v>
      </c>
      <c r="N237" s="72">
        <v>0.83333333333333337</v>
      </c>
      <c r="O237" s="55">
        <f t="shared" si="75"/>
        <v>10</v>
      </c>
      <c r="P237" s="92"/>
    </row>
    <row r="238" spans="2:16" ht="19.5" customHeight="1" x14ac:dyDescent="0.2">
      <c r="B238" s="51">
        <f t="shared" si="66"/>
        <v>44831</v>
      </c>
      <c r="C238" s="52">
        <f t="shared" si="67"/>
        <v>44831</v>
      </c>
      <c r="D238" s="35"/>
      <c r="E238" s="48" t="s">
        <v>79</v>
      </c>
      <c r="F238" s="47"/>
      <c r="G238" s="35"/>
      <c r="H238" s="48"/>
      <c r="I238" s="55">
        <f t="shared" si="65"/>
        <v>0</v>
      </c>
      <c r="J238" s="35"/>
      <c r="K238" s="48" t="s">
        <v>79</v>
      </c>
      <c r="L238" s="47"/>
      <c r="M238" s="35"/>
      <c r="N238" s="48" t="s">
        <v>79</v>
      </c>
      <c r="O238" s="47"/>
      <c r="P238" s="92"/>
    </row>
    <row r="239" spans="2:16" ht="19.5" customHeight="1" x14ac:dyDescent="0.2">
      <c r="B239" s="51">
        <f t="shared" si="66"/>
        <v>44832</v>
      </c>
      <c r="C239" s="52">
        <f t="shared" si="67"/>
        <v>44832</v>
      </c>
      <c r="D239" s="71">
        <v>0.58333333333333337</v>
      </c>
      <c r="E239" s="72">
        <v>0.83333333333333337</v>
      </c>
      <c r="F239" s="55">
        <f>(E239-D239)*24</f>
        <v>6</v>
      </c>
      <c r="G239" s="35"/>
      <c r="H239" s="48"/>
      <c r="I239" s="55">
        <f>(H239-G239)*24</f>
        <v>0</v>
      </c>
      <c r="J239" s="71">
        <v>0.58333333333333337</v>
      </c>
      <c r="K239" s="72">
        <v>0.75</v>
      </c>
      <c r="L239" s="55">
        <f>(K239-J239)*24</f>
        <v>3.9999999999999991</v>
      </c>
      <c r="M239" s="71">
        <v>0.41666666666666669</v>
      </c>
      <c r="N239" s="72">
        <v>0.83333333333333337</v>
      </c>
      <c r="O239" s="55">
        <f>(N239-M239)*24</f>
        <v>10</v>
      </c>
      <c r="P239" s="92"/>
    </row>
    <row r="240" spans="2:16" ht="19.5" customHeight="1" x14ac:dyDescent="0.2">
      <c r="B240" s="51">
        <f>IF(DAY(B239+1)&lt;&gt;29,"",B239+1)</f>
        <v>44833</v>
      </c>
      <c r="C240" s="52">
        <f t="shared" si="67"/>
        <v>44833</v>
      </c>
      <c r="D240" s="71">
        <v>0.58333333333333337</v>
      </c>
      <c r="E240" s="72">
        <v>0.83333333333333337</v>
      </c>
      <c r="F240" s="55">
        <f>(E240-D240)*24</f>
        <v>6</v>
      </c>
      <c r="G240" s="35"/>
      <c r="H240" s="48"/>
      <c r="I240" s="55">
        <f>(H240-G240)*24</f>
        <v>0</v>
      </c>
      <c r="J240" s="71">
        <v>0.58333333333333337</v>
      </c>
      <c r="K240" s="72">
        <v>0.75</v>
      </c>
      <c r="L240" s="55">
        <f>(K240-J240)*24</f>
        <v>3.9999999999999991</v>
      </c>
      <c r="M240" s="71">
        <v>0.41666666666666669</v>
      </c>
      <c r="N240" s="72">
        <v>0.83333333333333337</v>
      </c>
      <c r="O240" s="55">
        <f>(N240-M240)*24</f>
        <v>10</v>
      </c>
      <c r="P240" s="83"/>
    </row>
    <row r="241" spans="2:16" ht="19.5" customHeight="1" x14ac:dyDescent="0.2">
      <c r="B241" s="51">
        <f>IF(DAY(B240+1)&lt;&gt;30,"",B240+1)</f>
        <v>44834</v>
      </c>
      <c r="C241" s="52">
        <f t="shared" si="67"/>
        <v>44834</v>
      </c>
      <c r="D241" s="71">
        <v>0.58333333333333337</v>
      </c>
      <c r="E241" s="72">
        <v>0.83333333333333337</v>
      </c>
      <c r="F241" s="55">
        <f>(E241-D241)*24</f>
        <v>6</v>
      </c>
      <c r="G241" s="35"/>
      <c r="H241" s="48"/>
      <c r="I241" s="55">
        <f>(H241-G241)*24</f>
        <v>0</v>
      </c>
      <c r="J241" s="71">
        <v>0.58333333333333337</v>
      </c>
      <c r="K241" s="72">
        <v>0.75</v>
      </c>
      <c r="L241" s="55">
        <f>(K241-J241)*24</f>
        <v>3.9999999999999991</v>
      </c>
      <c r="M241" s="71">
        <v>0.41666666666666669</v>
      </c>
      <c r="N241" s="72">
        <v>0.83333333333333337</v>
      </c>
      <c r="O241" s="55">
        <f>(N241-M241)*24</f>
        <v>10</v>
      </c>
      <c r="P241" s="156"/>
    </row>
    <row r="242" spans="2:16" ht="19.5" customHeight="1" thickBot="1" x14ac:dyDescent="0.25">
      <c r="B242" s="51" t="str">
        <f>IF(DAY(B241+1)&lt;&gt;31,"",B241+1)</f>
        <v/>
      </c>
      <c r="C242" s="52" t="str">
        <f t="shared" si="67"/>
        <v/>
      </c>
      <c r="D242" s="56"/>
      <c r="E242" s="77"/>
      <c r="F242" s="76"/>
      <c r="G242" s="75"/>
      <c r="H242" s="77"/>
      <c r="I242" s="76"/>
      <c r="J242" s="75"/>
      <c r="K242" s="77"/>
      <c r="L242" s="76"/>
      <c r="M242" s="75"/>
      <c r="N242" s="77"/>
      <c r="O242" s="76"/>
      <c r="P242" s="94"/>
    </row>
    <row r="243" spans="2:16" ht="19.5" customHeight="1" thickTop="1" x14ac:dyDescent="0.2">
      <c r="B243" s="57" t="s">
        <v>37</v>
      </c>
      <c r="C243" s="58"/>
      <c r="D243" s="57"/>
      <c r="E243" s="59">
        <f>COUNTIF(D212:D242,"&gt;0")</f>
        <v>23</v>
      </c>
      <c r="F243" s="60"/>
      <c r="G243" s="61"/>
      <c r="H243" s="59">
        <f>COUNTIF(G212:G242,"&gt;0")</f>
        <v>0</v>
      </c>
      <c r="I243" s="60"/>
      <c r="J243" s="61"/>
      <c r="K243" s="59">
        <f>COUNTIF(J212:J242,"&gt;0")</f>
        <v>26</v>
      </c>
      <c r="L243" s="60"/>
      <c r="M243" s="61"/>
      <c r="N243" s="59">
        <f>COUNTIF(M212:M242,"&gt;0")</f>
        <v>26</v>
      </c>
      <c r="O243" s="60"/>
      <c r="P243" s="40"/>
    </row>
    <row r="244" spans="2:16" ht="19.5" customHeight="1" x14ac:dyDescent="0.2">
      <c r="B244" s="62" t="s">
        <v>309</v>
      </c>
      <c r="C244" s="63"/>
      <c r="D244" s="64"/>
      <c r="E244" s="74">
        <f>SUM(F212:F242)</f>
        <v>158</v>
      </c>
      <c r="F244" s="63"/>
      <c r="G244" s="65"/>
      <c r="H244" s="74">
        <f>SUM(I212:I242)</f>
        <v>0</v>
      </c>
      <c r="I244" s="63"/>
      <c r="J244" s="65"/>
      <c r="K244" s="74">
        <f>SUM(L212:L242)</f>
        <v>144</v>
      </c>
      <c r="L244" s="63"/>
      <c r="M244" s="65"/>
      <c r="N244" s="74">
        <f>SUM(O212:O242)</f>
        <v>248</v>
      </c>
      <c r="O244" s="63"/>
      <c r="P244" s="40"/>
    </row>
    <row r="245" spans="2:16" ht="19.5" customHeight="1" x14ac:dyDescent="0.2">
      <c r="B245" s="64" t="s">
        <v>366</v>
      </c>
      <c r="C245" s="66"/>
      <c r="D245" s="64"/>
      <c r="E245" s="90">
        <f>COUNTIF($B$212:$B$242,"&gt;0")-E243</f>
        <v>7</v>
      </c>
      <c r="F245" s="47"/>
      <c r="G245" s="35"/>
      <c r="H245" s="90">
        <f>COUNTIF($B$212:$B$242,"&gt;0")-H243</f>
        <v>30</v>
      </c>
      <c r="I245" s="47"/>
      <c r="J245" s="35"/>
      <c r="K245" s="90">
        <f>COUNTIF($B$212:$B$242,"&gt;0")-K243</f>
        <v>4</v>
      </c>
      <c r="L245" s="47"/>
      <c r="M245" s="35"/>
      <c r="N245" s="90">
        <f>COUNTIF($B$212:$B$242,"&gt;0")-N243</f>
        <v>4</v>
      </c>
      <c r="O245" s="47"/>
      <c r="P245" s="40"/>
    </row>
    <row r="246" spans="2:16" ht="19.5" customHeight="1" x14ac:dyDescent="0.2">
      <c r="B246" s="67"/>
      <c r="C246" s="68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2:16" ht="18.75" customHeight="1" x14ac:dyDescent="0.2">
      <c r="B247" s="287" t="s">
        <v>13</v>
      </c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2:16" ht="18.75" customHeight="1" x14ac:dyDescent="0.2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2:16" ht="18.75" customHeight="1" x14ac:dyDescent="0.2"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2:16" ht="18.75" customHeight="1" x14ac:dyDescent="0.2">
      <c r="B250" s="377">
        <f>EDATE(B209, 1)</f>
        <v>44835</v>
      </c>
      <c r="C250" s="377"/>
      <c r="D250" s="377"/>
      <c r="E250" s="295">
        <f>B250</f>
        <v>44835</v>
      </c>
      <c r="F250" s="295"/>
    </row>
    <row r="251" spans="2:16" ht="19.5" customHeight="1" x14ac:dyDescent="0.2">
      <c r="B251" s="289"/>
      <c r="C251" s="290"/>
      <c r="D251" s="219" t="s">
        <v>313</v>
      </c>
      <c r="E251" s="293"/>
      <c r="F251" s="220"/>
      <c r="G251" s="219" t="s">
        <v>2</v>
      </c>
      <c r="H251" s="293"/>
      <c r="I251" s="220"/>
      <c r="J251" s="219" t="s">
        <v>36</v>
      </c>
      <c r="K251" s="293"/>
      <c r="L251" s="220"/>
      <c r="M251" s="219" t="s">
        <v>237</v>
      </c>
      <c r="N251" s="293"/>
      <c r="O251" s="220"/>
      <c r="P251" s="40" t="s">
        <v>306</v>
      </c>
    </row>
    <row r="252" spans="2:16" ht="19.5" customHeight="1" x14ac:dyDescent="0.2">
      <c r="B252" s="291"/>
      <c r="C252" s="292"/>
      <c r="D252" s="35" t="s">
        <v>246</v>
      </c>
      <c r="E252" s="48" t="s">
        <v>307</v>
      </c>
      <c r="F252" s="47" t="s">
        <v>308</v>
      </c>
      <c r="G252" s="35" t="s">
        <v>246</v>
      </c>
      <c r="H252" s="48" t="s">
        <v>307</v>
      </c>
      <c r="I252" s="47" t="s">
        <v>308</v>
      </c>
      <c r="J252" s="35" t="s">
        <v>246</v>
      </c>
      <c r="K252" s="48" t="s">
        <v>307</v>
      </c>
      <c r="L252" s="47" t="s">
        <v>308</v>
      </c>
      <c r="M252" s="35" t="s">
        <v>246</v>
      </c>
      <c r="N252" s="48" t="s">
        <v>307</v>
      </c>
      <c r="O252" s="47" t="s">
        <v>308</v>
      </c>
      <c r="P252" s="3"/>
    </row>
    <row r="253" spans="2:16" ht="19.5" customHeight="1" x14ac:dyDescent="0.2">
      <c r="B253" s="51">
        <f>B250</f>
        <v>44835</v>
      </c>
      <c r="C253" s="52">
        <f>B253</f>
        <v>44835</v>
      </c>
      <c r="D253" s="71">
        <v>0.41666666666666669</v>
      </c>
      <c r="E253" s="72">
        <v>0.83333333333333337</v>
      </c>
      <c r="F253" s="55">
        <f>(E253-D253)*24</f>
        <v>10</v>
      </c>
      <c r="G253" s="35"/>
      <c r="H253" s="48"/>
      <c r="I253" s="55">
        <f>(H253-G253)*24</f>
        <v>0</v>
      </c>
      <c r="J253" s="71">
        <v>0.41666666666666669</v>
      </c>
      <c r="K253" s="72">
        <v>0.75</v>
      </c>
      <c r="L253" s="55">
        <f>(K253-J253)*24</f>
        <v>8</v>
      </c>
      <c r="M253" s="71">
        <v>0.41666666666666669</v>
      </c>
      <c r="N253" s="72">
        <v>0.83333333333333337</v>
      </c>
      <c r="O253" s="55">
        <f>(N253-M253)*24</f>
        <v>10</v>
      </c>
      <c r="P253" s="83"/>
    </row>
    <row r="254" spans="2:16" ht="19.5" customHeight="1" x14ac:dyDescent="0.2">
      <c r="B254" s="51">
        <f t="shared" ref="B254:B280" si="76">B253+1</f>
        <v>44836</v>
      </c>
      <c r="C254" s="52">
        <f>B254</f>
        <v>44836</v>
      </c>
      <c r="D254" s="71">
        <v>0.41666666666666669</v>
      </c>
      <c r="E254" s="72">
        <v>0.75</v>
      </c>
      <c r="F254" s="55">
        <f>(E254-D254)*24</f>
        <v>8</v>
      </c>
      <c r="G254" s="35"/>
      <c r="H254" s="48"/>
      <c r="I254" s="55">
        <f>(H254-G254)*24</f>
        <v>0</v>
      </c>
      <c r="J254" s="71">
        <v>0.41666666666666669</v>
      </c>
      <c r="K254" s="72">
        <v>0.75</v>
      </c>
      <c r="L254" s="55">
        <f>(K254-J254)*24</f>
        <v>8</v>
      </c>
      <c r="M254" s="71">
        <v>0.41666666666666669</v>
      </c>
      <c r="N254" s="72">
        <v>0.75</v>
      </c>
      <c r="O254" s="55">
        <f>(N254-M254)*24</f>
        <v>8</v>
      </c>
      <c r="P254" s="83"/>
    </row>
    <row r="255" spans="2:16" ht="19.5" customHeight="1" x14ac:dyDescent="0.2">
      <c r="B255" s="51">
        <f t="shared" si="76"/>
        <v>44837</v>
      </c>
      <c r="C255" s="52">
        <f t="shared" ref="C255:C283" si="77">B255</f>
        <v>44837</v>
      </c>
      <c r="D255" s="71">
        <v>0.58333333333333337</v>
      </c>
      <c r="E255" s="72">
        <v>0.83333333333333337</v>
      </c>
      <c r="F255" s="55">
        <f>(E255-D255)*24</f>
        <v>6</v>
      </c>
      <c r="G255" s="35"/>
      <c r="H255" s="48"/>
      <c r="I255" s="55">
        <f>(H255-G255)*24</f>
        <v>0</v>
      </c>
      <c r="J255" s="71">
        <v>0.58333333333333337</v>
      </c>
      <c r="K255" s="72">
        <v>0.75</v>
      </c>
      <c r="L255" s="55">
        <f>(K255-J255)*24</f>
        <v>3.9999999999999991</v>
      </c>
      <c r="M255" s="71">
        <v>0.41666666666666669</v>
      </c>
      <c r="N255" s="72">
        <v>0.83333333333333337</v>
      </c>
      <c r="O255" s="55">
        <f>(N255-M255)*24</f>
        <v>10</v>
      </c>
      <c r="P255" s="83"/>
    </row>
    <row r="256" spans="2:16" ht="19.5" customHeight="1" x14ac:dyDescent="0.2">
      <c r="B256" s="51">
        <f t="shared" si="76"/>
        <v>44838</v>
      </c>
      <c r="C256" s="52">
        <f t="shared" si="77"/>
        <v>44838</v>
      </c>
      <c r="D256" s="35"/>
      <c r="E256" s="48" t="s">
        <v>79</v>
      </c>
      <c r="F256" s="47"/>
      <c r="G256" s="389" t="s">
        <v>317</v>
      </c>
      <c r="H256" s="390"/>
      <c r="I256" s="391"/>
      <c r="J256" s="35"/>
      <c r="K256" s="48" t="s">
        <v>79</v>
      </c>
      <c r="L256" s="47"/>
      <c r="M256" s="35"/>
      <c r="N256" s="48" t="s">
        <v>79</v>
      </c>
      <c r="O256" s="47"/>
      <c r="P256" s="128"/>
    </row>
    <row r="257" spans="2:16" ht="19.5" customHeight="1" x14ac:dyDescent="0.2">
      <c r="B257" s="51">
        <f t="shared" si="76"/>
        <v>44839</v>
      </c>
      <c r="C257" s="52">
        <f t="shared" si="77"/>
        <v>44839</v>
      </c>
      <c r="D257" s="71"/>
      <c r="E257" s="72"/>
      <c r="F257" s="55"/>
      <c r="G257" s="125"/>
      <c r="H257" s="123"/>
      <c r="I257" s="124">
        <v>2</v>
      </c>
      <c r="J257" s="71">
        <v>0.58333333333333337</v>
      </c>
      <c r="K257" s="72">
        <v>0.75</v>
      </c>
      <c r="L257" s="55">
        <f t="shared" ref="L257:L262" si="78">(K257-J257)*24</f>
        <v>3.9999999999999991</v>
      </c>
      <c r="M257" s="71">
        <v>0.41666666666666669</v>
      </c>
      <c r="N257" s="72">
        <v>0.83333333333333337</v>
      </c>
      <c r="O257" s="55">
        <f t="shared" ref="O257:O262" si="79">(N257-M257)*24</f>
        <v>10</v>
      </c>
      <c r="P257" s="83"/>
    </row>
    <row r="258" spans="2:16" ht="19.5" customHeight="1" x14ac:dyDescent="0.2">
      <c r="B258" s="51">
        <f t="shared" si="76"/>
        <v>44840</v>
      </c>
      <c r="C258" s="52">
        <f t="shared" si="77"/>
        <v>44840</v>
      </c>
      <c r="D258" s="35"/>
      <c r="E258" s="48"/>
      <c r="F258" s="47"/>
      <c r="G258" s="126"/>
      <c r="H258" s="123"/>
      <c r="I258" s="124">
        <v>3</v>
      </c>
      <c r="J258" s="71">
        <v>0.58333333333333337</v>
      </c>
      <c r="K258" s="72">
        <v>0.75</v>
      </c>
      <c r="L258" s="55">
        <f t="shared" si="78"/>
        <v>3.9999999999999991</v>
      </c>
      <c r="M258" s="71">
        <v>0.41666666666666669</v>
      </c>
      <c r="N258" s="72">
        <v>0.83333333333333337</v>
      </c>
      <c r="O258" s="55">
        <f t="shared" si="79"/>
        <v>10</v>
      </c>
      <c r="P258" s="91"/>
    </row>
    <row r="259" spans="2:16" ht="19.5" customHeight="1" x14ac:dyDescent="0.2">
      <c r="B259" s="51">
        <f t="shared" si="76"/>
        <v>44841</v>
      </c>
      <c r="C259" s="52">
        <f t="shared" si="77"/>
        <v>44841</v>
      </c>
      <c r="D259" s="35"/>
      <c r="E259" s="48"/>
      <c r="F259" s="47"/>
      <c r="G259" s="122"/>
      <c r="H259" s="123"/>
      <c r="I259" s="124">
        <v>4</v>
      </c>
      <c r="J259" s="71">
        <v>0.58333333333333337</v>
      </c>
      <c r="K259" s="72">
        <v>0.75</v>
      </c>
      <c r="L259" s="55">
        <f t="shared" si="78"/>
        <v>3.9999999999999991</v>
      </c>
      <c r="M259" s="71">
        <v>0.41666666666666669</v>
      </c>
      <c r="N259" s="72">
        <v>0.83333333333333337</v>
      </c>
      <c r="O259" s="55">
        <f t="shared" si="79"/>
        <v>10</v>
      </c>
      <c r="P259" s="83"/>
    </row>
    <row r="260" spans="2:16" ht="19.5" customHeight="1" x14ac:dyDescent="0.2">
      <c r="B260" s="51">
        <f t="shared" si="76"/>
        <v>44842</v>
      </c>
      <c r="C260" s="52">
        <f t="shared" si="77"/>
        <v>44842</v>
      </c>
      <c r="D260" s="35"/>
      <c r="E260" s="48"/>
      <c r="F260" s="47"/>
      <c r="G260" s="125"/>
      <c r="H260" s="123"/>
      <c r="I260" s="124">
        <v>5</v>
      </c>
      <c r="J260" s="71">
        <v>0.41666666666666669</v>
      </c>
      <c r="K260" s="72">
        <v>0.75</v>
      </c>
      <c r="L260" s="55">
        <f t="shared" si="78"/>
        <v>8</v>
      </c>
      <c r="M260" s="71">
        <v>0.41666666666666669</v>
      </c>
      <c r="N260" s="72">
        <v>0.83333333333333337</v>
      </c>
      <c r="O260" s="55">
        <f t="shared" si="79"/>
        <v>10</v>
      </c>
      <c r="P260" s="83"/>
    </row>
    <row r="261" spans="2:16" ht="19.5" customHeight="1" x14ac:dyDescent="0.2">
      <c r="B261" s="51">
        <f t="shared" si="76"/>
        <v>44843</v>
      </c>
      <c r="C261" s="52">
        <f t="shared" si="77"/>
        <v>44843</v>
      </c>
      <c r="D261" s="71"/>
      <c r="E261" s="72"/>
      <c r="F261" s="55"/>
      <c r="G261" s="125"/>
      <c r="H261" s="123"/>
      <c r="I261" s="124">
        <v>6</v>
      </c>
      <c r="J261" s="71">
        <v>0.41666666666666669</v>
      </c>
      <c r="K261" s="72">
        <v>0.75</v>
      </c>
      <c r="L261" s="55">
        <f t="shared" si="78"/>
        <v>8</v>
      </c>
      <c r="M261" s="71">
        <v>0.41666666666666669</v>
      </c>
      <c r="N261" s="72">
        <v>0.75</v>
      </c>
      <c r="O261" s="55">
        <f t="shared" si="79"/>
        <v>8</v>
      </c>
      <c r="P261" s="92"/>
    </row>
    <row r="262" spans="2:16" ht="19.5" customHeight="1" x14ac:dyDescent="0.2">
      <c r="B262" s="51">
        <f t="shared" si="76"/>
        <v>44844</v>
      </c>
      <c r="C262" s="52">
        <f t="shared" si="77"/>
        <v>44844</v>
      </c>
      <c r="D262" s="71"/>
      <c r="E262" s="72"/>
      <c r="F262" s="55"/>
      <c r="G262" s="125"/>
      <c r="H262" s="123"/>
      <c r="I262" s="124">
        <v>7</v>
      </c>
      <c r="J262" s="71">
        <v>0.41666666666666669</v>
      </c>
      <c r="K262" s="72">
        <v>0.75</v>
      </c>
      <c r="L262" s="55">
        <f t="shared" si="78"/>
        <v>8</v>
      </c>
      <c r="M262" s="71">
        <v>0.41666666666666669</v>
      </c>
      <c r="N262" s="72">
        <v>0.75</v>
      </c>
      <c r="O262" s="55">
        <f t="shared" si="79"/>
        <v>8</v>
      </c>
      <c r="P262" s="92"/>
    </row>
    <row r="263" spans="2:16" ht="19.5" customHeight="1" x14ac:dyDescent="0.2">
      <c r="B263" s="51">
        <f t="shared" si="76"/>
        <v>44845</v>
      </c>
      <c r="C263" s="52">
        <f t="shared" si="77"/>
        <v>44845</v>
      </c>
      <c r="D263" s="71"/>
      <c r="E263" s="72"/>
      <c r="F263" s="55"/>
      <c r="G263" s="125"/>
      <c r="H263" s="123"/>
      <c r="I263" s="124">
        <v>8</v>
      </c>
      <c r="J263" s="35"/>
      <c r="K263" s="48" t="s">
        <v>79</v>
      </c>
      <c r="L263" s="47"/>
      <c r="M263" s="35"/>
      <c r="N263" s="48" t="s">
        <v>79</v>
      </c>
      <c r="O263" s="47"/>
      <c r="P263" s="92"/>
    </row>
    <row r="264" spans="2:16" ht="19.5" customHeight="1" x14ac:dyDescent="0.2">
      <c r="B264" s="51">
        <f t="shared" si="76"/>
        <v>44846</v>
      </c>
      <c r="C264" s="52">
        <f t="shared" si="77"/>
        <v>44846</v>
      </c>
      <c r="D264" s="71"/>
      <c r="E264" s="72"/>
      <c r="F264" s="55"/>
      <c r="G264" s="125"/>
      <c r="H264" s="123"/>
      <c r="I264" s="124">
        <v>9</v>
      </c>
      <c r="J264" s="71">
        <v>0.58333333333333337</v>
      </c>
      <c r="K264" s="72">
        <v>0.75</v>
      </c>
      <c r="L264" s="55">
        <f t="shared" ref="L264:L269" si="80">(K264-J264)*24</f>
        <v>3.9999999999999991</v>
      </c>
      <c r="M264" s="71">
        <v>0.41666666666666669</v>
      </c>
      <c r="N264" s="72">
        <v>0.83333333333333337</v>
      </c>
      <c r="O264" s="55">
        <f t="shared" ref="O264:O269" si="81">(N264-M264)*24</f>
        <v>10</v>
      </c>
      <c r="P264" s="91"/>
    </row>
    <row r="265" spans="2:16" ht="19.5" customHeight="1" x14ac:dyDescent="0.2">
      <c r="B265" s="51">
        <f t="shared" si="76"/>
        <v>44847</v>
      </c>
      <c r="C265" s="52">
        <f t="shared" si="77"/>
        <v>44847</v>
      </c>
      <c r="D265" s="53"/>
      <c r="E265" s="54"/>
      <c r="F265" s="55"/>
      <c r="G265" s="125"/>
      <c r="H265" s="123"/>
      <c r="I265" s="124">
        <v>10</v>
      </c>
      <c r="J265" s="71">
        <v>0.58333333333333337</v>
      </c>
      <c r="K265" s="72">
        <v>0.75</v>
      </c>
      <c r="L265" s="55">
        <f t="shared" si="80"/>
        <v>3.9999999999999991</v>
      </c>
      <c r="M265" s="71">
        <v>0.41666666666666669</v>
      </c>
      <c r="N265" s="72">
        <v>0.83333333333333337</v>
      </c>
      <c r="O265" s="55">
        <f t="shared" si="81"/>
        <v>10</v>
      </c>
      <c r="P265" s="92"/>
    </row>
    <row r="266" spans="2:16" ht="19.5" customHeight="1" x14ac:dyDescent="0.2">
      <c r="B266" s="51">
        <f t="shared" si="76"/>
        <v>44848</v>
      </c>
      <c r="C266" s="52">
        <f t="shared" si="77"/>
        <v>44848</v>
      </c>
      <c r="D266" s="71"/>
      <c r="E266" s="72"/>
      <c r="F266" s="55"/>
      <c r="G266" s="125"/>
      <c r="H266" s="123"/>
      <c r="I266" s="124">
        <v>11</v>
      </c>
      <c r="J266" s="71">
        <v>0.58333333333333337</v>
      </c>
      <c r="K266" s="72">
        <v>0.75</v>
      </c>
      <c r="L266" s="55">
        <f t="shared" si="80"/>
        <v>3.9999999999999991</v>
      </c>
      <c r="M266" s="71">
        <v>0.41666666666666669</v>
      </c>
      <c r="N266" s="72">
        <v>0.83333333333333337</v>
      </c>
      <c r="O266" s="55">
        <f t="shared" si="81"/>
        <v>10</v>
      </c>
      <c r="P266" s="92"/>
    </row>
    <row r="267" spans="2:16" ht="19.5" customHeight="1" x14ac:dyDescent="0.2">
      <c r="B267" s="51">
        <f t="shared" si="76"/>
        <v>44849</v>
      </c>
      <c r="C267" s="52">
        <f t="shared" si="77"/>
        <v>44849</v>
      </c>
      <c r="D267" s="35"/>
      <c r="E267" s="48"/>
      <c r="F267" s="47"/>
      <c r="G267" s="125"/>
      <c r="H267" s="123"/>
      <c r="I267" s="124">
        <v>12</v>
      </c>
      <c r="J267" s="71">
        <v>0.41666666666666669</v>
      </c>
      <c r="K267" s="72">
        <v>0.75</v>
      </c>
      <c r="L267" s="55">
        <f t="shared" si="80"/>
        <v>8</v>
      </c>
      <c r="M267" s="71">
        <v>0.41666666666666669</v>
      </c>
      <c r="N267" s="72">
        <v>0.83333333333333337</v>
      </c>
      <c r="O267" s="55">
        <f t="shared" si="81"/>
        <v>10</v>
      </c>
      <c r="P267" s="92"/>
    </row>
    <row r="268" spans="2:16" ht="19.5" customHeight="1" x14ac:dyDescent="0.2">
      <c r="B268" s="51">
        <f t="shared" si="76"/>
        <v>44850</v>
      </c>
      <c r="C268" s="52">
        <f t="shared" si="77"/>
        <v>44850</v>
      </c>
      <c r="D268" s="71"/>
      <c r="E268" s="72"/>
      <c r="F268" s="55"/>
      <c r="G268" s="125"/>
      <c r="H268" s="123"/>
      <c r="I268" s="124">
        <v>13</v>
      </c>
      <c r="J268" s="71">
        <v>0.41666666666666669</v>
      </c>
      <c r="K268" s="72">
        <v>0.75</v>
      </c>
      <c r="L268" s="55">
        <f t="shared" si="80"/>
        <v>8</v>
      </c>
      <c r="M268" s="71">
        <v>0.41666666666666669</v>
      </c>
      <c r="N268" s="72">
        <v>0.75</v>
      </c>
      <c r="O268" s="55">
        <f t="shared" si="81"/>
        <v>8</v>
      </c>
      <c r="P268" s="92"/>
    </row>
    <row r="269" spans="2:16" ht="19.5" customHeight="1" x14ac:dyDescent="0.2">
      <c r="B269" s="51">
        <f t="shared" si="76"/>
        <v>44851</v>
      </c>
      <c r="C269" s="52">
        <f t="shared" si="77"/>
        <v>44851</v>
      </c>
      <c r="D269" s="71"/>
      <c r="E269" s="72"/>
      <c r="F269" s="55"/>
      <c r="G269" s="125"/>
      <c r="H269" s="123"/>
      <c r="I269" s="124">
        <v>14</v>
      </c>
      <c r="J269" s="71">
        <v>0.58333333333333337</v>
      </c>
      <c r="K269" s="72">
        <v>0.75</v>
      </c>
      <c r="L269" s="55">
        <f t="shared" si="80"/>
        <v>3.9999999999999991</v>
      </c>
      <c r="M269" s="71">
        <v>0.41666666666666669</v>
      </c>
      <c r="N269" s="72">
        <v>0.83333333333333337</v>
      </c>
      <c r="O269" s="55">
        <f t="shared" si="81"/>
        <v>10</v>
      </c>
      <c r="P269" s="92"/>
    </row>
    <row r="270" spans="2:16" ht="19.5" customHeight="1" x14ac:dyDescent="0.2">
      <c r="B270" s="51">
        <f t="shared" si="76"/>
        <v>44852</v>
      </c>
      <c r="C270" s="52">
        <f t="shared" si="77"/>
        <v>44852</v>
      </c>
      <c r="D270" s="71"/>
      <c r="E270" s="72"/>
      <c r="F270" s="55"/>
      <c r="G270" s="125"/>
      <c r="H270" s="123"/>
      <c r="I270" s="124">
        <v>15</v>
      </c>
      <c r="J270" s="35"/>
      <c r="K270" s="48" t="s">
        <v>79</v>
      </c>
      <c r="L270" s="47"/>
      <c r="M270" s="35"/>
      <c r="N270" s="48" t="s">
        <v>79</v>
      </c>
      <c r="O270" s="47"/>
      <c r="P270" s="92"/>
    </row>
    <row r="271" spans="2:16" ht="19.5" customHeight="1" x14ac:dyDescent="0.2">
      <c r="B271" s="51">
        <f t="shared" si="76"/>
        <v>44853</v>
      </c>
      <c r="C271" s="52">
        <f t="shared" si="77"/>
        <v>44853</v>
      </c>
      <c r="D271" s="71"/>
      <c r="E271" s="72"/>
      <c r="F271" s="55"/>
      <c r="G271" s="125"/>
      <c r="H271" s="123"/>
      <c r="I271" s="124">
        <v>16</v>
      </c>
      <c r="J271" s="71">
        <v>0.58333333333333337</v>
      </c>
      <c r="K271" s="72">
        <v>0.75</v>
      </c>
      <c r="L271" s="55">
        <f t="shared" ref="L271:L276" si="82">(K271-J271)*24</f>
        <v>3.9999999999999991</v>
      </c>
      <c r="M271" s="71">
        <v>0.41666666666666669</v>
      </c>
      <c r="N271" s="72">
        <v>0.83333333333333337</v>
      </c>
      <c r="O271" s="55">
        <f t="shared" ref="O271:O276" si="83">(N271-M271)*24</f>
        <v>10</v>
      </c>
      <c r="P271" s="92"/>
    </row>
    <row r="272" spans="2:16" ht="19.5" customHeight="1" x14ac:dyDescent="0.2">
      <c r="B272" s="51">
        <f t="shared" si="76"/>
        <v>44854</v>
      </c>
      <c r="C272" s="52">
        <f t="shared" si="77"/>
        <v>44854</v>
      </c>
      <c r="D272" s="53"/>
      <c r="E272" s="54"/>
      <c r="F272" s="55"/>
      <c r="G272" s="125"/>
      <c r="H272" s="123"/>
      <c r="I272" s="124">
        <v>17</v>
      </c>
      <c r="J272" s="71">
        <v>0.58333333333333337</v>
      </c>
      <c r="K272" s="72">
        <v>0.75</v>
      </c>
      <c r="L272" s="55">
        <f t="shared" si="82"/>
        <v>3.9999999999999991</v>
      </c>
      <c r="M272" s="71">
        <v>0.41666666666666669</v>
      </c>
      <c r="N272" s="72">
        <v>0.83333333333333337</v>
      </c>
      <c r="O272" s="55">
        <f t="shared" si="83"/>
        <v>10</v>
      </c>
      <c r="P272" s="83"/>
    </row>
    <row r="273" spans="2:16" ht="19.5" customHeight="1" x14ac:dyDescent="0.2">
      <c r="B273" s="51">
        <f t="shared" si="76"/>
        <v>44855</v>
      </c>
      <c r="C273" s="52">
        <f t="shared" si="77"/>
        <v>44855</v>
      </c>
      <c r="D273" s="71"/>
      <c r="E273" s="72"/>
      <c r="F273" s="55"/>
      <c r="G273" s="125"/>
      <c r="H273" s="123"/>
      <c r="I273" s="124">
        <v>18</v>
      </c>
      <c r="J273" s="71">
        <v>0.58333333333333337</v>
      </c>
      <c r="K273" s="72">
        <v>0.75</v>
      </c>
      <c r="L273" s="55">
        <f t="shared" si="82"/>
        <v>3.9999999999999991</v>
      </c>
      <c r="M273" s="71">
        <v>0.41666666666666669</v>
      </c>
      <c r="N273" s="72">
        <v>0.83333333333333337</v>
      </c>
      <c r="O273" s="55">
        <f t="shared" si="83"/>
        <v>10</v>
      </c>
      <c r="P273" s="92"/>
    </row>
    <row r="274" spans="2:16" ht="19.5" customHeight="1" x14ac:dyDescent="0.2">
      <c r="B274" s="51">
        <f t="shared" si="76"/>
        <v>44856</v>
      </c>
      <c r="C274" s="52">
        <f t="shared" si="77"/>
        <v>44856</v>
      </c>
      <c r="D274" s="35"/>
      <c r="E274" s="48"/>
      <c r="F274" s="47"/>
      <c r="G274" s="125"/>
      <c r="H274" s="123"/>
      <c r="I274" s="124">
        <v>19</v>
      </c>
      <c r="J274" s="71">
        <v>0.41666666666666669</v>
      </c>
      <c r="K274" s="72">
        <v>0.75</v>
      </c>
      <c r="L274" s="55">
        <f t="shared" si="82"/>
        <v>8</v>
      </c>
      <c r="M274" s="71">
        <v>0.41666666666666669</v>
      </c>
      <c r="N274" s="72">
        <v>0.83333333333333337</v>
      </c>
      <c r="O274" s="55">
        <f t="shared" si="83"/>
        <v>10</v>
      </c>
      <c r="P274" s="92"/>
    </row>
    <row r="275" spans="2:16" ht="19.5" customHeight="1" x14ac:dyDescent="0.2">
      <c r="B275" s="51">
        <f t="shared" si="76"/>
        <v>44857</v>
      </c>
      <c r="C275" s="52">
        <f t="shared" si="77"/>
        <v>44857</v>
      </c>
      <c r="D275" s="71"/>
      <c r="E275" s="72"/>
      <c r="F275" s="55"/>
      <c r="G275" s="125"/>
      <c r="H275" s="123"/>
      <c r="I275" s="124">
        <v>20</v>
      </c>
      <c r="J275" s="71">
        <v>0.41666666666666669</v>
      </c>
      <c r="K275" s="72">
        <v>0.75</v>
      </c>
      <c r="L275" s="55">
        <f t="shared" si="82"/>
        <v>8</v>
      </c>
      <c r="M275" s="71">
        <v>0.41666666666666669</v>
      </c>
      <c r="N275" s="72">
        <v>0.75</v>
      </c>
      <c r="O275" s="55">
        <f t="shared" si="83"/>
        <v>8</v>
      </c>
      <c r="P275" s="92"/>
    </row>
    <row r="276" spans="2:16" ht="19.5" customHeight="1" x14ac:dyDescent="0.2">
      <c r="B276" s="51">
        <f t="shared" si="76"/>
        <v>44858</v>
      </c>
      <c r="C276" s="52">
        <f t="shared" si="77"/>
        <v>44858</v>
      </c>
      <c r="D276" s="71"/>
      <c r="E276" s="72"/>
      <c r="F276" s="55"/>
      <c r="G276" s="125"/>
      <c r="H276" s="123"/>
      <c r="I276" s="124">
        <v>21</v>
      </c>
      <c r="J276" s="71">
        <v>0.58333333333333337</v>
      </c>
      <c r="K276" s="72">
        <v>0.75</v>
      </c>
      <c r="L276" s="55">
        <f t="shared" si="82"/>
        <v>3.9999999999999991</v>
      </c>
      <c r="M276" s="71">
        <v>0.41666666666666669</v>
      </c>
      <c r="N276" s="72">
        <v>0.83333333333333337</v>
      </c>
      <c r="O276" s="55">
        <f t="shared" si="83"/>
        <v>10</v>
      </c>
      <c r="P276" s="92"/>
    </row>
    <row r="277" spans="2:16" ht="19.5" customHeight="1" x14ac:dyDescent="0.2">
      <c r="B277" s="51">
        <f t="shared" si="76"/>
        <v>44859</v>
      </c>
      <c r="C277" s="52">
        <f t="shared" si="77"/>
        <v>44859</v>
      </c>
      <c r="D277" s="71"/>
      <c r="E277" s="72"/>
      <c r="F277" s="55"/>
      <c r="G277" s="125"/>
      <c r="H277" s="123"/>
      <c r="I277" s="124">
        <v>22</v>
      </c>
      <c r="J277" s="35"/>
      <c r="K277" s="48" t="s">
        <v>79</v>
      </c>
      <c r="L277" s="47"/>
      <c r="M277" s="35"/>
      <c r="N277" s="48" t="s">
        <v>79</v>
      </c>
      <c r="O277" s="47"/>
      <c r="P277" s="92"/>
    </row>
    <row r="278" spans="2:16" ht="19.5" customHeight="1" x14ac:dyDescent="0.2">
      <c r="B278" s="51">
        <f t="shared" si="76"/>
        <v>44860</v>
      </c>
      <c r="C278" s="52">
        <f t="shared" si="77"/>
        <v>44860</v>
      </c>
      <c r="D278" s="71"/>
      <c r="E278" s="72"/>
      <c r="F278" s="55"/>
      <c r="G278" s="125"/>
      <c r="H278" s="123"/>
      <c r="I278" s="124">
        <v>23</v>
      </c>
      <c r="J278" s="71">
        <v>0.58333333333333337</v>
      </c>
      <c r="K278" s="72">
        <v>0.75</v>
      </c>
      <c r="L278" s="55">
        <f t="shared" ref="L278:L283" si="84">(K278-J278)*24</f>
        <v>3.9999999999999991</v>
      </c>
      <c r="M278" s="71">
        <v>0.41666666666666669</v>
      </c>
      <c r="N278" s="72">
        <v>0.83333333333333337</v>
      </c>
      <c r="O278" s="55">
        <f t="shared" ref="O278:O283" si="85">(N278-M278)*24</f>
        <v>10</v>
      </c>
      <c r="P278" s="92"/>
    </row>
    <row r="279" spans="2:16" ht="19.5" customHeight="1" x14ac:dyDescent="0.2">
      <c r="B279" s="51">
        <f t="shared" si="76"/>
        <v>44861</v>
      </c>
      <c r="C279" s="52">
        <f t="shared" si="77"/>
        <v>44861</v>
      </c>
      <c r="D279" s="53"/>
      <c r="E279" s="54"/>
      <c r="F279" s="55"/>
      <c r="G279" s="125"/>
      <c r="H279" s="123"/>
      <c r="I279" s="124">
        <v>24</v>
      </c>
      <c r="J279" s="71">
        <v>0.58333333333333337</v>
      </c>
      <c r="K279" s="72">
        <v>0.75</v>
      </c>
      <c r="L279" s="55">
        <f t="shared" si="84"/>
        <v>3.9999999999999991</v>
      </c>
      <c r="M279" s="71">
        <v>0.41666666666666669</v>
      </c>
      <c r="N279" s="72">
        <v>0.83333333333333337</v>
      </c>
      <c r="O279" s="55">
        <f t="shared" si="85"/>
        <v>10</v>
      </c>
      <c r="P279" s="92"/>
    </row>
    <row r="280" spans="2:16" ht="19.5" customHeight="1" x14ac:dyDescent="0.2">
      <c r="B280" s="51">
        <f t="shared" si="76"/>
        <v>44862</v>
      </c>
      <c r="C280" s="52">
        <f t="shared" si="77"/>
        <v>44862</v>
      </c>
      <c r="D280" s="53"/>
      <c r="E280" s="54"/>
      <c r="F280" s="55"/>
      <c r="G280" s="125"/>
      <c r="H280" s="123"/>
      <c r="I280" s="124">
        <v>25</v>
      </c>
      <c r="J280" s="71">
        <v>0.58333333333333337</v>
      </c>
      <c r="K280" s="72">
        <v>0.75</v>
      </c>
      <c r="L280" s="55">
        <f t="shared" si="84"/>
        <v>3.9999999999999991</v>
      </c>
      <c r="M280" s="71">
        <v>0.41666666666666669</v>
      </c>
      <c r="N280" s="72">
        <v>0.83333333333333337</v>
      </c>
      <c r="O280" s="55">
        <f t="shared" si="85"/>
        <v>10</v>
      </c>
      <c r="P280" s="92"/>
    </row>
    <row r="281" spans="2:16" ht="19.5" customHeight="1" x14ac:dyDescent="0.2">
      <c r="B281" s="51">
        <f>IF(DAY(B280+1)&lt;&gt;29,"",B280+1)</f>
        <v>44863</v>
      </c>
      <c r="C281" s="52">
        <f t="shared" si="77"/>
        <v>44863</v>
      </c>
      <c r="D281" s="71"/>
      <c r="E281" s="72"/>
      <c r="F281" s="55"/>
      <c r="G281" s="125"/>
      <c r="H281" s="123"/>
      <c r="I281" s="124">
        <v>26</v>
      </c>
      <c r="J281" s="71">
        <v>0.41666666666666669</v>
      </c>
      <c r="K281" s="72">
        <v>0.75</v>
      </c>
      <c r="L281" s="55">
        <f t="shared" si="84"/>
        <v>8</v>
      </c>
      <c r="M281" s="71">
        <v>0.41666666666666669</v>
      </c>
      <c r="N281" s="72">
        <v>0.83333333333333337</v>
      </c>
      <c r="O281" s="55">
        <f t="shared" si="85"/>
        <v>10</v>
      </c>
      <c r="P281" s="83"/>
    </row>
    <row r="282" spans="2:16" ht="19.5" customHeight="1" x14ac:dyDescent="0.2">
      <c r="B282" s="51">
        <f>IF(DAY(B281+1)&lt;&gt;30,"",B281+1)</f>
        <v>44864</v>
      </c>
      <c r="C282" s="52">
        <f t="shared" si="77"/>
        <v>44864</v>
      </c>
      <c r="D282" s="84"/>
      <c r="E282" s="72"/>
      <c r="F282" s="55"/>
      <c r="G282" s="71">
        <v>0.41666666666666669</v>
      </c>
      <c r="H282" s="72">
        <v>0.75</v>
      </c>
      <c r="I282" s="55">
        <f>(H282-G282)*24</f>
        <v>8</v>
      </c>
      <c r="J282" s="71">
        <v>0.41666666666666669</v>
      </c>
      <c r="K282" s="72">
        <v>0.75</v>
      </c>
      <c r="L282" s="55">
        <f t="shared" si="84"/>
        <v>8</v>
      </c>
      <c r="M282" s="71">
        <v>0.41666666666666669</v>
      </c>
      <c r="N282" s="72">
        <v>0.75</v>
      </c>
      <c r="O282" s="55">
        <f t="shared" si="85"/>
        <v>8</v>
      </c>
      <c r="P282" s="162" t="s">
        <v>100</v>
      </c>
    </row>
    <row r="283" spans="2:16" ht="19.5" customHeight="1" thickBot="1" x14ac:dyDescent="0.25">
      <c r="B283" s="51">
        <f>IF(DAY(B282+1)&lt;&gt;31,"",B282+1)</f>
        <v>44865</v>
      </c>
      <c r="C283" s="52">
        <f t="shared" si="77"/>
        <v>44865</v>
      </c>
      <c r="D283" s="56"/>
      <c r="E283" s="77"/>
      <c r="F283" s="76"/>
      <c r="G283" s="71">
        <v>0.58333333333333337</v>
      </c>
      <c r="H283" s="72">
        <v>0.77083333333333337</v>
      </c>
      <c r="I283" s="55">
        <f>(H283-G283)*24</f>
        <v>4.5</v>
      </c>
      <c r="J283" s="71">
        <v>0.58333333333333337</v>
      </c>
      <c r="K283" s="72">
        <v>0.75</v>
      </c>
      <c r="L283" s="55">
        <f t="shared" si="84"/>
        <v>3.9999999999999991</v>
      </c>
      <c r="M283" s="71">
        <v>0.41666666666666669</v>
      </c>
      <c r="N283" s="72">
        <v>0.83333333333333337</v>
      </c>
      <c r="O283" s="55">
        <f t="shared" si="85"/>
        <v>10</v>
      </c>
      <c r="P283" s="152"/>
    </row>
    <row r="284" spans="2:16" ht="19.5" customHeight="1" thickTop="1" x14ac:dyDescent="0.2">
      <c r="B284" s="57" t="s">
        <v>37</v>
      </c>
      <c r="C284" s="58"/>
      <c r="D284" s="57"/>
      <c r="E284" s="59">
        <f>COUNTIF(D253:D283,"&gt;0")</f>
        <v>3</v>
      </c>
      <c r="F284" s="60"/>
      <c r="G284" s="61"/>
      <c r="H284" s="59">
        <f>COUNTIF(G253:G283,"&gt;0")</f>
        <v>2</v>
      </c>
      <c r="I284" s="60"/>
      <c r="J284" s="61"/>
      <c r="K284" s="59">
        <f>COUNTIF(J253:J283,"&gt;0")</f>
        <v>27</v>
      </c>
      <c r="L284" s="60"/>
      <c r="M284" s="61"/>
      <c r="N284" s="59">
        <f>COUNTIF(M253:M283,"&gt;0")</f>
        <v>27</v>
      </c>
      <c r="O284" s="60"/>
      <c r="P284" s="80"/>
    </row>
    <row r="285" spans="2:16" ht="19.5" customHeight="1" x14ac:dyDescent="0.2">
      <c r="B285" s="62" t="s">
        <v>309</v>
      </c>
      <c r="C285" s="63"/>
      <c r="D285" s="64"/>
      <c r="E285" s="74">
        <f>SUM(F253:F283)</f>
        <v>24</v>
      </c>
      <c r="F285" s="63"/>
      <c r="G285" s="65"/>
      <c r="H285" s="74">
        <v>0</v>
      </c>
      <c r="I285" s="63"/>
      <c r="J285" s="65"/>
      <c r="K285" s="74">
        <f>SUM(L253:L283)</f>
        <v>152</v>
      </c>
      <c r="L285" s="63"/>
      <c r="M285" s="65"/>
      <c r="N285" s="74">
        <f>SUM(O253:O283)</f>
        <v>258</v>
      </c>
      <c r="O285" s="63"/>
      <c r="P285" s="40"/>
    </row>
    <row r="286" spans="2:16" ht="19.5" customHeight="1" x14ac:dyDescent="0.2">
      <c r="B286" s="64" t="s">
        <v>366</v>
      </c>
      <c r="C286" s="66"/>
      <c r="D286" s="64"/>
      <c r="E286" s="90">
        <f>COUNTIF($B$253:$B$283,"&gt;0")-E284</f>
        <v>28</v>
      </c>
      <c r="F286" s="47"/>
      <c r="G286" s="35"/>
      <c r="H286" s="90">
        <f>COUNTIF($B$253:$B$283,"&gt;0")-H284</f>
        <v>29</v>
      </c>
      <c r="I286" s="47"/>
      <c r="J286" s="35"/>
      <c r="K286" s="90">
        <f>COUNTIF($B$253:$B$283,"&gt;0")-K284</f>
        <v>4</v>
      </c>
      <c r="L286" s="47"/>
      <c r="M286" s="35"/>
      <c r="N286" s="90">
        <f>COUNTIF($B$253:$B$283,"&gt;0")-N284</f>
        <v>4</v>
      </c>
      <c r="O286" s="47"/>
      <c r="P286" s="40"/>
    </row>
    <row r="287" spans="2:16" ht="19.5" customHeight="1" x14ac:dyDescent="0.2">
      <c r="B287" s="67"/>
      <c r="C287" s="68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2:16" ht="18.75" customHeight="1" x14ac:dyDescent="0.2">
      <c r="B288" s="287" t="s">
        <v>13</v>
      </c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</row>
    <row r="289" spans="2:16" ht="18.75" customHeight="1" x14ac:dyDescent="0.2"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</row>
    <row r="290" spans="2:16" ht="18.75" customHeight="1" x14ac:dyDescent="0.2"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2:16" ht="18.75" customHeight="1" x14ac:dyDescent="0.2">
      <c r="B291" s="377">
        <f>EDATE(B250, 1)</f>
        <v>44866</v>
      </c>
      <c r="C291" s="377"/>
      <c r="D291" s="377"/>
      <c r="E291" s="295">
        <f>B291</f>
        <v>44866</v>
      </c>
      <c r="F291" s="295"/>
    </row>
    <row r="292" spans="2:16" ht="19.5" customHeight="1" x14ac:dyDescent="0.2">
      <c r="B292" s="289"/>
      <c r="C292" s="290"/>
      <c r="D292" s="219" t="s">
        <v>313</v>
      </c>
      <c r="E292" s="293"/>
      <c r="F292" s="220"/>
      <c r="G292" s="219" t="s">
        <v>2</v>
      </c>
      <c r="H292" s="293"/>
      <c r="I292" s="220"/>
      <c r="J292" s="219" t="s">
        <v>36</v>
      </c>
      <c r="K292" s="293"/>
      <c r="L292" s="220"/>
      <c r="M292" s="219" t="s">
        <v>237</v>
      </c>
      <c r="N292" s="293"/>
      <c r="O292" s="220"/>
      <c r="P292" s="40" t="s">
        <v>306</v>
      </c>
    </row>
    <row r="293" spans="2:16" ht="19.5" customHeight="1" x14ac:dyDescent="0.2">
      <c r="B293" s="291"/>
      <c r="C293" s="292"/>
      <c r="D293" s="35" t="s">
        <v>246</v>
      </c>
      <c r="E293" s="48" t="s">
        <v>307</v>
      </c>
      <c r="F293" s="47" t="s">
        <v>308</v>
      </c>
      <c r="G293" s="35" t="s">
        <v>246</v>
      </c>
      <c r="H293" s="48" t="s">
        <v>307</v>
      </c>
      <c r="I293" s="47" t="s">
        <v>308</v>
      </c>
      <c r="J293" s="35" t="s">
        <v>246</v>
      </c>
      <c r="K293" s="48" t="s">
        <v>307</v>
      </c>
      <c r="L293" s="47" t="s">
        <v>308</v>
      </c>
      <c r="M293" s="35" t="s">
        <v>246</v>
      </c>
      <c r="N293" s="48" t="s">
        <v>307</v>
      </c>
      <c r="O293" s="47" t="s">
        <v>308</v>
      </c>
      <c r="P293" s="3"/>
    </row>
    <row r="294" spans="2:16" ht="19.5" customHeight="1" x14ac:dyDescent="0.2">
      <c r="B294" s="51">
        <f>B291</f>
        <v>44866</v>
      </c>
      <c r="C294" s="52">
        <f>B294</f>
        <v>44866</v>
      </c>
      <c r="D294" s="71"/>
      <c r="E294" s="72"/>
      <c r="F294" s="55"/>
      <c r="G294" s="35"/>
      <c r="H294" s="48" t="s">
        <v>79</v>
      </c>
      <c r="I294" s="47"/>
      <c r="J294" s="35"/>
      <c r="K294" s="48" t="s">
        <v>79</v>
      </c>
      <c r="L294" s="47"/>
      <c r="M294" s="35"/>
      <c r="N294" s="48" t="s">
        <v>79</v>
      </c>
      <c r="O294" s="47"/>
      <c r="P294" s="83"/>
    </row>
    <row r="295" spans="2:16" ht="19.5" customHeight="1" x14ac:dyDescent="0.2">
      <c r="B295" s="51">
        <f t="shared" ref="B295:B321" si="86">B294+1</f>
        <v>44867</v>
      </c>
      <c r="C295" s="52">
        <f>B295</f>
        <v>44867</v>
      </c>
      <c r="D295" s="71"/>
      <c r="E295" s="72"/>
      <c r="F295" s="55"/>
      <c r="G295" s="71">
        <v>0.58333333333333337</v>
      </c>
      <c r="H295" s="72">
        <v>0.77083333333333337</v>
      </c>
      <c r="I295" s="55">
        <f t="shared" ref="I295:I300" si="87">(H295-G295)*24</f>
        <v>4.5</v>
      </c>
      <c r="J295" s="71">
        <v>0.58333333333333337</v>
      </c>
      <c r="K295" s="72">
        <v>0.75</v>
      </c>
      <c r="L295" s="55">
        <f t="shared" ref="L295:L300" si="88">(K295-J295)*24</f>
        <v>3.9999999999999991</v>
      </c>
      <c r="M295" s="71">
        <v>0.41666666666666669</v>
      </c>
      <c r="N295" s="72">
        <v>0.83333333333333337</v>
      </c>
      <c r="O295" s="55">
        <f t="shared" ref="O295:O300" si="89">(N295-M295)*24</f>
        <v>10</v>
      </c>
      <c r="P295" s="83"/>
    </row>
    <row r="296" spans="2:16" ht="19.5" customHeight="1" x14ac:dyDescent="0.2">
      <c r="B296" s="51">
        <f t="shared" si="86"/>
        <v>44868</v>
      </c>
      <c r="C296" s="52">
        <f t="shared" ref="C296:C324" si="90">B296</f>
        <v>44868</v>
      </c>
      <c r="D296" s="53"/>
      <c r="E296" s="54"/>
      <c r="F296" s="55"/>
      <c r="G296" s="71">
        <v>0.41666666666666669</v>
      </c>
      <c r="H296" s="72">
        <v>0.75</v>
      </c>
      <c r="I296" s="55">
        <f t="shared" si="87"/>
        <v>8</v>
      </c>
      <c r="J296" s="71">
        <v>0.5</v>
      </c>
      <c r="K296" s="72">
        <v>0.75</v>
      </c>
      <c r="L296" s="55">
        <f t="shared" si="88"/>
        <v>6</v>
      </c>
      <c r="M296" s="71">
        <v>0.41666666666666669</v>
      </c>
      <c r="N296" s="72">
        <v>0.75</v>
      </c>
      <c r="O296" s="55">
        <f t="shared" si="89"/>
        <v>8</v>
      </c>
      <c r="P296" s="83" t="s">
        <v>179</v>
      </c>
    </row>
    <row r="297" spans="2:16" ht="19.5" customHeight="1" x14ac:dyDescent="0.2">
      <c r="B297" s="51">
        <f t="shared" si="86"/>
        <v>44869</v>
      </c>
      <c r="C297" s="52">
        <f t="shared" si="90"/>
        <v>44869</v>
      </c>
      <c r="D297" s="71"/>
      <c r="E297" s="72"/>
      <c r="F297" s="55"/>
      <c r="G297" s="71">
        <v>0.58333333333333337</v>
      </c>
      <c r="H297" s="72">
        <v>0.77083333333333337</v>
      </c>
      <c r="I297" s="55">
        <f t="shared" si="87"/>
        <v>4.5</v>
      </c>
      <c r="J297" s="71">
        <v>0.58333333333333337</v>
      </c>
      <c r="K297" s="72">
        <v>0.75</v>
      </c>
      <c r="L297" s="55">
        <f t="shared" si="88"/>
        <v>3.9999999999999991</v>
      </c>
      <c r="M297" s="71">
        <v>0.41666666666666669</v>
      </c>
      <c r="N297" s="72">
        <v>0.83333333333333337</v>
      </c>
      <c r="O297" s="55">
        <f t="shared" si="89"/>
        <v>10</v>
      </c>
      <c r="P297" s="83"/>
    </row>
    <row r="298" spans="2:16" ht="19.5" customHeight="1" x14ac:dyDescent="0.2">
      <c r="B298" s="51">
        <f t="shared" si="86"/>
        <v>44870</v>
      </c>
      <c r="C298" s="52">
        <f t="shared" si="90"/>
        <v>44870</v>
      </c>
      <c r="D298" s="35"/>
      <c r="E298" s="48"/>
      <c r="F298" s="47"/>
      <c r="G298" s="71">
        <v>0.41666666666666669</v>
      </c>
      <c r="H298" s="72">
        <v>0.75</v>
      </c>
      <c r="I298" s="55">
        <f t="shared" si="87"/>
        <v>8</v>
      </c>
      <c r="J298" s="71">
        <v>0.5</v>
      </c>
      <c r="K298" s="72">
        <v>0.75</v>
      </c>
      <c r="L298" s="55">
        <f t="shared" si="88"/>
        <v>6</v>
      </c>
      <c r="M298" s="71">
        <v>0.41666666666666669</v>
      </c>
      <c r="N298" s="72">
        <v>0.83333333333333337</v>
      </c>
      <c r="O298" s="55">
        <f t="shared" si="89"/>
        <v>10</v>
      </c>
      <c r="P298" s="83"/>
    </row>
    <row r="299" spans="2:16" ht="19.5" customHeight="1" x14ac:dyDescent="0.2">
      <c r="B299" s="51">
        <f t="shared" si="86"/>
        <v>44871</v>
      </c>
      <c r="C299" s="52">
        <f t="shared" si="90"/>
        <v>44871</v>
      </c>
      <c r="D299" s="35"/>
      <c r="E299" s="48"/>
      <c r="F299" s="47"/>
      <c r="G299" s="71">
        <v>0.41666666666666669</v>
      </c>
      <c r="H299" s="72">
        <v>0.75</v>
      </c>
      <c r="I299" s="55">
        <f t="shared" si="87"/>
        <v>8</v>
      </c>
      <c r="J299" s="71">
        <v>0.5</v>
      </c>
      <c r="K299" s="72">
        <v>0.75</v>
      </c>
      <c r="L299" s="55">
        <f t="shared" si="88"/>
        <v>6</v>
      </c>
      <c r="M299" s="71">
        <v>0.41666666666666669</v>
      </c>
      <c r="N299" s="72">
        <v>0.75</v>
      </c>
      <c r="O299" s="55">
        <f t="shared" si="89"/>
        <v>8</v>
      </c>
      <c r="P299" s="91"/>
    </row>
    <row r="300" spans="2:16" ht="19.5" customHeight="1" x14ac:dyDescent="0.2">
      <c r="B300" s="51">
        <f t="shared" si="86"/>
        <v>44872</v>
      </c>
      <c r="C300" s="52">
        <f t="shared" si="90"/>
        <v>44872</v>
      </c>
      <c r="D300" s="71"/>
      <c r="E300" s="72"/>
      <c r="F300" s="55"/>
      <c r="G300" s="71">
        <v>0.58333333333333337</v>
      </c>
      <c r="H300" s="72">
        <v>0.77083333333333337</v>
      </c>
      <c r="I300" s="55">
        <f t="shared" si="87"/>
        <v>4.5</v>
      </c>
      <c r="J300" s="71">
        <v>0.58333333333333337</v>
      </c>
      <c r="K300" s="72">
        <v>0.75</v>
      </c>
      <c r="L300" s="55">
        <f t="shared" si="88"/>
        <v>3.9999999999999991</v>
      </c>
      <c r="M300" s="71">
        <v>0.41666666666666669</v>
      </c>
      <c r="N300" s="72">
        <v>0.83333333333333337</v>
      </c>
      <c r="O300" s="55">
        <f t="shared" si="89"/>
        <v>10</v>
      </c>
      <c r="P300" s="83"/>
    </row>
    <row r="301" spans="2:16" ht="19.5" customHeight="1" x14ac:dyDescent="0.2">
      <c r="B301" s="51">
        <f t="shared" si="86"/>
        <v>44873</v>
      </c>
      <c r="C301" s="52">
        <f t="shared" si="90"/>
        <v>44873</v>
      </c>
      <c r="D301" s="35"/>
      <c r="E301" s="48"/>
      <c r="F301" s="47"/>
      <c r="G301" s="35"/>
      <c r="H301" s="48" t="s">
        <v>79</v>
      </c>
      <c r="I301" s="47"/>
      <c r="J301" s="35"/>
      <c r="K301" s="48" t="s">
        <v>79</v>
      </c>
      <c r="L301" s="47"/>
      <c r="M301" s="35"/>
      <c r="N301" s="48" t="s">
        <v>79</v>
      </c>
      <c r="O301" s="47"/>
      <c r="P301" s="83"/>
    </row>
    <row r="302" spans="2:16" ht="19.5" customHeight="1" x14ac:dyDescent="0.2">
      <c r="B302" s="51">
        <f t="shared" si="86"/>
        <v>44874</v>
      </c>
      <c r="C302" s="52">
        <f t="shared" si="90"/>
        <v>44874</v>
      </c>
      <c r="D302" s="71"/>
      <c r="E302" s="72"/>
      <c r="F302" s="55"/>
      <c r="G302" s="71">
        <v>0.58333333333333337</v>
      </c>
      <c r="H302" s="72">
        <v>0.77083333333333337</v>
      </c>
      <c r="I302" s="55">
        <f t="shared" ref="I302:I307" si="91">(H302-G302)*24</f>
        <v>4.5</v>
      </c>
      <c r="J302" s="71">
        <v>0.58333333333333337</v>
      </c>
      <c r="K302" s="72">
        <v>0.75</v>
      </c>
      <c r="L302" s="55">
        <f t="shared" ref="L302:L307" si="92">(K302-J302)*24</f>
        <v>3.9999999999999991</v>
      </c>
      <c r="M302" s="71">
        <v>0.41666666666666669</v>
      </c>
      <c r="N302" s="72">
        <v>0.83333333333333337</v>
      </c>
      <c r="O302" s="55">
        <f t="shared" ref="O302:O307" si="93">(N302-M302)*24</f>
        <v>10</v>
      </c>
      <c r="P302" s="92"/>
    </row>
    <row r="303" spans="2:16" ht="19.5" customHeight="1" x14ac:dyDescent="0.2">
      <c r="B303" s="51">
        <f t="shared" si="86"/>
        <v>44875</v>
      </c>
      <c r="C303" s="52">
        <f t="shared" si="90"/>
        <v>44875</v>
      </c>
      <c r="D303" s="71"/>
      <c r="E303" s="72"/>
      <c r="F303" s="55"/>
      <c r="G303" s="71">
        <v>0.58333333333333337</v>
      </c>
      <c r="H303" s="72">
        <v>0.77083333333333337</v>
      </c>
      <c r="I303" s="55">
        <f t="shared" si="91"/>
        <v>4.5</v>
      </c>
      <c r="J303" s="71">
        <v>0.58333333333333337</v>
      </c>
      <c r="K303" s="72">
        <v>0.75</v>
      </c>
      <c r="L303" s="55">
        <f t="shared" si="92"/>
        <v>3.9999999999999991</v>
      </c>
      <c r="M303" s="71">
        <v>0.41666666666666669</v>
      </c>
      <c r="N303" s="72">
        <v>0.83333333333333337</v>
      </c>
      <c r="O303" s="55">
        <f t="shared" si="93"/>
        <v>10</v>
      </c>
      <c r="P303" s="92"/>
    </row>
    <row r="304" spans="2:16" ht="19.5" customHeight="1" x14ac:dyDescent="0.2">
      <c r="B304" s="51">
        <f t="shared" si="86"/>
        <v>44876</v>
      </c>
      <c r="C304" s="52">
        <f t="shared" si="90"/>
        <v>44876</v>
      </c>
      <c r="D304" s="71"/>
      <c r="E304" s="72"/>
      <c r="F304" s="55"/>
      <c r="G304" s="71">
        <v>0.58333333333333337</v>
      </c>
      <c r="H304" s="72">
        <v>0.77083333333333337</v>
      </c>
      <c r="I304" s="55">
        <f t="shared" si="91"/>
        <v>4.5</v>
      </c>
      <c r="J304" s="71">
        <v>0.58333333333333337</v>
      </c>
      <c r="K304" s="72">
        <v>0.75</v>
      </c>
      <c r="L304" s="55">
        <f t="shared" si="92"/>
        <v>3.9999999999999991</v>
      </c>
      <c r="M304" s="71">
        <v>0.41666666666666669</v>
      </c>
      <c r="N304" s="72">
        <v>0.83333333333333337</v>
      </c>
      <c r="O304" s="55">
        <f t="shared" si="93"/>
        <v>10</v>
      </c>
      <c r="P304" s="92"/>
    </row>
    <row r="305" spans="2:16" ht="19.5" customHeight="1" x14ac:dyDescent="0.2">
      <c r="B305" s="51">
        <f t="shared" si="86"/>
        <v>44877</v>
      </c>
      <c r="C305" s="52">
        <f t="shared" si="90"/>
        <v>44877</v>
      </c>
      <c r="D305" s="71"/>
      <c r="E305" s="72"/>
      <c r="F305" s="55"/>
      <c r="G305" s="71">
        <v>0.41666666666666669</v>
      </c>
      <c r="H305" s="72">
        <v>0.75</v>
      </c>
      <c r="I305" s="55">
        <f t="shared" si="91"/>
        <v>8</v>
      </c>
      <c r="J305" s="71">
        <v>0.5</v>
      </c>
      <c r="K305" s="72">
        <v>0.75</v>
      </c>
      <c r="L305" s="55">
        <f t="shared" si="92"/>
        <v>6</v>
      </c>
      <c r="M305" s="71">
        <v>0.41666666666666669</v>
      </c>
      <c r="N305" s="72">
        <v>0.83333333333333337</v>
      </c>
      <c r="O305" s="55">
        <f t="shared" si="93"/>
        <v>10</v>
      </c>
      <c r="P305" s="92"/>
    </row>
    <row r="306" spans="2:16" ht="19.5" customHeight="1" x14ac:dyDescent="0.2">
      <c r="B306" s="51">
        <f t="shared" si="86"/>
        <v>44878</v>
      </c>
      <c r="C306" s="52">
        <f t="shared" si="90"/>
        <v>44878</v>
      </c>
      <c r="D306" s="53"/>
      <c r="E306" s="54"/>
      <c r="F306" s="55"/>
      <c r="G306" s="71">
        <v>0.41666666666666669</v>
      </c>
      <c r="H306" s="72">
        <v>0.75</v>
      </c>
      <c r="I306" s="55">
        <f t="shared" si="91"/>
        <v>8</v>
      </c>
      <c r="J306" s="71">
        <v>0.5</v>
      </c>
      <c r="K306" s="72">
        <v>0.75</v>
      </c>
      <c r="L306" s="55">
        <f t="shared" si="92"/>
        <v>6</v>
      </c>
      <c r="M306" s="71">
        <v>0.41666666666666669</v>
      </c>
      <c r="N306" s="72">
        <v>0.75</v>
      </c>
      <c r="O306" s="55">
        <f t="shared" si="93"/>
        <v>8</v>
      </c>
      <c r="P306" s="92"/>
    </row>
    <row r="307" spans="2:16" ht="19.5" customHeight="1" x14ac:dyDescent="0.2">
      <c r="B307" s="51">
        <f t="shared" si="86"/>
        <v>44879</v>
      </c>
      <c r="C307" s="52">
        <f t="shared" si="90"/>
        <v>44879</v>
      </c>
      <c r="D307" s="71"/>
      <c r="E307" s="72"/>
      <c r="F307" s="55"/>
      <c r="G307" s="71">
        <v>0.58333333333333337</v>
      </c>
      <c r="H307" s="72">
        <v>0.77083333333333337</v>
      </c>
      <c r="I307" s="55">
        <f t="shared" si="91"/>
        <v>4.5</v>
      </c>
      <c r="J307" s="71">
        <v>0.58333333333333337</v>
      </c>
      <c r="K307" s="72">
        <v>0.75</v>
      </c>
      <c r="L307" s="55">
        <f t="shared" si="92"/>
        <v>3.9999999999999991</v>
      </c>
      <c r="M307" s="71">
        <v>0.41666666666666669</v>
      </c>
      <c r="N307" s="72">
        <v>0.83333333333333337</v>
      </c>
      <c r="O307" s="55">
        <f t="shared" si="93"/>
        <v>10</v>
      </c>
      <c r="P307" s="92"/>
    </row>
    <row r="308" spans="2:16" ht="19.5" customHeight="1" x14ac:dyDescent="0.2">
      <c r="B308" s="51">
        <f t="shared" si="86"/>
        <v>44880</v>
      </c>
      <c r="C308" s="52">
        <f t="shared" si="90"/>
        <v>44880</v>
      </c>
      <c r="D308" s="35"/>
      <c r="E308" s="48"/>
      <c r="F308" s="47"/>
      <c r="G308" s="35"/>
      <c r="H308" s="48" t="s">
        <v>79</v>
      </c>
      <c r="I308" s="47"/>
      <c r="J308" s="35"/>
      <c r="K308" s="48" t="s">
        <v>79</v>
      </c>
      <c r="L308" s="47"/>
      <c r="M308" s="35"/>
      <c r="N308" s="48" t="s">
        <v>79</v>
      </c>
      <c r="O308" s="47"/>
      <c r="P308" s="92"/>
    </row>
    <row r="309" spans="2:16" ht="19.5" customHeight="1" x14ac:dyDescent="0.2">
      <c r="B309" s="51">
        <f t="shared" si="86"/>
        <v>44881</v>
      </c>
      <c r="C309" s="52">
        <f t="shared" si="90"/>
        <v>44881</v>
      </c>
      <c r="D309" s="71"/>
      <c r="E309" s="72"/>
      <c r="F309" s="55"/>
      <c r="G309" s="71">
        <v>0.58333333333333337</v>
      </c>
      <c r="H309" s="72">
        <v>0.77083333333333337</v>
      </c>
      <c r="I309" s="55">
        <f t="shared" ref="I309:I314" si="94">(H309-G309)*24</f>
        <v>4.5</v>
      </c>
      <c r="J309" s="71">
        <v>0.58333333333333337</v>
      </c>
      <c r="K309" s="72">
        <v>0.75</v>
      </c>
      <c r="L309" s="55">
        <f t="shared" ref="L309:L314" si="95">(K309-J309)*24</f>
        <v>3.9999999999999991</v>
      </c>
      <c r="M309" s="71">
        <v>0.41666666666666669</v>
      </c>
      <c r="N309" s="72">
        <v>0.83333333333333337</v>
      </c>
      <c r="O309" s="55">
        <f t="shared" ref="O309:O314" si="96">(N309-M309)*24</f>
        <v>10</v>
      </c>
      <c r="P309" s="92"/>
    </row>
    <row r="310" spans="2:16" ht="19.5" customHeight="1" x14ac:dyDescent="0.2">
      <c r="B310" s="51">
        <f t="shared" si="86"/>
        <v>44882</v>
      </c>
      <c r="C310" s="52">
        <f t="shared" si="90"/>
        <v>44882</v>
      </c>
      <c r="D310" s="71"/>
      <c r="E310" s="72"/>
      <c r="F310" s="55"/>
      <c r="G310" s="71">
        <v>0.58333333333333337</v>
      </c>
      <c r="H310" s="72">
        <v>0.77083333333333337</v>
      </c>
      <c r="I310" s="55">
        <f t="shared" si="94"/>
        <v>4.5</v>
      </c>
      <c r="J310" s="71">
        <v>0.58333333333333337</v>
      </c>
      <c r="K310" s="72">
        <v>0.75</v>
      </c>
      <c r="L310" s="55">
        <f t="shared" si="95"/>
        <v>3.9999999999999991</v>
      </c>
      <c r="M310" s="71">
        <v>0.41666666666666669</v>
      </c>
      <c r="N310" s="72">
        <v>0.83333333333333337</v>
      </c>
      <c r="O310" s="55">
        <f t="shared" si="96"/>
        <v>10</v>
      </c>
      <c r="P310" s="92"/>
    </row>
    <row r="311" spans="2:16" ht="19.5" customHeight="1" x14ac:dyDescent="0.2">
      <c r="B311" s="51">
        <f t="shared" si="86"/>
        <v>44883</v>
      </c>
      <c r="C311" s="52">
        <f t="shared" si="90"/>
        <v>44883</v>
      </c>
      <c r="D311" s="71"/>
      <c r="E311" s="72"/>
      <c r="F311" s="55"/>
      <c r="G311" s="71">
        <v>0.58333333333333337</v>
      </c>
      <c r="H311" s="72">
        <v>0.77083333333333337</v>
      </c>
      <c r="I311" s="55">
        <f t="shared" si="94"/>
        <v>4.5</v>
      </c>
      <c r="J311" s="71">
        <v>0.58333333333333337</v>
      </c>
      <c r="K311" s="72">
        <v>0.75</v>
      </c>
      <c r="L311" s="55">
        <f t="shared" si="95"/>
        <v>3.9999999999999991</v>
      </c>
      <c r="M311" s="71">
        <v>0.41666666666666669</v>
      </c>
      <c r="N311" s="72">
        <v>0.83333333333333337</v>
      </c>
      <c r="O311" s="55">
        <f t="shared" si="96"/>
        <v>10</v>
      </c>
      <c r="P311" s="92"/>
    </row>
    <row r="312" spans="2:16" ht="19.5" customHeight="1" x14ac:dyDescent="0.2">
      <c r="B312" s="51">
        <f t="shared" si="86"/>
        <v>44884</v>
      </c>
      <c r="C312" s="52">
        <f t="shared" si="90"/>
        <v>44884</v>
      </c>
      <c r="D312" s="71"/>
      <c r="E312" s="72"/>
      <c r="F312" s="55"/>
      <c r="G312" s="71">
        <v>0.41666666666666669</v>
      </c>
      <c r="H312" s="72">
        <v>0.75</v>
      </c>
      <c r="I312" s="55">
        <f t="shared" si="94"/>
        <v>8</v>
      </c>
      <c r="J312" s="71">
        <v>0.5</v>
      </c>
      <c r="K312" s="72">
        <v>0.75</v>
      </c>
      <c r="L312" s="55">
        <f t="shared" si="95"/>
        <v>6</v>
      </c>
      <c r="M312" s="71">
        <v>0.41666666666666669</v>
      </c>
      <c r="N312" s="72">
        <v>0.83333333333333337</v>
      </c>
      <c r="O312" s="55">
        <f t="shared" si="96"/>
        <v>10</v>
      </c>
      <c r="P312" s="92"/>
    </row>
    <row r="313" spans="2:16" ht="19.5" customHeight="1" x14ac:dyDescent="0.2">
      <c r="B313" s="51">
        <f t="shared" si="86"/>
        <v>44885</v>
      </c>
      <c r="C313" s="52">
        <f t="shared" si="90"/>
        <v>44885</v>
      </c>
      <c r="D313" s="53"/>
      <c r="E313" s="54"/>
      <c r="F313" s="55"/>
      <c r="G313" s="71">
        <v>0.41666666666666669</v>
      </c>
      <c r="H313" s="72">
        <v>0.75</v>
      </c>
      <c r="I313" s="55">
        <f t="shared" si="94"/>
        <v>8</v>
      </c>
      <c r="J313" s="71">
        <v>0.5</v>
      </c>
      <c r="K313" s="72">
        <v>0.75</v>
      </c>
      <c r="L313" s="55">
        <f t="shared" si="95"/>
        <v>6</v>
      </c>
      <c r="M313" s="71">
        <v>0.41666666666666669</v>
      </c>
      <c r="N313" s="72">
        <v>0.75</v>
      </c>
      <c r="O313" s="55">
        <f t="shared" si="96"/>
        <v>8</v>
      </c>
      <c r="P313" s="92"/>
    </row>
    <row r="314" spans="2:16" ht="19.5" customHeight="1" x14ac:dyDescent="0.2">
      <c r="B314" s="51">
        <f t="shared" si="86"/>
        <v>44886</v>
      </c>
      <c r="C314" s="52">
        <f t="shared" si="90"/>
        <v>44886</v>
      </c>
      <c r="D314" s="71"/>
      <c r="E314" s="72"/>
      <c r="F314" s="55"/>
      <c r="G314" s="71">
        <v>0.58333333333333337</v>
      </c>
      <c r="H314" s="72">
        <v>0.77083333333333337</v>
      </c>
      <c r="I314" s="55">
        <f t="shared" si="94"/>
        <v>4.5</v>
      </c>
      <c r="J314" s="71">
        <v>0.58333333333333337</v>
      </c>
      <c r="K314" s="72">
        <v>0.75</v>
      </c>
      <c r="L314" s="55">
        <f t="shared" si="95"/>
        <v>3.9999999999999991</v>
      </c>
      <c r="M314" s="71">
        <v>0.41666666666666669</v>
      </c>
      <c r="N314" s="72">
        <v>0.83333333333333337</v>
      </c>
      <c r="O314" s="55">
        <f t="shared" si="96"/>
        <v>10</v>
      </c>
      <c r="P314" s="117"/>
    </row>
    <row r="315" spans="2:16" ht="19.5" customHeight="1" x14ac:dyDescent="0.2">
      <c r="B315" s="51">
        <f t="shared" si="86"/>
        <v>44887</v>
      </c>
      <c r="C315" s="52">
        <f t="shared" si="90"/>
        <v>44887</v>
      </c>
      <c r="D315" s="35"/>
      <c r="E315" s="48"/>
      <c r="F315" s="47"/>
      <c r="G315" s="35"/>
      <c r="H315" s="48" t="s">
        <v>79</v>
      </c>
      <c r="I315" s="47"/>
      <c r="J315" s="35"/>
      <c r="K315" s="48" t="s">
        <v>79</v>
      </c>
      <c r="L315" s="47"/>
      <c r="M315" s="35"/>
      <c r="N315" s="48" t="s">
        <v>79</v>
      </c>
      <c r="O315" s="47"/>
      <c r="P315" s="83"/>
    </row>
    <row r="316" spans="2:16" ht="19.5" customHeight="1" x14ac:dyDescent="0.2">
      <c r="B316" s="51">
        <f t="shared" si="86"/>
        <v>44888</v>
      </c>
      <c r="C316" s="52">
        <f t="shared" si="90"/>
        <v>44888</v>
      </c>
      <c r="D316" s="71"/>
      <c r="E316" s="72"/>
      <c r="F316" s="55"/>
      <c r="G316" s="71">
        <v>0.41666666666666669</v>
      </c>
      <c r="H316" s="72">
        <v>0.75</v>
      </c>
      <c r="I316" s="55">
        <f t="shared" ref="I316:I321" si="97">(H316-G316)*24</f>
        <v>8</v>
      </c>
      <c r="J316" s="71">
        <v>0.5</v>
      </c>
      <c r="K316" s="72">
        <v>0.75</v>
      </c>
      <c r="L316" s="55">
        <f t="shared" ref="L316:L321" si="98">(K316-J316)*24</f>
        <v>6</v>
      </c>
      <c r="M316" s="71">
        <v>0.41666666666666669</v>
      </c>
      <c r="N316" s="72">
        <v>0.75</v>
      </c>
      <c r="O316" s="55">
        <f t="shared" ref="O316:O321" si="99">(N316-M316)*24</f>
        <v>8</v>
      </c>
      <c r="P316" s="83" t="s">
        <v>180</v>
      </c>
    </row>
    <row r="317" spans="2:16" ht="19.5" customHeight="1" x14ac:dyDescent="0.2">
      <c r="B317" s="51">
        <f t="shared" si="86"/>
        <v>44889</v>
      </c>
      <c r="C317" s="52">
        <f t="shared" si="90"/>
        <v>44889</v>
      </c>
      <c r="D317" s="71"/>
      <c r="E317" s="72"/>
      <c r="F317" s="55"/>
      <c r="G317" s="71">
        <v>0.58333333333333337</v>
      </c>
      <c r="H317" s="72">
        <v>0.77083333333333337</v>
      </c>
      <c r="I317" s="55">
        <f t="shared" si="97"/>
        <v>4.5</v>
      </c>
      <c r="J317" s="71">
        <v>0.58333333333333337</v>
      </c>
      <c r="K317" s="72">
        <v>0.75</v>
      </c>
      <c r="L317" s="55">
        <f t="shared" si="98"/>
        <v>3.9999999999999991</v>
      </c>
      <c r="M317" s="71">
        <v>0.41666666666666669</v>
      </c>
      <c r="N317" s="72">
        <v>0.83333333333333337</v>
      </c>
      <c r="O317" s="55">
        <f t="shared" si="99"/>
        <v>10</v>
      </c>
      <c r="P317" s="92"/>
    </row>
    <row r="318" spans="2:16" ht="19.5" customHeight="1" x14ac:dyDescent="0.2">
      <c r="B318" s="51">
        <f t="shared" si="86"/>
        <v>44890</v>
      </c>
      <c r="C318" s="52">
        <f t="shared" si="90"/>
        <v>44890</v>
      </c>
      <c r="D318" s="71"/>
      <c r="E318" s="72"/>
      <c r="F318" s="55"/>
      <c r="G318" s="71">
        <v>0.58333333333333337</v>
      </c>
      <c r="H318" s="72">
        <v>0.77083333333333337</v>
      </c>
      <c r="I318" s="55">
        <f t="shared" si="97"/>
        <v>4.5</v>
      </c>
      <c r="J318" s="71">
        <v>0.58333333333333337</v>
      </c>
      <c r="K318" s="72">
        <v>0.75</v>
      </c>
      <c r="L318" s="55">
        <f t="shared" si="98"/>
        <v>3.9999999999999991</v>
      </c>
      <c r="M318" s="71">
        <v>0.41666666666666669</v>
      </c>
      <c r="N318" s="72">
        <v>0.83333333333333337</v>
      </c>
      <c r="O318" s="55">
        <f t="shared" si="99"/>
        <v>10</v>
      </c>
      <c r="P318" s="92"/>
    </row>
    <row r="319" spans="2:16" ht="19.5" customHeight="1" x14ac:dyDescent="0.2">
      <c r="B319" s="51">
        <f t="shared" si="86"/>
        <v>44891</v>
      </c>
      <c r="C319" s="52">
        <f t="shared" si="90"/>
        <v>44891</v>
      </c>
      <c r="D319" s="71"/>
      <c r="E319" s="72"/>
      <c r="F319" s="55"/>
      <c r="G319" s="71">
        <v>0.41666666666666669</v>
      </c>
      <c r="H319" s="72">
        <v>0.75</v>
      </c>
      <c r="I319" s="55">
        <f t="shared" si="97"/>
        <v>8</v>
      </c>
      <c r="J319" s="71">
        <v>0.5</v>
      </c>
      <c r="K319" s="72">
        <v>0.75</v>
      </c>
      <c r="L319" s="55">
        <f t="shared" si="98"/>
        <v>6</v>
      </c>
      <c r="M319" s="71">
        <v>0.41666666666666669</v>
      </c>
      <c r="N319" s="72">
        <v>0.83333333333333337</v>
      </c>
      <c r="O319" s="55">
        <f t="shared" si="99"/>
        <v>10</v>
      </c>
      <c r="P319" s="92"/>
    </row>
    <row r="320" spans="2:16" ht="19.5" customHeight="1" x14ac:dyDescent="0.2">
      <c r="B320" s="51">
        <f t="shared" si="86"/>
        <v>44892</v>
      </c>
      <c r="C320" s="52">
        <f t="shared" si="90"/>
        <v>44892</v>
      </c>
      <c r="D320" s="53"/>
      <c r="E320" s="54"/>
      <c r="F320" s="55"/>
      <c r="G320" s="71">
        <v>0.41666666666666669</v>
      </c>
      <c r="H320" s="72">
        <v>0.75</v>
      </c>
      <c r="I320" s="55">
        <f t="shared" si="97"/>
        <v>8</v>
      </c>
      <c r="J320" s="71">
        <v>0.5</v>
      </c>
      <c r="K320" s="72">
        <v>0.75</v>
      </c>
      <c r="L320" s="55">
        <f t="shared" si="98"/>
        <v>6</v>
      </c>
      <c r="M320" s="71">
        <v>0.41666666666666669</v>
      </c>
      <c r="N320" s="72">
        <v>0.75</v>
      </c>
      <c r="O320" s="55">
        <f t="shared" si="99"/>
        <v>8</v>
      </c>
      <c r="P320" s="92"/>
    </row>
    <row r="321" spans="2:16" ht="19.5" customHeight="1" x14ac:dyDescent="0.2">
      <c r="B321" s="51">
        <f t="shared" si="86"/>
        <v>44893</v>
      </c>
      <c r="C321" s="52">
        <f t="shared" si="90"/>
        <v>44893</v>
      </c>
      <c r="D321" s="53"/>
      <c r="E321" s="54"/>
      <c r="F321" s="55"/>
      <c r="G321" s="71">
        <v>0.58333333333333337</v>
      </c>
      <c r="H321" s="72">
        <v>0.77083333333333337</v>
      </c>
      <c r="I321" s="55">
        <f t="shared" si="97"/>
        <v>4.5</v>
      </c>
      <c r="J321" s="71">
        <v>0.58333333333333337</v>
      </c>
      <c r="K321" s="72">
        <v>0.75</v>
      </c>
      <c r="L321" s="55">
        <f t="shared" si="98"/>
        <v>3.9999999999999991</v>
      </c>
      <c r="M321" s="71">
        <v>0.41666666666666669</v>
      </c>
      <c r="N321" s="72">
        <v>0.83333333333333337</v>
      </c>
      <c r="O321" s="55">
        <f t="shared" si="99"/>
        <v>10</v>
      </c>
      <c r="P321" s="92"/>
    </row>
    <row r="322" spans="2:16" ht="19.5" customHeight="1" x14ac:dyDescent="0.2">
      <c r="B322" s="51">
        <f>IF(DAY(B321+1)&lt;&gt;29,"",B321+1)</f>
        <v>44894</v>
      </c>
      <c r="C322" s="52">
        <f t="shared" si="90"/>
        <v>44894</v>
      </c>
      <c r="D322" s="71"/>
      <c r="E322" s="72"/>
      <c r="F322" s="55"/>
      <c r="G322" s="35"/>
      <c r="H322" s="48" t="s">
        <v>79</v>
      </c>
      <c r="I322" s="47"/>
      <c r="J322" s="35"/>
      <c r="K322" s="48" t="s">
        <v>79</v>
      </c>
      <c r="L322" s="47"/>
      <c r="M322" s="35"/>
      <c r="N322" s="48" t="s">
        <v>79</v>
      </c>
      <c r="O322" s="47"/>
      <c r="P322" s="128"/>
    </row>
    <row r="323" spans="2:16" ht="19.5" customHeight="1" x14ac:dyDescent="0.2">
      <c r="B323" s="51">
        <f>IF(DAY(B322+1)&lt;&gt;30,"",B322+1)</f>
        <v>44895</v>
      </c>
      <c r="C323" s="52">
        <f t="shared" si="90"/>
        <v>44895</v>
      </c>
      <c r="D323" s="84"/>
      <c r="E323" s="72"/>
      <c r="F323" s="55"/>
      <c r="G323" s="71">
        <v>0.58333333333333337</v>
      </c>
      <c r="H323" s="72">
        <v>0.77083333333333337</v>
      </c>
      <c r="I323" s="55">
        <f>(H323-G323)*24</f>
        <v>4.5</v>
      </c>
      <c r="J323" s="71">
        <v>0.58333333333333337</v>
      </c>
      <c r="K323" s="72">
        <v>0.75</v>
      </c>
      <c r="L323" s="55">
        <f>(K323-J323)*24</f>
        <v>3.9999999999999991</v>
      </c>
      <c r="M323" s="71">
        <v>0.41666666666666669</v>
      </c>
      <c r="N323" s="72">
        <v>0.83333333333333337</v>
      </c>
      <c r="O323" s="55">
        <f>(N323-M323)*24</f>
        <v>10</v>
      </c>
      <c r="P323" s="158"/>
    </row>
    <row r="324" spans="2:16" ht="19.5" customHeight="1" thickBot="1" x14ac:dyDescent="0.25">
      <c r="B324" s="51" t="str">
        <f>IF(DAY(B323+1)&lt;&gt;31,"",B323+1)</f>
        <v/>
      </c>
      <c r="C324" s="52" t="str">
        <f t="shared" si="90"/>
        <v/>
      </c>
      <c r="D324" s="56"/>
      <c r="E324" s="77"/>
      <c r="F324" s="76"/>
      <c r="G324" s="71"/>
      <c r="H324" s="72"/>
      <c r="I324" s="55"/>
      <c r="J324" s="71"/>
      <c r="K324" s="72"/>
      <c r="L324" s="55"/>
      <c r="M324" s="71"/>
      <c r="N324" s="72"/>
      <c r="O324" s="55"/>
      <c r="P324" s="94"/>
    </row>
    <row r="325" spans="2:16" ht="19.5" customHeight="1" thickTop="1" x14ac:dyDescent="0.2">
      <c r="B325" s="57" t="s">
        <v>37</v>
      </c>
      <c r="C325" s="58"/>
      <c r="D325" s="57"/>
      <c r="E325" s="59">
        <f>COUNTIF(D294:D324,"&gt;0")</f>
        <v>0</v>
      </c>
      <c r="F325" s="60"/>
      <c r="G325" s="61"/>
      <c r="H325" s="59">
        <f>COUNTIF(G294:G324,"&gt;0")</f>
        <v>25</v>
      </c>
      <c r="I325" s="60"/>
      <c r="J325" s="61"/>
      <c r="K325" s="59">
        <f>COUNTIF(J294:J324,"&gt;0")</f>
        <v>25</v>
      </c>
      <c r="L325" s="60"/>
      <c r="M325" s="61"/>
      <c r="N325" s="59">
        <f>COUNTIF(M294:M324,"&gt;0")</f>
        <v>25</v>
      </c>
      <c r="O325" s="60"/>
      <c r="P325" s="40"/>
    </row>
    <row r="326" spans="2:16" ht="19.5" customHeight="1" x14ac:dyDescent="0.2">
      <c r="B326" s="62" t="s">
        <v>309</v>
      </c>
      <c r="C326" s="63"/>
      <c r="D326" s="64"/>
      <c r="E326" s="74">
        <f>SUM(F294:F324)</f>
        <v>0</v>
      </c>
      <c r="F326" s="63"/>
      <c r="G326" s="65"/>
      <c r="H326" s="74">
        <f>SUM(I294:I324)</f>
        <v>147.5</v>
      </c>
      <c r="I326" s="63"/>
      <c r="J326" s="65"/>
      <c r="K326" s="74">
        <f>SUM(L294:L324)</f>
        <v>120</v>
      </c>
      <c r="L326" s="63"/>
      <c r="M326" s="65"/>
      <c r="N326" s="74">
        <f>SUM(O294:O324)</f>
        <v>238</v>
      </c>
      <c r="O326" s="63"/>
      <c r="P326" s="40"/>
    </row>
    <row r="327" spans="2:16" ht="19.5" customHeight="1" x14ac:dyDescent="0.2">
      <c r="B327" s="64" t="s">
        <v>366</v>
      </c>
      <c r="C327" s="66"/>
      <c r="D327" s="64"/>
      <c r="E327" s="90">
        <f>COUNTIF($B$294:$B$324,"&gt;0")-E325</f>
        <v>30</v>
      </c>
      <c r="F327" s="47"/>
      <c r="G327" s="35"/>
      <c r="H327" s="90">
        <f>COUNTIF($B$294:$B$324,"&gt;0")-H325</f>
        <v>5</v>
      </c>
      <c r="I327" s="47"/>
      <c r="J327" s="35"/>
      <c r="K327" s="90">
        <f>COUNTIF($B$294:$B$324,"&gt;0")-K325</f>
        <v>5</v>
      </c>
      <c r="L327" s="47"/>
      <c r="M327" s="35"/>
      <c r="N327" s="90">
        <f>COUNTIF($B$294:$B$324,"&gt;0")-N325</f>
        <v>5</v>
      </c>
      <c r="O327" s="47"/>
      <c r="P327" s="40"/>
    </row>
    <row r="328" spans="2:16" ht="19.5" customHeight="1" x14ac:dyDescent="0.2">
      <c r="B328" s="67"/>
      <c r="C328" s="68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2:16" ht="18.75" customHeight="1" x14ac:dyDescent="0.2">
      <c r="B329" s="287" t="s">
        <v>13</v>
      </c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</row>
    <row r="330" spans="2:16" ht="18.75" customHeight="1" x14ac:dyDescent="0.2"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</row>
    <row r="331" spans="2:16" ht="18.75" customHeight="1" x14ac:dyDescent="0.2"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2:16" ht="18.75" customHeight="1" x14ac:dyDescent="0.2">
      <c r="B332" s="377">
        <f>EDATE(B291, 1)</f>
        <v>44896</v>
      </c>
      <c r="C332" s="377"/>
      <c r="D332" s="377"/>
      <c r="E332" s="295">
        <f>B332</f>
        <v>44896</v>
      </c>
      <c r="F332" s="295"/>
    </row>
    <row r="333" spans="2:16" ht="19.5" customHeight="1" x14ac:dyDescent="0.2">
      <c r="B333" s="289"/>
      <c r="C333" s="290"/>
      <c r="D333" s="219" t="s">
        <v>313</v>
      </c>
      <c r="E333" s="293"/>
      <c r="F333" s="220"/>
      <c r="G333" s="219" t="s">
        <v>2</v>
      </c>
      <c r="H333" s="293"/>
      <c r="I333" s="220"/>
      <c r="J333" s="219" t="s">
        <v>36</v>
      </c>
      <c r="K333" s="293"/>
      <c r="L333" s="220"/>
      <c r="M333" s="219" t="s">
        <v>237</v>
      </c>
      <c r="N333" s="293"/>
      <c r="O333" s="220"/>
      <c r="P333" s="40" t="s">
        <v>306</v>
      </c>
    </row>
    <row r="334" spans="2:16" ht="19.5" customHeight="1" x14ac:dyDescent="0.2">
      <c r="B334" s="291"/>
      <c r="C334" s="292"/>
      <c r="D334" s="35" t="s">
        <v>246</v>
      </c>
      <c r="E334" s="48" t="s">
        <v>307</v>
      </c>
      <c r="F334" s="47" t="s">
        <v>308</v>
      </c>
      <c r="G334" s="35" t="s">
        <v>246</v>
      </c>
      <c r="H334" s="48" t="s">
        <v>307</v>
      </c>
      <c r="I334" s="47" t="s">
        <v>308</v>
      </c>
      <c r="J334" s="35" t="s">
        <v>246</v>
      </c>
      <c r="K334" s="48" t="s">
        <v>307</v>
      </c>
      <c r="L334" s="47" t="s">
        <v>308</v>
      </c>
      <c r="M334" s="35" t="s">
        <v>246</v>
      </c>
      <c r="N334" s="48" t="s">
        <v>307</v>
      </c>
      <c r="O334" s="47" t="s">
        <v>308</v>
      </c>
      <c r="P334" s="40"/>
    </row>
    <row r="335" spans="2:16" ht="19.5" customHeight="1" x14ac:dyDescent="0.2">
      <c r="B335" s="51">
        <f>B332</f>
        <v>44896</v>
      </c>
      <c r="C335" s="52">
        <f>B335</f>
        <v>44896</v>
      </c>
      <c r="D335" s="53"/>
      <c r="E335" s="54"/>
      <c r="F335" s="55"/>
      <c r="G335" s="71">
        <v>0.58333333333333337</v>
      </c>
      <c r="H335" s="72">
        <v>0.77083333333333337</v>
      </c>
      <c r="I335" s="55">
        <f>(H335-G335)*24</f>
        <v>4.5</v>
      </c>
      <c r="J335" s="71">
        <v>0.58333333333333337</v>
      </c>
      <c r="K335" s="72">
        <v>0.75</v>
      </c>
      <c r="L335" s="55">
        <f>(K335-J335)*24</f>
        <v>3.9999999999999991</v>
      </c>
      <c r="M335" s="71">
        <v>0.41666666666666669</v>
      </c>
      <c r="N335" s="72">
        <v>0.83333333333333337</v>
      </c>
      <c r="O335" s="55">
        <f>(N335-M335)*24</f>
        <v>10</v>
      </c>
      <c r="P335" s="70"/>
    </row>
    <row r="336" spans="2:16" ht="19.5" customHeight="1" x14ac:dyDescent="0.2">
      <c r="B336" s="51">
        <f t="shared" ref="B336:B362" si="100">B335+1</f>
        <v>44897</v>
      </c>
      <c r="C336" s="52">
        <f>B336</f>
        <v>44897</v>
      </c>
      <c r="D336" s="53"/>
      <c r="E336" s="54"/>
      <c r="F336" s="55"/>
      <c r="G336" s="71">
        <v>0.58333333333333337</v>
      </c>
      <c r="H336" s="72">
        <v>0.77083333333333337</v>
      </c>
      <c r="I336" s="55">
        <f>(H336-G336)*24</f>
        <v>4.5</v>
      </c>
      <c r="J336" s="71">
        <v>0.58333333333333337</v>
      </c>
      <c r="K336" s="72">
        <v>0.75</v>
      </c>
      <c r="L336" s="55">
        <f>(K336-J336)*24</f>
        <v>3.9999999999999991</v>
      </c>
      <c r="M336" s="71">
        <v>0.41666666666666669</v>
      </c>
      <c r="N336" s="72">
        <v>0.83333333333333337</v>
      </c>
      <c r="O336" s="55">
        <f>(N336-M336)*24</f>
        <v>10</v>
      </c>
      <c r="P336" s="70"/>
    </row>
    <row r="337" spans="2:16" ht="19.5" customHeight="1" x14ac:dyDescent="0.2">
      <c r="B337" s="51">
        <f t="shared" si="100"/>
        <v>44898</v>
      </c>
      <c r="C337" s="52">
        <f t="shared" ref="C337:C365" si="101">B337</f>
        <v>44898</v>
      </c>
      <c r="D337" s="53"/>
      <c r="E337" s="54"/>
      <c r="F337" s="55"/>
      <c r="G337" s="71">
        <v>0.41666666666666669</v>
      </c>
      <c r="H337" s="72">
        <v>0.75</v>
      </c>
      <c r="I337" s="55">
        <f>(H337-G337)*24</f>
        <v>8</v>
      </c>
      <c r="J337" s="71">
        <v>0.5</v>
      </c>
      <c r="K337" s="72">
        <v>0.75</v>
      </c>
      <c r="L337" s="55">
        <f>(K337-J337)*24</f>
        <v>6</v>
      </c>
      <c r="M337" s="71">
        <v>0.41666666666666669</v>
      </c>
      <c r="N337" s="72">
        <v>0.83333333333333337</v>
      </c>
      <c r="O337" s="55">
        <f>(N337-M337)*24</f>
        <v>10</v>
      </c>
      <c r="P337" s="70"/>
    </row>
    <row r="338" spans="2:16" ht="19.5" customHeight="1" x14ac:dyDescent="0.2">
      <c r="B338" s="51">
        <f t="shared" si="100"/>
        <v>44899</v>
      </c>
      <c r="C338" s="52">
        <f t="shared" si="101"/>
        <v>44899</v>
      </c>
      <c r="D338" s="53"/>
      <c r="E338" s="54"/>
      <c r="F338" s="55"/>
      <c r="G338" s="71">
        <v>0.41666666666666669</v>
      </c>
      <c r="H338" s="72">
        <v>0.75</v>
      </c>
      <c r="I338" s="55">
        <f>(H338-G338)*24</f>
        <v>8</v>
      </c>
      <c r="J338" s="71">
        <v>0.5</v>
      </c>
      <c r="K338" s="72">
        <v>0.75</v>
      </c>
      <c r="L338" s="55">
        <f>(K338-J338)*24</f>
        <v>6</v>
      </c>
      <c r="M338" s="71">
        <v>0.41666666666666669</v>
      </c>
      <c r="N338" s="72">
        <v>0.75</v>
      </c>
      <c r="O338" s="55">
        <f>(N338-M338)*24</f>
        <v>8</v>
      </c>
      <c r="P338" s="70"/>
    </row>
    <row r="339" spans="2:16" ht="19.5" customHeight="1" x14ac:dyDescent="0.2">
      <c r="B339" s="51">
        <f t="shared" si="100"/>
        <v>44900</v>
      </c>
      <c r="C339" s="52">
        <f t="shared" si="101"/>
        <v>44900</v>
      </c>
      <c r="D339" s="71"/>
      <c r="E339" s="72"/>
      <c r="F339" s="55"/>
      <c r="G339" s="71">
        <v>0.58333333333333337</v>
      </c>
      <c r="H339" s="72">
        <v>0.77083333333333337</v>
      </c>
      <c r="I339" s="55">
        <f>(H339-G339)*24</f>
        <v>4.5</v>
      </c>
      <c r="J339" s="71">
        <v>0.58333333333333337</v>
      </c>
      <c r="K339" s="72">
        <v>0.75</v>
      </c>
      <c r="L339" s="55">
        <f>(K339-J339)*24</f>
        <v>3.9999999999999991</v>
      </c>
      <c r="M339" s="71">
        <v>0.41666666666666669</v>
      </c>
      <c r="N339" s="72">
        <v>0.83333333333333337</v>
      </c>
      <c r="O339" s="55">
        <f>(N339-M339)*24</f>
        <v>10</v>
      </c>
      <c r="P339" s="70"/>
    </row>
    <row r="340" spans="2:16" ht="19.5" customHeight="1" x14ac:dyDescent="0.2">
      <c r="B340" s="51">
        <f t="shared" si="100"/>
        <v>44901</v>
      </c>
      <c r="C340" s="52">
        <f t="shared" si="101"/>
        <v>44901</v>
      </c>
      <c r="D340" s="35"/>
      <c r="E340" s="48"/>
      <c r="F340" s="47"/>
      <c r="G340" s="35"/>
      <c r="H340" s="48" t="s">
        <v>79</v>
      </c>
      <c r="I340" s="47"/>
      <c r="J340" s="35"/>
      <c r="K340" s="48" t="s">
        <v>79</v>
      </c>
      <c r="L340" s="47"/>
      <c r="M340" s="35"/>
      <c r="N340" s="48" t="s">
        <v>79</v>
      </c>
      <c r="O340" s="47"/>
      <c r="P340" s="73"/>
    </row>
    <row r="341" spans="2:16" ht="19.5" customHeight="1" x14ac:dyDescent="0.2">
      <c r="B341" s="51">
        <f t="shared" si="100"/>
        <v>44902</v>
      </c>
      <c r="C341" s="52">
        <f t="shared" si="101"/>
        <v>44902</v>
      </c>
      <c r="D341" s="71"/>
      <c r="E341" s="72"/>
      <c r="F341" s="55"/>
      <c r="G341" s="71">
        <v>0.58333333333333337</v>
      </c>
      <c r="H341" s="72">
        <v>0.77083333333333337</v>
      </c>
      <c r="I341" s="55">
        <f t="shared" ref="I341:I346" si="102">(H341-G341)*24</f>
        <v>4.5</v>
      </c>
      <c r="J341" s="71">
        <v>0.58333333333333337</v>
      </c>
      <c r="K341" s="72">
        <v>0.75</v>
      </c>
      <c r="L341" s="55">
        <f t="shared" ref="L341:L346" si="103">(K341-J341)*24</f>
        <v>3.9999999999999991</v>
      </c>
      <c r="M341" s="71">
        <v>0.41666666666666669</v>
      </c>
      <c r="N341" s="72">
        <v>0.83333333333333337</v>
      </c>
      <c r="O341" s="55">
        <f t="shared" ref="O341:O346" si="104">(N341-M341)*24</f>
        <v>10</v>
      </c>
      <c r="P341" s="70"/>
    </row>
    <row r="342" spans="2:16" ht="19.5" customHeight="1" x14ac:dyDescent="0.2">
      <c r="B342" s="51">
        <f t="shared" si="100"/>
        <v>44903</v>
      </c>
      <c r="C342" s="52">
        <f t="shared" si="101"/>
        <v>44903</v>
      </c>
      <c r="D342" s="35"/>
      <c r="E342" s="48"/>
      <c r="F342" s="47"/>
      <c r="G342" s="71">
        <v>0.58333333333333337</v>
      </c>
      <c r="H342" s="72">
        <v>0.77083333333333337</v>
      </c>
      <c r="I342" s="55">
        <f t="shared" si="102"/>
        <v>4.5</v>
      </c>
      <c r="J342" s="71">
        <v>0.58333333333333337</v>
      </c>
      <c r="K342" s="72">
        <v>0.75</v>
      </c>
      <c r="L342" s="55">
        <f t="shared" si="103"/>
        <v>3.9999999999999991</v>
      </c>
      <c r="M342" s="71">
        <v>0.41666666666666669</v>
      </c>
      <c r="N342" s="72">
        <v>0.83333333333333337</v>
      </c>
      <c r="O342" s="55">
        <f t="shared" si="104"/>
        <v>10</v>
      </c>
      <c r="P342" s="70"/>
    </row>
    <row r="343" spans="2:16" ht="19.5" customHeight="1" x14ac:dyDescent="0.2">
      <c r="B343" s="51">
        <f t="shared" si="100"/>
        <v>44904</v>
      </c>
      <c r="C343" s="52">
        <f t="shared" si="101"/>
        <v>44904</v>
      </c>
      <c r="D343" s="71"/>
      <c r="E343" s="72"/>
      <c r="F343" s="55"/>
      <c r="G343" s="71">
        <v>0.58333333333333337</v>
      </c>
      <c r="H343" s="72">
        <v>0.77083333333333337</v>
      </c>
      <c r="I343" s="55">
        <f t="shared" si="102"/>
        <v>4.5</v>
      </c>
      <c r="J343" s="71">
        <v>0.58333333333333337</v>
      </c>
      <c r="K343" s="72">
        <v>0.75</v>
      </c>
      <c r="L343" s="55">
        <f t="shared" si="103"/>
        <v>3.9999999999999991</v>
      </c>
      <c r="M343" s="71">
        <v>0.41666666666666669</v>
      </c>
      <c r="N343" s="72">
        <v>0.83333333333333337</v>
      </c>
      <c r="O343" s="55">
        <f t="shared" si="104"/>
        <v>10</v>
      </c>
      <c r="P343" s="49"/>
    </row>
    <row r="344" spans="2:16" ht="19.5" customHeight="1" x14ac:dyDescent="0.2">
      <c r="B344" s="51">
        <f t="shared" si="100"/>
        <v>44905</v>
      </c>
      <c r="C344" s="52">
        <f t="shared" si="101"/>
        <v>44905</v>
      </c>
      <c r="D344" s="71"/>
      <c r="E344" s="72"/>
      <c r="F344" s="55"/>
      <c r="G344" s="71">
        <v>0.41666666666666669</v>
      </c>
      <c r="H344" s="72">
        <v>0.75</v>
      </c>
      <c r="I344" s="55">
        <f t="shared" si="102"/>
        <v>8</v>
      </c>
      <c r="J344" s="71">
        <v>0.5</v>
      </c>
      <c r="K344" s="72">
        <v>0.75</v>
      </c>
      <c r="L344" s="55">
        <f t="shared" si="103"/>
        <v>6</v>
      </c>
      <c r="M344" s="71">
        <v>0.41666666666666669</v>
      </c>
      <c r="N344" s="72">
        <v>0.83333333333333337</v>
      </c>
      <c r="O344" s="55">
        <f t="shared" si="104"/>
        <v>10</v>
      </c>
      <c r="P344" s="49"/>
    </row>
    <row r="345" spans="2:16" ht="19.5" customHeight="1" x14ac:dyDescent="0.2">
      <c r="B345" s="51">
        <f t="shared" si="100"/>
        <v>44906</v>
      </c>
      <c r="C345" s="52">
        <f t="shared" si="101"/>
        <v>44906</v>
      </c>
      <c r="D345" s="71"/>
      <c r="E345" s="72"/>
      <c r="F345" s="55"/>
      <c r="G345" s="71">
        <v>0.41666666666666669</v>
      </c>
      <c r="H345" s="72">
        <v>0.75</v>
      </c>
      <c r="I345" s="55">
        <f t="shared" si="102"/>
        <v>8</v>
      </c>
      <c r="J345" s="71">
        <v>0.5</v>
      </c>
      <c r="K345" s="72">
        <v>0.75</v>
      </c>
      <c r="L345" s="55">
        <f t="shared" si="103"/>
        <v>6</v>
      </c>
      <c r="M345" s="71">
        <v>0.41666666666666669</v>
      </c>
      <c r="N345" s="72">
        <v>0.75</v>
      </c>
      <c r="O345" s="55">
        <f t="shared" si="104"/>
        <v>8</v>
      </c>
      <c r="P345" s="49"/>
    </row>
    <row r="346" spans="2:16" ht="19.5" customHeight="1" x14ac:dyDescent="0.2">
      <c r="B346" s="51">
        <f t="shared" si="100"/>
        <v>44907</v>
      </c>
      <c r="C346" s="52">
        <f t="shared" si="101"/>
        <v>44907</v>
      </c>
      <c r="D346" s="71"/>
      <c r="E346" s="72"/>
      <c r="F346" s="55"/>
      <c r="G346" s="71">
        <v>0.58333333333333337</v>
      </c>
      <c r="H346" s="72">
        <v>0.77083333333333337</v>
      </c>
      <c r="I346" s="55">
        <f t="shared" si="102"/>
        <v>4.5</v>
      </c>
      <c r="J346" s="71">
        <v>0.58333333333333337</v>
      </c>
      <c r="K346" s="72">
        <v>0.75</v>
      </c>
      <c r="L346" s="55">
        <f t="shared" si="103"/>
        <v>3.9999999999999991</v>
      </c>
      <c r="M346" s="71">
        <v>0.41666666666666669</v>
      </c>
      <c r="N346" s="72">
        <v>0.83333333333333337</v>
      </c>
      <c r="O346" s="55">
        <f t="shared" si="104"/>
        <v>10</v>
      </c>
      <c r="P346" s="49"/>
    </row>
    <row r="347" spans="2:16" ht="19.5" customHeight="1" x14ac:dyDescent="0.2">
      <c r="B347" s="51">
        <f t="shared" si="100"/>
        <v>44908</v>
      </c>
      <c r="C347" s="52">
        <f t="shared" si="101"/>
        <v>44908</v>
      </c>
      <c r="D347" s="53"/>
      <c r="E347" s="54"/>
      <c r="F347" s="55"/>
      <c r="G347" s="35"/>
      <c r="H347" s="48" t="s">
        <v>79</v>
      </c>
      <c r="I347" s="47"/>
      <c r="J347" s="35"/>
      <c r="K347" s="48" t="s">
        <v>79</v>
      </c>
      <c r="L347" s="47"/>
      <c r="M347" s="35"/>
      <c r="N347" s="48" t="s">
        <v>79</v>
      </c>
      <c r="O347" s="47"/>
      <c r="P347" s="49"/>
    </row>
    <row r="348" spans="2:16" ht="19.5" customHeight="1" x14ac:dyDescent="0.2">
      <c r="B348" s="51">
        <f t="shared" si="100"/>
        <v>44909</v>
      </c>
      <c r="C348" s="52">
        <f t="shared" si="101"/>
        <v>44909</v>
      </c>
      <c r="D348" s="71"/>
      <c r="E348" s="72"/>
      <c r="F348" s="55"/>
      <c r="G348" s="71">
        <v>0.58333333333333337</v>
      </c>
      <c r="H348" s="72">
        <v>0.77083333333333337</v>
      </c>
      <c r="I348" s="55">
        <f t="shared" ref="I348:I353" si="105">(H348-G348)*24</f>
        <v>4.5</v>
      </c>
      <c r="J348" s="71">
        <v>0.58333333333333337</v>
      </c>
      <c r="K348" s="72">
        <v>0.75</v>
      </c>
      <c r="L348" s="55">
        <f t="shared" ref="L348:L353" si="106">(K348-J348)*24</f>
        <v>3.9999999999999991</v>
      </c>
      <c r="M348" s="71">
        <v>0.41666666666666669</v>
      </c>
      <c r="N348" s="72">
        <v>0.83333333333333337</v>
      </c>
      <c r="O348" s="55">
        <f t="shared" ref="O348:O353" si="107">(N348-M348)*24</f>
        <v>10</v>
      </c>
      <c r="P348" s="49"/>
    </row>
    <row r="349" spans="2:16" ht="19.5" customHeight="1" x14ac:dyDescent="0.2">
      <c r="B349" s="51">
        <f t="shared" si="100"/>
        <v>44910</v>
      </c>
      <c r="C349" s="52">
        <f t="shared" si="101"/>
        <v>44910</v>
      </c>
      <c r="D349" s="35"/>
      <c r="E349" s="48"/>
      <c r="F349" s="47"/>
      <c r="G349" s="71">
        <v>0.58333333333333337</v>
      </c>
      <c r="H349" s="72">
        <v>0.77083333333333337</v>
      </c>
      <c r="I349" s="55">
        <f t="shared" si="105"/>
        <v>4.5</v>
      </c>
      <c r="J349" s="71">
        <v>0.58333333333333337</v>
      </c>
      <c r="K349" s="72">
        <v>0.75</v>
      </c>
      <c r="L349" s="55">
        <f t="shared" si="106"/>
        <v>3.9999999999999991</v>
      </c>
      <c r="M349" s="71">
        <v>0.41666666666666669</v>
      </c>
      <c r="N349" s="72">
        <v>0.83333333333333337</v>
      </c>
      <c r="O349" s="55">
        <f t="shared" si="107"/>
        <v>10</v>
      </c>
      <c r="P349" s="49"/>
    </row>
    <row r="350" spans="2:16" ht="19.5" customHeight="1" x14ac:dyDescent="0.2">
      <c r="B350" s="51">
        <f t="shared" si="100"/>
        <v>44911</v>
      </c>
      <c r="C350" s="52">
        <f t="shared" si="101"/>
        <v>44911</v>
      </c>
      <c r="D350" s="71"/>
      <c r="E350" s="72"/>
      <c r="F350" s="55"/>
      <c r="G350" s="71">
        <v>0.58333333333333337</v>
      </c>
      <c r="H350" s="72">
        <v>0.77083333333333337</v>
      </c>
      <c r="I350" s="55">
        <f t="shared" si="105"/>
        <v>4.5</v>
      </c>
      <c r="J350" s="71">
        <v>0.58333333333333337</v>
      </c>
      <c r="K350" s="72">
        <v>0.75</v>
      </c>
      <c r="L350" s="55">
        <f t="shared" si="106"/>
        <v>3.9999999999999991</v>
      </c>
      <c r="M350" s="71">
        <v>0.41666666666666669</v>
      </c>
      <c r="N350" s="72">
        <v>0.83333333333333337</v>
      </c>
      <c r="O350" s="55">
        <f t="shared" si="107"/>
        <v>10</v>
      </c>
      <c r="P350" s="49"/>
    </row>
    <row r="351" spans="2:16" ht="19.5" customHeight="1" x14ac:dyDescent="0.2">
      <c r="B351" s="51">
        <f t="shared" si="100"/>
        <v>44912</v>
      </c>
      <c r="C351" s="52">
        <f t="shared" si="101"/>
        <v>44912</v>
      </c>
      <c r="D351" s="71"/>
      <c r="E351" s="72"/>
      <c r="F351" s="55"/>
      <c r="G351" s="71">
        <v>0.41666666666666669</v>
      </c>
      <c r="H351" s="72">
        <v>0.75</v>
      </c>
      <c r="I351" s="55">
        <f t="shared" si="105"/>
        <v>8</v>
      </c>
      <c r="J351" s="71">
        <v>0.5</v>
      </c>
      <c r="K351" s="72">
        <v>0.75</v>
      </c>
      <c r="L351" s="55">
        <f t="shared" si="106"/>
        <v>6</v>
      </c>
      <c r="M351" s="71">
        <v>0.41666666666666669</v>
      </c>
      <c r="N351" s="72">
        <v>0.83333333333333337</v>
      </c>
      <c r="O351" s="55">
        <f t="shared" si="107"/>
        <v>10</v>
      </c>
      <c r="P351" s="49"/>
    </row>
    <row r="352" spans="2:16" ht="19.5" customHeight="1" x14ac:dyDescent="0.2">
      <c r="B352" s="51">
        <f t="shared" si="100"/>
        <v>44913</v>
      </c>
      <c r="C352" s="52">
        <f t="shared" si="101"/>
        <v>44913</v>
      </c>
      <c r="D352" s="71"/>
      <c r="E352" s="72"/>
      <c r="F352" s="55"/>
      <c r="G352" s="71">
        <v>0.41666666666666669</v>
      </c>
      <c r="H352" s="72">
        <v>0.75</v>
      </c>
      <c r="I352" s="55">
        <f t="shared" si="105"/>
        <v>8</v>
      </c>
      <c r="J352" s="71">
        <v>0.5</v>
      </c>
      <c r="K352" s="72">
        <v>0.75</v>
      </c>
      <c r="L352" s="55">
        <f t="shared" si="106"/>
        <v>6</v>
      </c>
      <c r="M352" s="71">
        <v>0.41666666666666669</v>
      </c>
      <c r="N352" s="72">
        <v>0.75</v>
      </c>
      <c r="O352" s="55">
        <f t="shared" si="107"/>
        <v>8</v>
      </c>
      <c r="P352" s="49"/>
    </row>
    <row r="353" spans="2:17" ht="19.5" customHeight="1" x14ac:dyDescent="0.2">
      <c r="B353" s="51">
        <f t="shared" si="100"/>
        <v>44914</v>
      </c>
      <c r="C353" s="52">
        <f t="shared" si="101"/>
        <v>44914</v>
      </c>
      <c r="D353" s="71"/>
      <c r="E353" s="72"/>
      <c r="F353" s="55"/>
      <c r="G353" s="71">
        <v>0.58333333333333337</v>
      </c>
      <c r="H353" s="72">
        <v>0.77083333333333337</v>
      </c>
      <c r="I353" s="55">
        <f t="shared" si="105"/>
        <v>4.5</v>
      </c>
      <c r="J353" s="71">
        <v>0.58333333333333337</v>
      </c>
      <c r="K353" s="72">
        <v>0.75</v>
      </c>
      <c r="L353" s="55">
        <f t="shared" si="106"/>
        <v>3.9999999999999991</v>
      </c>
      <c r="M353" s="71">
        <v>0.41666666666666669</v>
      </c>
      <c r="N353" s="72">
        <v>0.83333333333333337</v>
      </c>
      <c r="O353" s="55">
        <f t="shared" si="107"/>
        <v>10</v>
      </c>
      <c r="P353" s="49"/>
    </row>
    <row r="354" spans="2:17" ht="19.5" customHeight="1" x14ac:dyDescent="0.2">
      <c r="B354" s="51">
        <f t="shared" si="100"/>
        <v>44915</v>
      </c>
      <c r="C354" s="52">
        <f t="shared" si="101"/>
        <v>44915</v>
      </c>
      <c r="D354" s="53"/>
      <c r="E354" s="54"/>
      <c r="F354" s="55"/>
      <c r="G354" s="35"/>
      <c r="H354" s="48" t="s">
        <v>79</v>
      </c>
      <c r="I354" s="47"/>
      <c r="J354" s="35"/>
      <c r="K354" s="48" t="s">
        <v>79</v>
      </c>
      <c r="L354" s="47"/>
      <c r="M354" s="35"/>
      <c r="N354" s="48" t="s">
        <v>79</v>
      </c>
      <c r="O354" s="47"/>
      <c r="P354" s="49"/>
    </row>
    <row r="355" spans="2:17" ht="19.5" customHeight="1" x14ac:dyDescent="0.2">
      <c r="B355" s="51">
        <f t="shared" si="100"/>
        <v>44916</v>
      </c>
      <c r="C355" s="52">
        <f t="shared" si="101"/>
        <v>44916</v>
      </c>
      <c r="D355" s="71"/>
      <c r="E355" s="72"/>
      <c r="F355" s="55"/>
      <c r="G355" s="71">
        <v>0.58333333333333337</v>
      </c>
      <c r="H355" s="72">
        <v>0.77083333333333337</v>
      </c>
      <c r="I355" s="55">
        <f t="shared" ref="I355:I360" si="108">(H355-G355)*24</f>
        <v>4.5</v>
      </c>
      <c r="J355" s="71">
        <v>0.58333333333333337</v>
      </c>
      <c r="K355" s="72">
        <v>0.75</v>
      </c>
      <c r="L355" s="55">
        <f t="shared" ref="L355:L360" si="109">(K355-J355)*24</f>
        <v>3.9999999999999991</v>
      </c>
      <c r="M355" s="71">
        <v>0.41666666666666669</v>
      </c>
      <c r="N355" s="72">
        <v>0.83333333333333337</v>
      </c>
      <c r="O355" s="55">
        <f t="shared" ref="O355:O360" si="110">(N355-M355)*24</f>
        <v>10</v>
      </c>
      <c r="P355" s="49"/>
    </row>
    <row r="356" spans="2:17" ht="19.5" customHeight="1" x14ac:dyDescent="0.2">
      <c r="B356" s="51">
        <f t="shared" si="100"/>
        <v>44917</v>
      </c>
      <c r="C356" s="52">
        <f t="shared" si="101"/>
        <v>44917</v>
      </c>
      <c r="D356" s="35"/>
      <c r="E356" s="48"/>
      <c r="F356" s="47"/>
      <c r="G356" s="71">
        <v>0.58333333333333337</v>
      </c>
      <c r="H356" s="72">
        <v>0.77083333333333337</v>
      </c>
      <c r="I356" s="55">
        <f t="shared" si="108"/>
        <v>4.5</v>
      </c>
      <c r="J356" s="71">
        <v>0.58333333333333337</v>
      </c>
      <c r="K356" s="72">
        <v>0.75</v>
      </c>
      <c r="L356" s="55">
        <f t="shared" si="109"/>
        <v>3.9999999999999991</v>
      </c>
      <c r="M356" s="71">
        <v>0.41666666666666669</v>
      </c>
      <c r="N356" s="72">
        <v>0.83333333333333337</v>
      </c>
      <c r="O356" s="55">
        <f t="shared" si="110"/>
        <v>10</v>
      </c>
      <c r="P356" s="83"/>
    </row>
    <row r="357" spans="2:17" ht="19.5" customHeight="1" x14ac:dyDescent="0.2">
      <c r="B357" s="51">
        <f t="shared" si="100"/>
        <v>44918</v>
      </c>
      <c r="C357" s="52">
        <f t="shared" si="101"/>
        <v>44918</v>
      </c>
      <c r="D357" s="71"/>
      <c r="E357" s="72"/>
      <c r="F357" s="55"/>
      <c r="G357" s="71">
        <v>0.58333333333333337</v>
      </c>
      <c r="H357" s="72">
        <v>0.77083333333333337</v>
      </c>
      <c r="I357" s="55">
        <f t="shared" si="108"/>
        <v>4.5</v>
      </c>
      <c r="J357" s="71">
        <v>0.58333333333333337</v>
      </c>
      <c r="K357" s="72">
        <v>0.75</v>
      </c>
      <c r="L357" s="55">
        <f t="shared" si="109"/>
        <v>3.9999999999999991</v>
      </c>
      <c r="M357" s="71">
        <v>0.41666666666666669</v>
      </c>
      <c r="N357" s="72">
        <v>0.83333333333333337</v>
      </c>
      <c r="O357" s="55">
        <f t="shared" si="110"/>
        <v>10</v>
      </c>
      <c r="P357" s="83"/>
    </row>
    <row r="358" spans="2:17" ht="19.5" customHeight="1" x14ac:dyDescent="0.2">
      <c r="B358" s="51">
        <f t="shared" si="100"/>
        <v>44919</v>
      </c>
      <c r="C358" s="52">
        <f t="shared" si="101"/>
        <v>44919</v>
      </c>
      <c r="D358" s="71"/>
      <c r="E358" s="72"/>
      <c r="F358" s="55"/>
      <c r="G358" s="71">
        <v>0.41666666666666669</v>
      </c>
      <c r="H358" s="72">
        <v>0.75</v>
      </c>
      <c r="I358" s="55">
        <f t="shared" si="108"/>
        <v>8</v>
      </c>
      <c r="J358" s="71">
        <v>0.5</v>
      </c>
      <c r="K358" s="72">
        <v>0.75</v>
      </c>
      <c r="L358" s="55">
        <f t="shared" si="109"/>
        <v>6</v>
      </c>
      <c r="M358" s="71">
        <v>0.41666666666666669</v>
      </c>
      <c r="N358" s="72">
        <v>0.83333333333333337</v>
      </c>
      <c r="O358" s="55">
        <f t="shared" si="110"/>
        <v>10</v>
      </c>
      <c r="P358" s="83" t="s">
        <v>105</v>
      </c>
      <c r="Q358" s="1" t="s">
        <v>319</v>
      </c>
    </row>
    <row r="359" spans="2:17" ht="19.5" customHeight="1" x14ac:dyDescent="0.2">
      <c r="B359" s="51">
        <f t="shared" si="100"/>
        <v>44920</v>
      </c>
      <c r="C359" s="52">
        <f t="shared" si="101"/>
        <v>44920</v>
      </c>
      <c r="D359" s="71"/>
      <c r="E359" s="72"/>
      <c r="F359" s="55"/>
      <c r="G359" s="71">
        <v>0.41666666666666669</v>
      </c>
      <c r="H359" s="72">
        <v>0.75</v>
      </c>
      <c r="I359" s="55">
        <f t="shared" si="108"/>
        <v>8</v>
      </c>
      <c r="J359" s="71">
        <v>0.5</v>
      </c>
      <c r="K359" s="72">
        <v>0.75</v>
      </c>
      <c r="L359" s="55">
        <f t="shared" si="109"/>
        <v>6</v>
      </c>
      <c r="M359" s="53">
        <v>0.41666666666666669</v>
      </c>
      <c r="N359" s="54">
        <v>0.75</v>
      </c>
      <c r="O359" s="55">
        <f t="shared" si="110"/>
        <v>8</v>
      </c>
      <c r="P359" s="83" t="s">
        <v>105</v>
      </c>
    </row>
    <row r="360" spans="2:17" ht="19.5" customHeight="1" x14ac:dyDescent="0.2">
      <c r="B360" s="51">
        <f t="shared" si="100"/>
        <v>44921</v>
      </c>
      <c r="C360" s="52">
        <f t="shared" si="101"/>
        <v>44921</v>
      </c>
      <c r="D360" s="71"/>
      <c r="E360" s="72"/>
      <c r="F360" s="55"/>
      <c r="G360" s="71">
        <v>0.41666666666666669</v>
      </c>
      <c r="H360" s="72">
        <v>0.75</v>
      </c>
      <c r="I360" s="55">
        <f t="shared" si="108"/>
        <v>8</v>
      </c>
      <c r="J360" s="71">
        <v>0.5</v>
      </c>
      <c r="K360" s="72">
        <v>0.75</v>
      </c>
      <c r="L360" s="55">
        <f t="shared" si="109"/>
        <v>6</v>
      </c>
      <c r="M360" s="71">
        <v>0.41666666666666669</v>
      </c>
      <c r="N360" s="72">
        <v>0.83333333333333337</v>
      </c>
      <c r="O360" s="55">
        <f t="shared" si="110"/>
        <v>10</v>
      </c>
      <c r="P360" s="83" t="s">
        <v>105</v>
      </c>
    </row>
    <row r="361" spans="2:17" ht="19.5" customHeight="1" x14ac:dyDescent="0.2">
      <c r="B361" s="51">
        <f t="shared" si="100"/>
        <v>44922</v>
      </c>
      <c r="C361" s="52">
        <f t="shared" si="101"/>
        <v>44922</v>
      </c>
      <c r="D361" s="53"/>
      <c r="E361" s="54"/>
      <c r="F361" s="55"/>
      <c r="G361" s="71">
        <v>0.41666666666666669</v>
      </c>
      <c r="H361" s="72">
        <v>0.75</v>
      </c>
      <c r="I361" s="55">
        <f>(H361-G361)*24</f>
        <v>8</v>
      </c>
      <c r="J361" s="71">
        <v>0.5</v>
      </c>
      <c r="K361" s="72">
        <v>0.75</v>
      </c>
      <c r="L361" s="55">
        <f>(K361-J361)*24</f>
        <v>6</v>
      </c>
      <c r="M361" s="71">
        <v>0.41666666666666669</v>
      </c>
      <c r="N361" s="72">
        <v>0.83333333333333337</v>
      </c>
      <c r="O361" s="55">
        <f>(N361-M361)*24</f>
        <v>10</v>
      </c>
      <c r="P361" s="83" t="s">
        <v>105</v>
      </c>
    </row>
    <row r="362" spans="2:17" ht="19.5" customHeight="1" x14ac:dyDescent="0.2">
      <c r="B362" s="51">
        <f t="shared" si="100"/>
        <v>44923</v>
      </c>
      <c r="C362" s="52">
        <f t="shared" si="101"/>
        <v>44923</v>
      </c>
      <c r="D362" s="53"/>
      <c r="E362" s="54"/>
      <c r="F362" s="55"/>
      <c r="G362" s="71">
        <v>0.41666666666666669</v>
      </c>
      <c r="H362" s="72">
        <v>0.75</v>
      </c>
      <c r="I362" s="55">
        <f>(H362-G362)*24</f>
        <v>8</v>
      </c>
      <c r="J362" s="71">
        <v>0.5</v>
      </c>
      <c r="K362" s="72">
        <v>0.75</v>
      </c>
      <c r="L362" s="55">
        <f>(K362-J362)*24</f>
        <v>6</v>
      </c>
      <c r="M362" s="71">
        <v>0.41666666666666669</v>
      </c>
      <c r="N362" s="72">
        <v>0.83333333333333337</v>
      </c>
      <c r="O362" s="55">
        <f>(N362-M362)*24</f>
        <v>10</v>
      </c>
      <c r="P362" s="83" t="s">
        <v>105</v>
      </c>
    </row>
    <row r="363" spans="2:17" ht="19.5" customHeight="1" x14ac:dyDescent="0.2">
      <c r="B363" s="51">
        <f>IF(DAY(B362+1)&lt;&gt;29,"",B362+1)</f>
        <v>44924</v>
      </c>
      <c r="C363" s="52">
        <f t="shared" si="101"/>
        <v>44924</v>
      </c>
      <c r="D363" s="53"/>
      <c r="E363" s="54"/>
      <c r="F363" s="55"/>
      <c r="G363" s="71">
        <v>0.41666666666666669</v>
      </c>
      <c r="H363" s="72">
        <v>0.75</v>
      </c>
      <c r="I363" s="55">
        <f>(H363-G363)*24</f>
        <v>8</v>
      </c>
      <c r="J363" s="71">
        <v>0.5</v>
      </c>
      <c r="K363" s="72">
        <v>0.75</v>
      </c>
      <c r="L363" s="55">
        <f>(K363-J363)*24</f>
        <v>6</v>
      </c>
      <c r="M363" s="71">
        <v>0.41666666666666669</v>
      </c>
      <c r="N363" s="72">
        <v>0.75</v>
      </c>
      <c r="O363" s="55">
        <f>(N363-M363)*24</f>
        <v>8</v>
      </c>
      <c r="P363" s="83" t="s">
        <v>105</v>
      </c>
    </row>
    <row r="364" spans="2:17" ht="19.5" customHeight="1" x14ac:dyDescent="0.2">
      <c r="B364" s="51">
        <f>IF(DAY(B363+1)&lt;&gt;30,"",B363+1)</f>
        <v>44925</v>
      </c>
      <c r="C364" s="52">
        <f t="shared" si="101"/>
        <v>44925</v>
      </c>
      <c r="D364" s="155"/>
      <c r="E364" s="54"/>
      <c r="F364" s="55"/>
      <c r="G364" s="71">
        <v>0.41666666666666669</v>
      </c>
      <c r="H364" s="72">
        <v>0.75</v>
      </c>
      <c r="I364" s="55">
        <f>(H364-G364)*24</f>
        <v>8</v>
      </c>
      <c r="J364" s="71">
        <v>0.5</v>
      </c>
      <c r="K364" s="72">
        <v>0.75</v>
      </c>
      <c r="L364" s="55">
        <f>(K364-J364)*24</f>
        <v>6</v>
      </c>
      <c r="M364" s="71">
        <v>0.41666666666666669</v>
      </c>
      <c r="N364" s="72">
        <v>0.75</v>
      </c>
      <c r="O364" s="55">
        <f>(N364-M364)*24</f>
        <v>8</v>
      </c>
      <c r="P364" s="83" t="s">
        <v>105</v>
      </c>
    </row>
    <row r="365" spans="2:17" ht="19.5" customHeight="1" thickBot="1" x14ac:dyDescent="0.25">
      <c r="B365" s="51">
        <f>IF(DAY(B364+1)&lt;&gt;31,"",B364+1)</f>
        <v>44926</v>
      </c>
      <c r="C365" s="52">
        <f t="shared" si="101"/>
        <v>44926</v>
      </c>
      <c r="D365" s="56"/>
      <c r="E365" s="77"/>
      <c r="F365" s="76"/>
      <c r="G365" s="35"/>
      <c r="H365" s="48" t="s">
        <v>79</v>
      </c>
      <c r="I365" s="47"/>
      <c r="J365" s="35"/>
      <c r="K365" s="48" t="s">
        <v>79</v>
      </c>
      <c r="L365" s="47"/>
      <c r="M365" s="35"/>
      <c r="N365" s="48" t="s">
        <v>79</v>
      </c>
      <c r="O365" s="47"/>
      <c r="P365" s="93"/>
    </row>
    <row r="366" spans="2:17" ht="19.5" customHeight="1" thickTop="1" x14ac:dyDescent="0.2">
      <c r="B366" s="57" t="s">
        <v>37</v>
      </c>
      <c r="C366" s="58"/>
      <c r="D366" s="57"/>
      <c r="E366" s="59">
        <f>COUNTIF(D335:D365,"&gt;0")</f>
        <v>0</v>
      </c>
      <c r="F366" s="60"/>
      <c r="G366" s="61"/>
      <c r="H366" s="59">
        <f>COUNTIF(G335:G365,"&gt;0")</f>
        <v>27</v>
      </c>
      <c r="I366" s="60"/>
      <c r="J366" s="61"/>
      <c r="K366" s="59">
        <f>COUNTIF(J335:J365,"&gt;0")</f>
        <v>27</v>
      </c>
      <c r="L366" s="60"/>
      <c r="M366" s="61"/>
      <c r="N366" s="59">
        <f>COUNTIF(M335:M365,"&gt;0")</f>
        <v>27</v>
      </c>
      <c r="O366" s="60"/>
      <c r="P366" s="80"/>
    </row>
    <row r="367" spans="2:17" ht="19.5" customHeight="1" x14ac:dyDescent="0.2">
      <c r="B367" s="62" t="s">
        <v>309</v>
      </c>
      <c r="C367" s="63"/>
      <c r="D367" s="64"/>
      <c r="E367" s="74">
        <f>SUM(F335:F365)</f>
        <v>0</v>
      </c>
      <c r="F367" s="63"/>
      <c r="G367" s="65"/>
      <c r="H367" s="74">
        <f>SUM(I335:I365)</f>
        <v>167</v>
      </c>
      <c r="I367" s="63"/>
      <c r="J367" s="65"/>
      <c r="K367" s="74">
        <f>SUM(L335:L365)</f>
        <v>134</v>
      </c>
      <c r="L367" s="63"/>
      <c r="M367" s="65"/>
      <c r="N367" s="74">
        <f>SUM(O335:O365)</f>
        <v>258</v>
      </c>
      <c r="O367" s="63"/>
      <c r="P367" s="40"/>
    </row>
    <row r="368" spans="2:17" ht="19.5" customHeight="1" x14ac:dyDescent="0.2">
      <c r="B368" s="64" t="s">
        <v>366</v>
      </c>
      <c r="C368" s="66"/>
      <c r="D368" s="64"/>
      <c r="E368" s="90">
        <f>COUNTIF($B$335:$B$365,"&gt;0")-E366</f>
        <v>31</v>
      </c>
      <c r="F368" s="47"/>
      <c r="G368" s="35"/>
      <c r="H368" s="90">
        <f>COUNTIF($B$335:$B$365,"&gt;0")-H366</f>
        <v>4</v>
      </c>
      <c r="I368" s="47"/>
      <c r="J368" s="35"/>
      <c r="K368" s="90">
        <f>COUNTIF($B$335:$B$365,"&gt;0")-K366</f>
        <v>4</v>
      </c>
      <c r="L368" s="47"/>
      <c r="M368" s="35"/>
      <c r="N368" s="90">
        <f>COUNTIF($B$335:$B$365,"&gt;0")-N366</f>
        <v>4</v>
      </c>
      <c r="O368" s="47"/>
      <c r="P368" s="40"/>
    </row>
    <row r="369" spans="2:16" ht="19.5" customHeight="1" x14ac:dyDescent="0.2">
      <c r="B369" s="67"/>
      <c r="C369" s="68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2:16" ht="18.75" customHeight="1" x14ac:dyDescent="0.2">
      <c r="B370" s="287" t="s">
        <v>13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</row>
    <row r="371" spans="2:16" ht="18.75" customHeight="1" x14ac:dyDescent="0.2"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</row>
    <row r="372" spans="2:16" ht="18.75" customHeight="1" x14ac:dyDescent="0.2"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2:16" ht="18.75" customHeight="1" x14ac:dyDescent="0.2">
      <c r="B373" s="377">
        <f>EDATE(B332, 1)</f>
        <v>44927</v>
      </c>
      <c r="C373" s="377"/>
      <c r="D373" s="377"/>
      <c r="E373" s="295">
        <f>B373</f>
        <v>44927</v>
      </c>
      <c r="F373" s="295"/>
    </row>
    <row r="374" spans="2:16" ht="19.5" customHeight="1" x14ac:dyDescent="0.2">
      <c r="B374" s="289"/>
      <c r="C374" s="290"/>
      <c r="D374" s="219" t="s">
        <v>313</v>
      </c>
      <c r="E374" s="293"/>
      <c r="F374" s="220"/>
      <c r="G374" s="219" t="s">
        <v>2</v>
      </c>
      <c r="H374" s="293"/>
      <c r="I374" s="220"/>
      <c r="J374" s="219" t="s">
        <v>36</v>
      </c>
      <c r="K374" s="293"/>
      <c r="L374" s="220"/>
      <c r="M374" s="219" t="s">
        <v>237</v>
      </c>
      <c r="N374" s="293"/>
      <c r="O374" s="220"/>
      <c r="P374" s="40" t="s">
        <v>306</v>
      </c>
    </row>
    <row r="375" spans="2:16" ht="19.5" customHeight="1" x14ac:dyDescent="0.2">
      <c r="B375" s="291"/>
      <c r="C375" s="292"/>
      <c r="D375" s="35" t="s">
        <v>246</v>
      </c>
      <c r="E375" s="48" t="s">
        <v>307</v>
      </c>
      <c r="F375" s="47" t="s">
        <v>308</v>
      </c>
      <c r="G375" s="35" t="s">
        <v>246</v>
      </c>
      <c r="H375" s="48" t="s">
        <v>307</v>
      </c>
      <c r="I375" s="47" t="s">
        <v>308</v>
      </c>
      <c r="J375" s="35" t="s">
        <v>246</v>
      </c>
      <c r="K375" s="48" t="s">
        <v>307</v>
      </c>
      <c r="L375" s="47" t="s">
        <v>308</v>
      </c>
      <c r="M375" s="35" t="s">
        <v>246</v>
      </c>
      <c r="N375" s="48" t="s">
        <v>307</v>
      </c>
      <c r="O375" s="47" t="s">
        <v>308</v>
      </c>
      <c r="P375" s="40"/>
    </row>
    <row r="376" spans="2:16" ht="19.5" customHeight="1" x14ac:dyDescent="0.2">
      <c r="B376" s="51">
        <f>B373</f>
        <v>44927</v>
      </c>
      <c r="C376" s="52">
        <f>B376</f>
        <v>44927</v>
      </c>
      <c r="D376" s="53"/>
      <c r="E376" s="54"/>
      <c r="F376" s="55"/>
      <c r="G376" s="35"/>
      <c r="H376" s="48" t="s">
        <v>79</v>
      </c>
      <c r="I376" s="47"/>
      <c r="J376" s="35"/>
      <c r="K376" s="48" t="s">
        <v>79</v>
      </c>
      <c r="L376" s="47"/>
      <c r="M376" s="35"/>
      <c r="N376" s="48" t="s">
        <v>79</v>
      </c>
      <c r="O376" s="47"/>
      <c r="P376" s="83"/>
    </row>
    <row r="377" spans="2:16" ht="19.5" customHeight="1" x14ac:dyDescent="0.2">
      <c r="B377" s="51">
        <f t="shared" ref="B377:B403" si="111">B376+1</f>
        <v>44928</v>
      </c>
      <c r="C377" s="52">
        <f>B377</f>
        <v>44928</v>
      </c>
      <c r="D377" s="53"/>
      <c r="E377" s="54"/>
      <c r="F377" s="55"/>
      <c r="G377" s="71">
        <v>0.41666666666666669</v>
      </c>
      <c r="H377" s="72">
        <v>0.75</v>
      </c>
      <c r="I377" s="55">
        <f t="shared" ref="I377:I384" si="112">(H377-G377)*24</f>
        <v>8</v>
      </c>
      <c r="J377" s="71">
        <v>0.5</v>
      </c>
      <c r="K377" s="72">
        <v>0.75</v>
      </c>
      <c r="L377" s="55">
        <f t="shared" ref="L377:L384" si="113">(K377-J377)*24</f>
        <v>6</v>
      </c>
      <c r="M377" s="71">
        <v>0.41666666666666669</v>
      </c>
      <c r="N377" s="72">
        <v>0.75</v>
      </c>
      <c r="O377" s="55">
        <f t="shared" ref="O377:O384" si="114">(N377-M377)*24</f>
        <v>8</v>
      </c>
      <c r="P377" s="83" t="s">
        <v>105</v>
      </c>
    </row>
    <row r="378" spans="2:16" ht="19.5" customHeight="1" x14ac:dyDescent="0.2">
      <c r="B378" s="51">
        <f t="shared" si="111"/>
        <v>44929</v>
      </c>
      <c r="C378" s="52">
        <f t="shared" ref="C378:C406" si="115">B378</f>
        <v>44929</v>
      </c>
      <c r="D378" s="53"/>
      <c r="E378" s="54"/>
      <c r="F378" s="55"/>
      <c r="G378" s="71">
        <v>0.41666666666666669</v>
      </c>
      <c r="H378" s="72">
        <v>0.75</v>
      </c>
      <c r="I378" s="55">
        <f t="shared" si="112"/>
        <v>8</v>
      </c>
      <c r="J378" s="71">
        <v>0.5</v>
      </c>
      <c r="K378" s="72">
        <v>0.75</v>
      </c>
      <c r="L378" s="55">
        <f t="shared" si="113"/>
        <v>6</v>
      </c>
      <c r="M378" s="71">
        <v>0.41666666666666669</v>
      </c>
      <c r="N378" s="72">
        <v>0.75</v>
      </c>
      <c r="O378" s="55">
        <f t="shared" si="114"/>
        <v>8</v>
      </c>
      <c r="P378" s="83" t="s">
        <v>105</v>
      </c>
    </row>
    <row r="379" spans="2:16" ht="19.5" customHeight="1" x14ac:dyDescent="0.2">
      <c r="B379" s="51">
        <f t="shared" si="111"/>
        <v>44930</v>
      </c>
      <c r="C379" s="52">
        <f t="shared" si="115"/>
        <v>44930</v>
      </c>
      <c r="D379" s="53"/>
      <c r="E379" s="54"/>
      <c r="F379" s="55"/>
      <c r="G379" s="71">
        <v>0.41666666666666669</v>
      </c>
      <c r="H379" s="72">
        <v>0.75</v>
      </c>
      <c r="I379" s="55">
        <f t="shared" si="112"/>
        <v>8</v>
      </c>
      <c r="J379" s="71">
        <v>0.5</v>
      </c>
      <c r="K379" s="72">
        <v>0.75</v>
      </c>
      <c r="L379" s="55">
        <f t="shared" si="113"/>
        <v>6</v>
      </c>
      <c r="M379" s="71">
        <v>0.41666666666666669</v>
      </c>
      <c r="N379" s="72">
        <v>0.83333333333333337</v>
      </c>
      <c r="O379" s="55">
        <f t="shared" si="114"/>
        <v>10</v>
      </c>
      <c r="P379" s="83" t="s">
        <v>105</v>
      </c>
    </row>
    <row r="380" spans="2:16" ht="19.5" customHeight="1" x14ac:dyDescent="0.2">
      <c r="B380" s="51">
        <f t="shared" si="111"/>
        <v>44931</v>
      </c>
      <c r="C380" s="52">
        <f t="shared" si="115"/>
        <v>44931</v>
      </c>
      <c r="D380" s="53"/>
      <c r="E380" s="54"/>
      <c r="F380" s="55"/>
      <c r="G380" s="71">
        <v>0.41666666666666669</v>
      </c>
      <c r="H380" s="72">
        <v>0.75</v>
      </c>
      <c r="I380" s="55">
        <f t="shared" si="112"/>
        <v>8</v>
      </c>
      <c r="J380" s="71">
        <v>0.5</v>
      </c>
      <c r="K380" s="72">
        <v>0.75</v>
      </c>
      <c r="L380" s="55">
        <f t="shared" si="113"/>
        <v>6</v>
      </c>
      <c r="M380" s="71">
        <v>0.41666666666666669</v>
      </c>
      <c r="N380" s="72">
        <v>0.83333333333333337</v>
      </c>
      <c r="O380" s="55">
        <f t="shared" si="114"/>
        <v>10</v>
      </c>
      <c r="P380" s="83" t="s">
        <v>105</v>
      </c>
    </row>
    <row r="381" spans="2:16" ht="19.5" customHeight="1" x14ac:dyDescent="0.2">
      <c r="B381" s="51">
        <f t="shared" si="111"/>
        <v>44932</v>
      </c>
      <c r="C381" s="52">
        <f t="shared" si="115"/>
        <v>44932</v>
      </c>
      <c r="D381" s="71"/>
      <c r="E381" s="72"/>
      <c r="F381" s="55"/>
      <c r="G381" s="71">
        <v>0.41666666666666669</v>
      </c>
      <c r="H381" s="72">
        <v>0.75</v>
      </c>
      <c r="I381" s="55">
        <f t="shared" si="112"/>
        <v>8</v>
      </c>
      <c r="J381" s="71">
        <v>0.5</v>
      </c>
      <c r="K381" s="72">
        <v>0.75</v>
      </c>
      <c r="L381" s="55">
        <f t="shared" si="113"/>
        <v>6</v>
      </c>
      <c r="M381" s="71">
        <v>0.41666666666666669</v>
      </c>
      <c r="N381" s="72">
        <v>0.83333333333333337</v>
      </c>
      <c r="O381" s="55">
        <f t="shared" si="114"/>
        <v>10</v>
      </c>
      <c r="P381" s="83" t="s">
        <v>105</v>
      </c>
    </row>
    <row r="382" spans="2:16" ht="19.5" customHeight="1" x14ac:dyDescent="0.2">
      <c r="B382" s="51">
        <f t="shared" si="111"/>
        <v>44933</v>
      </c>
      <c r="C382" s="52">
        <f t="shared" si="115"/>
        <v>44933</v>
      </c>
      <c r="D382" s="35"/>
      <c r="E382" s="48"/>
      <c r="F382" s="47"/>
      <c r="G382" s="71">
        <v>0.41666666666666669</v>
      </c>
      <c r="H382" s="72">
        <v>0.75</v>
      </c>
      <c r="I382" s="55">
        <f t="shared" si="112"/>
        <v>8</v>
      </c>
      <c r="J382" s="71">
        <v>0.5</v>
      </c>
      <c r="K382" s="72">
        <v>0.75</v>
      </c>
      <c r="L382" s="55">
        <f t="shared" si="113"/>
        <v>6</v>
      </c>
      <c r="M382" s="71">
        <v>0.41666666666666669</v>
      </c>
      <c r="N382" s="72">
        <v>0.83333333333333337</v>
      </c>
      <c r="O382" s="55">
        <f t="shared" si="114"/>
        <v>10</v>
      </c>
      <c r="P382" s="129"/>
    </row>
    <row r="383" spans="2:16" ht="19.5" customHeight="1" x14ac:dyDescent="0.2">
      <c r="B383" s="51">
        <f t="shared" si="111"/>
        <v>44934</v>
      </c>
      <c r="C383" s="52">
        <f t="shared" si="115"/>
        <v>44934</v>
      </c>
      <c r="D383" s="71"/>
      <c r="E383" s="72"/>
      <c r="F383" s="55"/>
      <c r="G383" s="71">
        <v>0.41666666666666669</v>
      </c>
      <c r="H383" s="72">
        <v>0.75</v>
      </c>
      <c r="I383" s="55">
        <f t="shared" si="112"/>
        <v>8</v>
      </c>
      <c r="J383" s="71">
        <v>0.5</v>
      </c>
      <c r="K383" s="72">
        <v>0.75</v>
      </c>
      <c r="L383" s="55">
        <f t="shared" si="113"/>
        <v>6</v>
      </c>
      <c r="M383" s="71">
        <v>0.41666666666666669</v>
      </c>
      <c r="N383" s="72">
        <v>0.75</v>
      </c>
      <c r="O383" s="55">
        <f t="shared" si="114"/>
        <v>8</v>
      </c>
      <c r="P383" s="70"/>
    </row>
    <row r="384" spans="2:16" ht="19.5" customHeight="1" x14ac:dyDescent="0.2">
      <c r="B384" s="51">
        <f t="shared" si="111"/>
        <v>44935</v>
      </c>
      <c r="C384" s="52">
        <f t="shared" si="115"/>
        <v>44935</v>
      </c>
      <c r="D384" s="35"/>
      <c r="E384" s="48"/>
      <c r="F384" s="47"/>
      <c r="G384" s="71">
        <v>0.41666666666666669</v>
      </c>
      <c r="H384" s="72">
        <v>0.75</v>
      </c>
      <c r="I384" s="55">
        <f t="shared" si="112"/>
        <v>8</v>
      </c>
      <c r="J384" s="71">
        <v>0.5</v>
      </c>
      <c r="K384" s="72">
        <v>0.75</v>
      </c>
      <c r="L384" s="55">
        <f t="shared" si="113"/>
        <v>6</v>
      </c>
      <c r="M384" s="71">
        <v>0.41666666666666669</v>
      </c>
      <c r="N384" s="72">
        <v>0.75</v>
      </c>
      <c r="O384" s="55">
        <f t="shared" si="114"/>
        <v>8</v>
      </c>
      <c r="P384" s="70" t="s">
        <v>183</v>
      </c>
    </row>
    <row r="385" spans="2:16" ht="19.5" customHeight="1" x14ac:dyDescent="0.2">
      <c r="B385" s="51">
        <f t="shared" si="111"/>
        <v>44936</v>
      </c>
      <c r="C385" s="52">
        <f t="shared" si="115"/>
        <v>44936</v>
      </c>
      <c r="D385" s="71"/>
      <c r="E385" s="72"/>
      <c r="F385" s="55"/>
      <c r="G385" s="35"/>
      <c r="H385" s="48" t="s">
        <v>79</v>
      </c>
      <c r="I385" s="47"/>
      <c r="J385" s="53"/>
      <c r="K385" s="48" t="s">
        <v>79</v>
      </c>
      <c r="L385" s="55"/>
      <c r="M385" s="35"/>
      <c r="N385" s="48" t="s">
        <v>79</v>
      </c>
      <c r="O385" s="47"/>
      <c r="P385" s="49"/>
    </row>
    <row r="386" spans="2:16" ht="19.5" customHeight="1" x14ac:dyDescent="0.2">
      <c r="B386" s="51">
        <f t="shared" si="111"/>
        <v>44937</v>
      </c>
      <c r="C386" s="52">
        <f t="shared" si="115"/>
        <v>44937</v>
      </c>
      <c r="D386" s="71"/>
      <c r="E386" s="72"/>
      <c r="F386" s="55"/>
      <c r="G386" s="71">
        <v>0.58333333333333337</v>
      </c>
      <c r="H386" s="72">
        <v>0.77083333333333337</v>
      </c>
      <c r="I386" s="55">
        <f t="shared" ref="I386:I391" si="116">(H386-G386)*24</f>
        <v>4.5</v>
      </c>
      <c r="J386" s="71">
        <v>0.58333333333333337</v>
      </c>
      <c r="K386" s="72">
        <v>0.75</v>
      </c>
      <c r="L386" s="55">
        <f t="shared" ref="L386:L391" si="117">(K386-J386)*24</f>
        <v>3.9999999999999991</v>
      </c>
      <c r="M386" s="71">
        <v>0.41666666666666669</v>
      </c>
      <c r="N386" s="72">
        <v>0.83333333333333337</v>
      </c>
      <c r="O386" s="55">
        <f t="shared" ref="O386:O391" si="118">(N386-M386)*24</f>
        <v>10</v>
      </c>
      <c r="P386" s="117"/>
    </row>
    <row r="387" spans="2:16" ht="19.5" customHeight="1" x14ac:dyDescent="0.2">
      <c r="B387" s="51">
        <f t="shared" si="111"/>
        <v>44938</v>
      </c>
      <c r="C387" s="52">
        <f t="shared" si="115"/>
        <v>44938</v>
      </c>
      <c r="D387" s="71"/>
      <c r="E387" s="72"/>
      <c r="F387" s="55"/>
      <c r="G387" s="71">
        <v>0.58333333333333337</v>
      </c>
      <c r="H387" s="72">
        <v>0.77083333333333337</v>
      </c>
      <c r="I387" s="55">
        <f t="shared" si="116"/>
        <v>4.5</v>
      </c>
      <c r="J387" s="71">
        <v>0.58333333333333337</v>
      </c>
      <c r="K387" s="72">
        <v>0.75</v>
      </c>
      <c r="L387" s="55">
        <f t="shared" si="117"/>
        <v>3.9999999999999991</v>
      </c>
      <c r="M387" s="71">
        <v>0.41666666666666669</v>
      </c>
      <c r="N387" s="72">
        <v>0.83333333333333337</v>
      </c>
      <c r="O387" s="55">
        <f t="shared" si="118"/>
        <v>10</v>
      </c>
      <c r="P387" s="70"/>
    </row>
    <row r="388" spans="2:16" ht="19.5" customHeight="1" x14ac:dyDescent="0.2">
      <c r="B388" s="51">
        <f t="shared" si="111"/>
        <v>44939</v>
      </c>
      <c r="C388" s="52">
        <f t="shared" si="115"/>
        <v>44939</v>
      </c>
      <c r="D388" s="71"/>
      <c r="E388" s="72"/>
      <c r="F388" s="55"/>
      <c r="G388" s="71">
        <v>0.58333333333333337</v>
      </c>
      <c r="H388" s="72">
        <v>0.77083333333333337</v>
      </c>
      <c r="I388" s="55">
        <f t="shared" si="116"/>
        <v>4.5</v>
      </c>
      <c r="J388" s="71">
        <v>0.58333333333333337</v>
      </c>
      <c r="K388" s="72">
        <v>0.75</v>
      </c>
      <c r="L388" s="55">
        <f t="shared" si="117"/>
        <v>3.9999999999999991</v>
      </c>
      <c r="M388" s="71">
        <v>0.41666666666666669</v>
      </c>
      <c r="N388" s="72">
        <v>0.83333333333333337</v>
      </c>
      <c r="O388" s="55">
        <f t="shared" si="118"/>
        <v>10</v>
      </c>
      <c r="P388" s="49"/>
    </row>
    <row r="389" spans="2:16" ht="19.5" customHeight="1" x14ac:dyDescent="0.2">
      <c r="B389" s="51">
        <f t="shared" si="111"/>
        <v>44940</v>
      </c>
      <c r="C389" s="52">
        <f t="shared" si="115"/>
        <v>44940</v>
      </c>
      <c r="D389" s="53"/>
      <c r="E389" s="54"/>
      <c r="F389" s="55"/>
      <c r="G389" s="71">
        <v>0.41666666666666669</v>
      </c>
      <c r="H389" s="72">
        <v>0.75</v>
      </c>
      <c r="I389" s="55">
        <f t="shared" si="116"/>
        <v>8</v>
      </c>
      <c r="J389" s="71">
        <v>0.5</v>
      </c>
      <c r="K389" s="72">
        <v>0.75</v>
      </c>
      <c r="L389" s="55">
        <f t="shared" si="117"/>
        <v>6</v>
      </c>
      <c r="M389" s="71">
        <v>0.41666666666666669</v>
      </c>
      <c r="N389" s="72">
        <v>0.83333333333333337</v>
      </c>
      <c r="O389" s="55">
        <f t="shared" si="118"/>
        <v>10</v>
      </c>
      <c r="P389" s="49"/>
    </row>
    <row r="390" spans="2:16" ht="19.5" customHeight="1" x14ac:dyDescent="0.2">
      <c r="B390" s="51">
        <f t="shared" si="111"/>
        <v>44941</v>
      </c>
      <c r="C390" s="52">
        <f t="shared" si="115"/>
        <v>44941</v>
      </c>
      <c r="D390" s="71"/>
      <c r="E390" s="72"/>
      <c r="F390" s="55"/>
      <c r="G390" s="71">
        <v>0.41666666666666669</v>
      </c>
      <c r="H390" s="72">
        <v>0.75</v>
      </c>
      <c r="I390" s="55">
        <f t="shared" si="116"/>
        <v>8</v>
      </c>
      <c r="J390" s="71">
        <v>0.5</v>
      </c>
      <c r="K390" s="72">
        <v>0.75</v>
      </c>
      <c r="L390" s="55">
        <f t="shared" si="117"/>
        <v>6</v>
      </c>
      <c r="M390" s="71">
        <v>0.41666666666666669</v>
      </c>
      <c r="N390" s="72">
        <v>0.75</v>
      </c>
      <c r="O390" s="55">
        <f t="shared" si="118"/>
        <v>8</v>
      </c>
      <c r="P390" s="49"/>
    </row>
    <row r="391" spans="2:16" ht="19.5" customHeight="1" x14ac:dyDescent="0.2">
      <c r="B391" s="51">
        <f t="shared" si="111"/>
        <v>44942</v>
      </c>
      <c r="C391" s="52">
        <f t="shared" si="115"/>
        <v>44942</v>
      </c>
      <c r="D391" s="35"/>
      <c r="E391" s="48"/>
      <c r="F391" s="47"/>
      <c r="G391" s="71">
        <v>0.58333333333333337</v>
      </c>
      <c r="H391" s="72">
        <v>0.77083333333333337</v>
      </c>
      <c r="I391" s="55">
        <f t="shared" si="116"/>
        <v>4.5</v>
      </c>
      <c r="J391" s="71">
        <v>0.58333333333333337</v>
      </c>
      <c r="K391" s="72">
        <v>0.75</v>
      </c>
      <c r="L391" s="55">
        <f t="shared" si="117"/>
        <v>3.9999999999999991</v>
      </c>
      <c r="M391" s="71">
        <v>0.41666666666666669</v>
      </c>
      <c r="N391" s="72">
        <v>0.83333333333333337</v>
      </c>
      <c r="O391" s="55">
        <f t="shared" si="118"/>
        <v>10</v>
      </c>
      <c r="P391" s="49"/>
    </row>
    <row r="392" spans="2:16" ht="19.5" customHeight="1" x14ac:dyDescent="0.2">
      <c r="B392" s="51">
        <f t="shared" si="111"/>
        <v>44943</v>
      </c>
      <c r="C392" s="52">
        <f t="shared" si="115"/>
        <v>44943</v>
      </c>
      <c r="D392" s="71"/>
      <c r="E392" s="72"/>
      <c r="F392" s="55"/>
      <c r="G392" s="35"/>
      <c r="H392" s="48" t="s">
        <v>79</v>
      </c>
      <c r="I392" s="47"/>
      <c r="J392" s="71"/>
      <c r="K392" s="48" t="s">
        <v>79</v>
      </c>
      <c r="L392" s="55"/>
      <c r="M392" s="35"/>
      <c r="N392" s="48" t="s">
        <v>79</v>
      </c>
      <c r="O392" s="47"/>
      <c r="P392" s="49"/>
    </row>
    <row r="393" spans="2:16" ht="19.5" customHeight="1" x14ac:dyDescent="0.2">
      <c r="B393" s="51">
        <f t="shared" si="111"/>
        <v>44944</v>
      </c>
      <c r="C393" s="52">
        <f t="shared" si="115"/>
        <v>44944</v>
      </c>
      <c r="D393" s="71"/>
      <c r="E393" s="72"/>
      <c r="F393" s="55"/>
      <c r="G393" s="71">
        <v>0.58333333333333337</v>
      </c>
      <c r="H393" s="72">
        <v>0.77083333333333337</v>
      </c>
      <c r="I393" s="55">
        <f t="shared" ref="I393:I398" si="119">(H393-G393)*24</f>
        <v>4.5</v>
      </c>
      <c r="J393" s="71">
        <v>0.58333333333333337</v>
      </c>
      <c r="K393" s="72">
        <v>0.75</v>
      </c>
      <c r="L393" s="55">
        <f t="shared" ref="L393:L398" si="120">(K393-J393)*24</f>
        <v>3.9999999999999991</v>
      </c>
      <c r="M393" s="71">
        <v>0.41666666666666669</v>
      </c>
      <c r="N393" s="72">
        <v>0.83333333333333337</v>
      </c>
      <c r="O393" s="55">
        <f t="shared" ref="O393:O398" si="121">(N393-M393)*24</f>
        <v>10</v>
      </c>
      <c r="P393" s="49"/>
    </row>
    <row r="394" spans="2:16" ht="19.5" customHeight="1" x14ac:dyDescent="0.2">
      <c r="B394" s="51">
        <f t="shared" si="111"/>
        <v>44945</v>
      </c>
      <c r="C394" s="52">
        <f t="shared" si="115"/>
        <v>44945</v>
      </c>
      <c r="D394" s="71"/>
      <c r="E394" s="72"/>
      <c r="F394" s="55"/>
      <c r="G394" s="71">
        <v>0.58333333333333337</v>
      </c>
      <c r="H394" s="72">
        <v>0.77083333333333337</v>
      </c>
      <c r="I394" s="55">
        <f t="shared" si="119"/>
        <v>4.5</v>
      </c>
      <c r="J394" s="71">
        <v>0.58333333333333337</v>
      </c>
      <c r="K394" s="72">
        <v>0.75</v>
      </c>
      <c r="L394" s="55">
        <f t="shared" si="120"/>
        <v>3.9999999999999991</v>
      </c>
      <c r="M394" s="71">
        <v>0.41666666666666669</v>
      </c>
      <c r="N394" s="72">
        <v>0.83333333333333337</v>
      </c>
      <c r="O394" s="55">
        <f t="shared" si="121"/>
        <v>10</v>
      </c>
      <c r="P394" s="49"/>
    </row>
    <row r="395" spans="2:16" ht="19.5" customHeight="1" x14ac:dyDescent="0.2">
      <c r="B395" s="51">
        <f t="shared" si="111"/>
        <v>44946</v>
      </c>
      <c r="C395" s="52">
        <f t="shared" si="115"/>
        <v>44946</v>
      </c>
      <c r="D395" s="71"/>
      <c r="E395" s="72"/>
      <c r="F395" s="55"/>
      <c r="G395" s="71">
        <v>0.58333333333333337</v>
      </c>
      <c r="H395" s="72">
        <v>0.77083333333333337</v>
      </c>
      <c r="I395" s="55">
        <f t="shared" si="119"/>
        <v>4.5</v>
      </c>
      <c r="J395" s="71">
        <v>0.58333333333333337</v>
      </c>
      <c r="K395" s="72">
        <v>0.75</v>
      </c>
      <c r="L395" s="55">
        <f t="shared" si="120"/>
        <v>3.9999999999999991</v>
      </c>
      <c r="M395" s="71">
        <v>0.41666666666666669</v>
      </c>
      <c r="N395" s="72">
        <v>0.83333333333333337</v>
      </c>
      <c r="O395" s="55">
        <f t="shared" si="121"/>
        <v>10</v>
      </c>
      <c r="P395" s="49"/>
    </row>
    <row r="396" spans="2:16" ht="19.5" customHeight="1" x14ac:dyDescent="0.2">
      <c r="B396" s="51">
        <f t="shared" si="111"/>
        <v>44947</v>
      </c>
      <c r="C396" s="52">
        <f t="shared" si="115"/>
        <v>44947</v>
      </c>
      <c r="D396" s="53"/>
      <c r="E396" s="54"/>
      <c r="F396" s="55"/>
      <c r="G396" s="71">
        <v>0.41666666666666669</v>
      </c>
      <c r="H396" s="72">
        <v>0.75</v>
      </c>
      <c r="I396" s="55">
        <f t="shared" si="119"/>
        <v>8</v>
      </c>
      <c r="J396" s="71">
        <v>0.5</v>
      </c>
      <c r="K396" s="72">
        <v>0.75</v>
      </c>
      <c r="L396" s="55">
        <f t="shared" si="120"/>
        <v>6</v>
      </c>
      <c r="M396" s="71">
        <v>0.41666666666666669</v>
      </c>
      <c r="N396" s="72">
        <v>0.83333333333333337</v>
      </c>
      <c r="O396" s="55">
        <f t="shared" si="121"/>
        <v>10</v>
      </c>
      <c r="P396" s="49"/>
    </row>
    <row r="397" spans="2:16" ht="19.5" customHeight="1" x14ac:dyDescent="0.2">
      <c r="B397" s="51">
        <f t="shared" si="111"/>
        <v>44948</v>
      </c>
      <c r="C397" s="52">
        <f t="shared" si="115"/>
        <v>44948</v>
      </c>
      <c r="D397" s="71"/>
      <c r="E397" s="72"/>
      <c r="F397" s="55"/>
      <c r="G397" s="71">
        <v>0.41666666666666669</v>
      </c>
      <c r="H397" s="72">
        <v>0.75</v>
      </c>
      <c r="I397" s="55">
        <f t="shared" si="119"/>
        <v>8</v>
      </c>
      <c r="J397" s="71">
        <v>0.5</v>
      </c>
      <c r="K397" s="72">
        <v>0.75</v>
      </c>
      <c r="L397" s="55">
        <f t="shared" si="120"/>
        <v>6</v>
      </c>
      <c r="M397" s="71">
        <v>0.41666666666666669</v>
      </c>
      <c r="N397" s="72">
        <v>0.75</v>
      </c>
      <c r="O397" s="55">
        <f t="shared" si="121"/>
        <v>8</v>
      </c>
      <c r="P397" s="49"/>
    </row>
    <row r="398" spans="2:16" ht="19.5" customHeight="1" x14ac:dyDescent="0.2">
      <c r="B398" s="51">
        <f t="shared" si="111"/>
        <v>44949</v>
      </c>
      <c r="C398" s="52">
        <f t="shared" si="115"/>
        <v>44949</v>
      </c>
      <c r="D398" s="35"/>
      <c r="E398" s="48"/>
      <c r="F398" s="47"/>
      <c r="G398" s="71">
        <v>0.58333333333333337</v>
      </c>
      <c r="H398" s="72">
        <v>0.77083333333333337</v>
      </c>
      <c r="I398" s="55">
        <f t="shared" si="119"/>
        <v>4.5</v>
      </c>
      <c r="J398" s="71">
        <v>0.58333333333333337</v>
      </c>
      <c r="K398" s="72">
        <v>0.75</v>
      </c>
      <c r="L398" s="55">
        <f t="shared" si="120"/>
        <v>3.9999999999999991</v>
      </c>
      <c r="M398" s="71">
        <v>0.41666666666666669</v>
      </c>
      <c r="N398" s="72">
        <v>0.83333333333333337</v>
      </c>
      <c r="O398" s="55">
        <f t="shared" si="121"/>
        <v>10</v>
      </c>
      <c r="P398" s="49"/>
    </row>
    <row r="399" spans="2:16" ht="19.5" customHeight="1" x14ac:dyDescent="0.2">
      <c r="B399" s="51">
        <f t="shared" si="111"/>
        <v>44950</v>
      </c>
      <c r="C399" s="52">
        <f t="shared" si="115"/>
        <v>44950</v>
      </c>
      <c r="D399" s="71"/>
      <c r="E399" s="72"/>
      <c r="F399" s="55"/>
      <c r="G399" s="35"/>
      <c r="H399" s="48" t="s">
        <v>79</v>
      </c>
      <c r="I399" s="47"/>
      <c r="J399" s="53"/>
      <c r="K399" s="48" t="s">
        <v>79</v>
      </c>
      <c r="L399" s="55"/>
      <c r="M399" s="35"/>
      <c r="N399" s="48" t="s">
        <v>79</v>
      </c>
      <c r="O399" s="47"/>
      <c r="P399" s="49"/>
    </row>
    <row r="400" spans="2:16" ht="19.5" customHeight="1" x14ac:dyDescent="0.2">
      <c r="B400" s="51">
        <f t="shared" si="111"/>
        <v>44951</v>
      </c>
      <c r="C400" s="52">
        <f t="shared" si="115"/>
        <v>44951</v>
      </c>
      <c r="D400" s="71"/>
      <c r="E400" s="72"/>
      <c r="F400" s="55"/>
      <c r="G400" s="71">
        <v>0.58333333333333337</v>
      </c>
      <c r="H400" s="72">
        <v>0.77083333333333337</v>
      </c>
      <c r="I400" s="55">
        <f t="shared" ref="I400:I405" si="122">(H400-G400)*24</f>
        <v>4.5</v>
      </c>
      <c r="J400" s="71">
        <v>0.58333333333333337</v>
      </c>
      <c r="K400" s="72">
        <v>0.75</v>
      </c>
      <c r="L400" s="55">
        <f>(K400-J400)*24</f>
        <v>3.9999999999999991</v>
      </c>
      <c r="M400" s="71">
        <v>0.41666666666666669</v>
      </c>
      <c r="N400" s="72">
        <v>0.83333333333333337</v>
      </c>
      <c r="O400" s="55">
        <f t="shared" ref="O400:O405" si="123">(N400-M400)*24</f>
        <v>10</v>
      </c>
      <c r="P400" s="49"/>
    </row>
    <row r="401" spans="2:16" ht="19.5" customHeight="1" x14ac:dyDescent="0.2">
      <c r="B401" s="51">
        <f t="shared" si="111"/>
        <v>44952</v>
      </c>
      <c r="C401" s="52">
        <f t="shared" si="115"/>
        <v>44952</v>
      </c>
      <c r="D401" s="71"/>
      <c r="E401" s="72"/>
      <c r="F401" s="55"/>
      <c r="G401" s="71">
        <v>0.58333333333333337</v>
      </c>
      <c r="H401" s="72">
        <v>0.77083333333333337</v>
      </c>
      <c r="I401" s="55">
        <f t="shared" si="122"/>
        <v>4.5</v>
      </c>
      <c r="J401" s="71">
        <v>0.58333333333333337</v>
      </c>
      <c r="K401" s="72">
        <v>0.75</v>
      </c>
      <c r="L401" s="55">
        <f>(K401-J401)*24</f>
        <v>3.9999999999999991</v>
      </c>
      <c r="M401" s="71">
        <v>0.41666666666666669</v>
      </c>
      <c r="N401" s="72">
        <v>0.83333333333333337</v>
      </c>
      <c r="O401" s="55">
        <f t="shared" si="123"/>
        <v>10</v>
      </c>
      <c r="P401" s="49"/>
    </row>
    <row r="402" spans="2:16" ht="19.5" customHeight="1" x14ac:dyDescent="0.2">
      <c r="B402" s="51">
        <f t="shared" si="111"/>
        <v>44953</v>
      </c>
      <c r="C402" s="52">
        <f t="shared" si="115"/>
        <v>44953</v>
      </c>
      <c r="D402" s="71"/>
      <c r="E402" s="72"/>
      <c r="F402" s="55"/>
      <c r="G402" s="71">
        <v>0.58333333333333337</v>
      </c>
      <c r="H402" s="72">
        <v>0.77083333333333337</v>
      </c>
      <c r="I402" s="55">
        <f t="shared" si="122"/>
        <v>4.5</v>
      </c>
      <c r="J402" s="71">
        <v>0.58333333333333337</v>
      </c>
      <c r="K402" s="72">
        <v>0.75</v>
      </c>
      <c r="L402" s="55">
        <f>(K402-J402)*24</f>
        <v>3.9999999999999991</v>
      </c>
      <c r="M402" s="71">
        <v>0.41666666666666669</v>
      </c>
      <c r="N402" s="72">
        <v>0.83333333333333337</v>
      </c>
      <c r="O402" s="55">
        <f t="shared" si="123"/>
        <v>10</v>
      </c>
      <c r="P402" s="49"/>
    </row>
    <row r="403" spans="2:16" ht="19.5" customHeight="1" x14ac:dyDescent="0.2">
      <c r="B403" s="51">
        <f t="shared" si="111"/>
        <v>44954</v>
      </c>
      <c r="C403" s="52">
        <f t="shared" si="115"/>
        <v>44954</v>
      </c>
      <c r="D403" s="53"/>
      <c r="E403" s="54"/>
      <c r="F403" s="55"/>
      <c r="G403" s="71">
        <v>0.41666666666666669</v>
      </c>
      <c r="H403" s="72">
        <v>0.75</v>
      </c>
      <c r="I403" s="55">
        <f t="shared" si="122"/>
        <v>8</v>
      </c>
      <c r="J403" s="71">
        <v>0.5</v>
      </c>
      <c r="K403" s="72">
        <v>0.75</v>
      </c>
      <c r="L403" s="55">
        <f>(K403-J403)*24</f>
        <v>6</v>
      </c>
      <c r="M403" s="71">
        <v>0.41666666666666669</v>
      </c>
      <c r="N403" s="72">
        <v>0.83333333333333337</v>
      </c>
      <c r="O403" s="55">
        <f t="shared" si="123"/>
        <v>10</v>
      </c>
      <c r="P403" s="49"/>
    </row>
    <row r="404" spans="2:16" ht="19.5" customHeight="1" x14ac:dyDescent="0.2">
      <c r="B404" s="51">
        <f>IF(DAY(B403+1)&lt;&gt;29,"",B403+1)</f>
        <v>44955</v>
      </c>
      <c r="C404" s="52">
        <f t="shared" si="115"/>
        <v>44955</v>
      </c>
      <c r="D404" s="53"/>
      <c r="E404" s="54"/>
      <c r="F404" s="55"/>
      <c r="G404" s="71">
        <v>0.41666666666666669</v>
      </c>
      <c r="H404" s="72">
        <v>0.75</v>
      </c>
      <c r="I404" s="55">
        <f t="shared" si="122"/>
        <v>8</v>
      </c>
      <c r="J404" s="71">
        <v>0.5</v>
      </c>
      <c r="K404" s="72">
        <v>0.75</v>
      </c>
      <c r="L404" s="55">
        <f>(K404-J404)*24</f>
        <v>6</v>
      </c>
      <c r="M404" s="71">
        <v>0.41666666666666669</v>
      </c>
      <c r="N404" s="72">
        <v>0.75</v>
      </c>
      <c r="O404" s="55">
        <f t="shared" si="123"/>
        <v>8</v>
      </c>
      <c r="P404" s="117"/>
    </row>
    <row r="405" spans="2:16" ht="19.5" customHeight="1" x14ac:dyDescent="0.2">
      <c r="B405" s="51">
        <f>IF(DAY(B404+1)&lt;&gt;30,"",B404+1)</f>
        <v>44956</v>
      </c>
      <c r="C405" s="52">
        <f t="shared" si="115"/>
        <v>44956</v>
      </c>
      <c r="D405" s="155"/>
      <c r="E405" s="54"/>
      <c r="F405" s="55"/>
      <c r="G405" s="71">
        <v>0.58333333333333337</v>
      </c>
      <c r="H405" s="72">
        <v>0.77083333333333337</v>
      </c>
      <c r="I405" s="55">
        <f t="shared" si="122"/>
        <v>4.5</v>
      </c>
      <c r="J405" s="379" t="s">
        <v>106</v>
      </c>
      <c r="K405" s="380"/>
      <c r="L405" s="381"/>
      <c r="M405" s="71">
        <v>0.41666666666666669</v>
      </c>
      <c r="N405" s="72">
        <v>0.83333333333333337</v>
      </c>
      <c r="O405" s="55">
        <f t="shared" si="123"/>
        <v>10</v>
      </c>
      <c r="P405" s="159"/>
    </row>
    <row r="406" spans="2:16" ht="19.5" customHeight="1" thickBot="1" x14ac:dyDescent="0.25">
      <c r="B406" s="51">
        <f>IF(DAY(B405+1)&lt;&gt;31,"",B405+1)</f>
        <v>44957</v>
      </c>
      <c r="C406" s="52">
        <f t="shared" si="115"/>
        <v>44957</v>
      </c>
      <c r="D406" s="56"/>
      <c r="E406" s="77"/>
      <c r="F406" s="76"/>
      <c r="G406" s="35"/>
      <c r="H406" s="48" t="s">
        <v>79</v>
      </c>
      <c r="I406" s="47"/>
      <c r="J406" s="53"/>
      <c r="K406" s="48" t="s">
        <v>79</v>
      </c>
      <c r="L406" s="55"/>
      <c r="M406" s="35"/>
      <c r="N406" s="48" t="s">
        <v>79</v>
      </c>
      <c r="O406" s="47"/>
      <c r="P406" s="50"/>
    </row>
    <row r="407" spans="2:16" ht="19.5" customHeight="1" thickTop="1" x14ac:dyDescent="0.2">
      <c r="B407" s="57" t="s">
        <v>37</v>
      </c>
      <c r="C407" s="58"/>
      <c r="D407" s="57"/>
      <c r="E407" s="59">
        <f>COUNTIF(D376:D406,"&gt;0")</f>
        <v>0</v>
      </c>
      <c r="F407" s="60"/>
      <c r="G407" s="61"/>
      <c r="H407" s="59">
        <f>COUNTIF(G376:G406,"&gt;0")</f>
        <v>26</v>
      </c>
      <c r="I407" s="60"/>
      <c r="J407" s="61"/>
      <c r="K407" s="59">
        <f>COUNTIF(J376:J406,"&gt;0")</f>
        <v>25</v>
      </c>
      <c r="L407" s="60"/>
      <c r="M407" s="61"/>
      <c r="N407" s="59">
        <f>COUNTIF(M376:M406,"&gt;0")</f>
        <v>26</v>
      </c>
      <c r="O407" s="60"/>
      <c r="P407" s="40"/>
    </row>
    <row r="408" spans="2:16" ht="19.5" customHeight="1" x14ac:dyDescent="0.2">
      <c r="B408" s="62" t="s">
        <v>309</v>
      </c>
      <c r="C408" s="63"/>
      <c r="D408" s="64"/>
      <c r="E408" s="74">
        <f>SUM(F376:F406)</f>
        <v>0</v>
      </c>
      <c r="F408" s="63"/>
      <c r="G408" s="65"/>
      <c r="H408" s="74">
        <f>SUM(I376:I406)</f>
        <v>166</v>
      </c>
      <c r="I408" s="63"/>
      <c r="J408" s="65"/>
      <c r="K408" s="74">
        <f>SUM(L376:L406)</f>
        <v>128</v>
      </c>
      <c r="L408" s="63"/>
      <c r="M408" s="65"/>
      <c r="N408" s="74">
        <f>SUM(O376:O406)</f>
        <v>246</v>
      </c>
      <c r="O408" s="63"/>
      <c r="P408" s="40"/>
    </row>
    <row r="409" spans="2:16" ht="19.5" customHeight="1" x14ac:dyDescent="0.2">
      <c r="B409" s="64" t="s">
        <v>366</v>
      </c>
      <c r="C409" s="66"/>
      <c r="D409" s="64"/>
      <c r="E409" s="90">
        <f>COUNTIF($B$376:$B$406,"&gt;0")-E407</f>
        <v>31</v>
      </c>
      <c r="F409" s="47"/>
      <c r="G409" s="35"/>
      <c r="H409" s="90">
        <f>COUNTIF($B$376:$B$406,"&gt;0")-H407</f>
        <v>5</v>
      </c>
      <c r="I409" s="47"/>
      <c r="J409" s="35"/>
      <c r="K409" s="90">
        <f>COUNTIF($B$376:$B$406,"&gt;0")-K407</f>
        <v>6</v>
      </c>
      <c r="L409" s="47"/>
      <c r="M409" s="35"/>
      <c r="N409" s="90">
        <f>COUNTIF($B$376:$B$406,"&gt;0")-N407</f>
        <v>5</v>
      </c>
      <c r="O409" s="47"/>
      <c r="P409" s="40"/>
    </row>
    <row r="410" spans="2:16" ht="19.5" customHeight="1" x14ac:dyDescent="0.2">
      <c r="B410" s="67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2:16" ht="18.75" customHeight="1" x14ac:dyDescent="0.2">
      <c r="B411" s="287" t="s">
        <v>13</v>
      </c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</row>
    <row r="412" spans="2:16" ht="18.75" customHeight="1" x14ac:dyDescent="0.2"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</row>
    <row r="413" spans="2:16" ht="18.75" customHeight="1" x14ac:dyDescent="0.2"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2:16" ht="18.75" customHeight="1" x14ac:dyDescent="0.2">
      <c r="B414" s="377">
        <f>EDATE(B373, 1)</f>
        <v>44958</v>
      </c>
      <c r="C414" s="377"/>
      <c r="D414" s="377"/>
      <c r="E414" s="295">
        <f>B414</f>
        <v>44958</v>
      </c>
      <c r="F414" s="295"/>
    </row>
    <row r="415" spans="2:16" ht="19.5" customHeight="1" x14ac:dyDescent="0.2">
      <c r="B415" s="289"/>
      <c r="C415" s="290"/>
      <c r="D415" s="219" t="s">
        <v>313</v>
      </c>
      <c r="E415" s="293"/>
      <c r="F415" s="220"/>
      <c r="G415" s="219" t="s">
        <v>2</v>
      </c>
      <c r="H415" s="293"/>
      <c r="I415" s="220"/>
      <c r="J415" s="219" t="s">
        <v>36</v>
      </c>
      <c r="K415" s="293"/>
      <c r="L415" s="220"/>
      <c r="M415" s="219" t="s">
        <v>237</v>
      </c>
      <c r="N415" s="293"/>
      <c r="O415" s="220"/>
      <c r="P415" s="40" t="s">
        <v>306</v>
      </c>
    </row>
    <row r="416" spans="2:16" ht="19.5" customHeight="1" x14ac:dyDescent="0.2">
      <c r="B416" s="291"/>
      <c r="C416" s="292"/>
      <c r="D416" s="35" t="s">
        <v>246</v>
      </c>
      <c r="E416" s="48" t="s">
        <v>307</v>
      </c>
      <c r="F416" s="47" t="s">
        <v>308</v>
      </c>
      <c r="G416" s="35" t="s">
        <v>246</v>
      </c>
      <c r="H416" s="48" t="s">
        <v>307</v>
      </c>
      <c r="I416" s="47" t="s">
        <v>308</v>
      </c>
      <c r="J416" s="35" t="s">
        <v>246</v>
      </c>
      <c r="K416" s="48" t="s">
        <v>307</v>
      </c>
      <c r="L416" s="47" t="s">
        <v>308</v>
      </c>
      <c r="M416" s="35" t="s">
        <v>246</v>
      </c>
      <c r="N416" s="48" t="s">
        <v>307</v>
      </c>
      <c r="O416" s="47" t="s">
        <v>308</v>
      </c>
      <c r="P416" s="40"/>
    </row>
    <row r="417" spans="2:16" ht="19.5" customHeight="1" x14ac:dyDescent="0.2">
      <c r="B417" s="51">
        <f>B414</f>
        <v>44958</v>
      </c>
      <c r="C417" s="52">
        <f>B417</f>
        <v>44958</v>
      </c>
      <c r="D417" s="53"/>
      <c r="E417" s="54"/>
      <c r="F417" s="55"/>
      <c r="G417" s="71">
        <v>0.58333333333333337</v>
      </c>
      <c r="H417" s="72">
        <v>0.77083333333333337</v>
      </c>
      <c r="I417" s="55">
        <f t="shared" ref="I417:I422" si="124">(H417-G417)*24</f>
        <v>4.5</v>
      </c>
      <c r="J417" s="130"/>
      <c r="K417" s="131"/>
      <c r="L417" s="132"/>
      <c r="M417" s="71">
        <v>0.41666666666666669</v>
      </c>
      <c r="N417" s="72">
        <v>0.83333333333333337</v>
      </c>
      <c r="O417" s="55">
        <f t="shared" ref="O417:O422" si="125">(N417-M417)*24</f>
        <v>10</v>
      </c>
      <c r="P417" s="83"/>
    </row>
    <row r="418" spans="2:16" ht="19.5" customHeight="1" x14ac:dyDescent="0.2">
      <c r="B418" s="51">
        <f t="shared" ref="B418:B444" si="126">B417+1</f>
        <v>44959</v>
      </c>
      <c r="C418" s="52">
        <f>B418</f>
        <v>44959</v>
      </c>
      <c r="D418" s="53"/>
      <c r="E418" s="54"/>
      <c r="F418" s="55"/>
      <c r="G418" s="71">
        <v>0.58333333333333337</v>
      </c>
      <c r="H418" s="72">
        <v>0.77083333333333337</v>
      </c>
      <c r="I418" s="55">
        <f t="shared" si="124"/>
        <v>4.5</v>
      </c>
      <c r="J418" s="130"/>
      <c r="K418" s="131"/>
      <c r="L418" s="132"/>
      <c r="M418" s="71">
        <v>0.41666666666666669</v>
      </c>
      <c r="N418" s="72">
        <v>0.83333333333333337</v>
      </c>
      <c r="O418" s="55">
        <f t="shared" si="125"/>
        <v>10</v>
      </c>
      <c r="P418" s="83"/>
    </row>
    <row r="419" spans="2:16" ht="19.5" customHeight="1" x14ac:dyDescent="0.2">
      <c r="B419" s="51">
        <f t="shared" si="126"/>
        <v>44960</v>
      </c>
      <c r="C419" s="52">
        <f t="shared" ref="C419:C447" si="127">B419</f>
        <v>44960</v>
      </c>
      <c r="D419" s="53"/>
      <c r="E419" s="54"/>
      <c r="F419" s="55"/>
      <c r="G419" s="71">
        <v>0.58333333333333337</v>
      </c>
      <c r="H419" s="72">
        <v>0.77083333333333337</v>
      </c>
      <c r="I419" s="55">
        <f t="shared" si="124"/>
        <v>4.5</v>
      </c>
      <c r="J419" s="130"/>
      <c r="K419" s="131"/>
      <c r="L419" s="132"/>
      <c r="M419" s="71">
        <v>0.41666666666666669</v>
      </c>
      <c r="N419" s="72">
        <v>0.83333333333333337</v>
      </c>
      <c r="O419" s="55">
        <f t="shared" si="125"/>
        <v>10</v>
      </c>
      <c r="P419" s="83"/>
    </row>
    <row r="420" spans="2:16" ht="19.5" customHeight="1" x14ac:dyDescent="0.2">
      <c r="B420" s="51">
        <f t="shared" si="126"/>
        <v>44961</v>
      </c>
      <c r="C420" s="52">
        <f t="shared" si="127"/>
        <v>44961</v>
      </c>
      <c r="D420" s="53"/>
      <c r="E420" s="54"/>
      <c r="F420" s="55"/>
      <c r="G420" s="71">
        <v>0.41666666666666669</v>
      </c>
      <c r="H420" s="72">
        <v>0.75</v>
      </c>
      <c r="I420" s="55">
        <f t="shared" si="124"/>
        <v>8</v>
      </c>
      <c r="J420" s="130"/>
      <c r="K420" s="131"/>
      <c r="L420" s="132"/>
      <c r="M420" s="71">
        <v>0.41666666666666669</v>
      </c>
      <c r="N420" s="72">
        <v>0.83333333333333337</v>
      </c>
      <c r="O420" s="55">
        <f t="shared" si="125"/>
        <v>10</v>
      </c>
      <c r="P420" s="83"/>
    </row>
    <row r="421" spans="2:16" ht="19.5" customHeight="1" x14ac:dyDescent="0.2">
      <c r="B421" s="51">
        <f t="shared" si="126"/>
        <v>44962</v>
      </c>
      <c r="C421" s="52">
        <f t="shared" si="127"/>
        <v>44962</v>
      </c>
      <c r="D421" s="53"/>
      <c r="E421" s="54"/>
      <c r="F421" s="55"/>
      <c r="G421" s="71">
        <v>0.41666666666666669</v>
      </c>
      <c r="H421" s="72">
        <v>0.75</v>
      </c>
      <c r="I421" s="55">
        <f t="shared" si="124"/>
        <v>8</v>
      </c>
      <c r="J421" s="130"/>
      <c r="K421" s="131"/>
      <c r="L421" s="132"/>
      <c r="M421" s="71">
        <v>0.41666666666666669</v>
      </c>
      <c r="N421" s="72">
        <v>0.75</v>
      </c>
      <c r="O421" s="55">
        <f t="shared" si="125"/>
        <v>8</v>
      </c>
      <c r="P421" s="83"/>
    </row>
    <row r="422" spans="2:16" ht="19.5" customHeight="1" x14ac:dyDescent="0.2">
      <c r="B422" s="51">
        <f t="shared" si="126"/>
        <v>44963</v>
      </c>
      <c r="C422" s="52">
        <f t="shared" si="127"/>
        <v>44963</v>
      </c>
      <c r="D422" s="71"/>
      <c r="E422" s="72"/>
      <c r="F422" s="55"/>
      <c r="G422" s="71">
        <v>0.58333333333333337</v>
      </c>
      <c r="H422" s="72">
        <v>0.77083333333333337</v>
      </c>
      <c r="I422" s="55">
        <f t="shared" si="124"/>
        <v>4.5</v>
      </c>
      <c r="J422" s="130"/>
      <c r="K422" s="131"/>
      <c r="L422" s="132"/>
      <c r="M422" s="71">
        <v>0.41666666666666669</v>
      </c>
      <c r="N422" s="72">
        <v>0.83333333333333337</v>
      </c>
      <c r="O422" s="55">
        <f t="shared" si="125"/>
        <v>10</v>
      </c>
      <c r="P422" s="83"/>
    </row>
    <row r="423" spans="2:16" ht="19.5" customHeight="1" x14ac:dyDescent="0.2">
      <c r="B423" s="51">
        <f t="shared" si="126"/>
        <v>44964</v>
      </c>
      <c r="C423" s="52">
        <f t="shared" si="127"/>
        <v>44964</v>
      </c>
      <c r="D423" s="35"/>
      <c r="E423" s="48"/>
      <c r="F423" s="47"/>
      <c r="G423" s="71"/>
      <c r="H423" s="48" t="s">
        <v>79</v>
      </c>
      <c r="I423" s="55"/>
      <c r="J423" s="130"/>
      <c r="K423" s="131"/>
      <c r="L423" s="132"/>
      <c r="M423" s="71"/>
      <c r="N423" s="48" t="s">
        <v>79</v>
      </c>
      <c r="O423" s="55"/>
      <c r="P423" s="91"/>
    </row>
    <row r="424" spans="2:16" ht="19.5" customHeight="1" x14ac:dyDescent="0.2">
      <c r="B424" s="51">
        <f t="shared" si="126"/>
        <v>44965</v>
      </c>
      <c r="C424" s="52">
        <f t="shared" si="127"/>
        <v>44965</v>
      </c>
      <c r="D424" s="71"/>
      <c r="E424" s="72"/>
      <c r="F424" s="55"/>
      <c r="G424" s="71">
        <v>0.58333333333333337</v>
      </c>
      <c r="H424" s="72">
        <v>0.77083333333333337</v>
      </c>
      <c r="I424" s="55">
        <f t="shared" ref="I424:I429" si="128">(H424-G424)*24</f>
        <v>4.5</v>
      </c>
      <c r="J424" s="130"/>
      <c r="K424" s="131"/>
      <c r="L424" s="132"/>
      <c r="M424" s="71">
        <v>0.41666666666666669</v>
      </c>
      <c r="N424" s="72">
        <v>0.83333333333333337</v>
      </c>
      <c r="O424" s="55">
        <f t="shared" ref="O424:O429" si="129">(N424-M424)*24</f>
        <v>10</v>
      </c>
      <c r="P424" s="83"/>
    </row>
    <row r="425" spans="2:16" ht="19.5" customHeight="1" x14ac:dyDescent="0.2">
      <c r="B425" s="51">
        <f t="shared" si="126"/>
        <v>44966</v>
      </c>
      <c r="C425" s="52">
        <f t="shared" si="127"/>
        <v>44966</v>
      </c>
      <c r="D425" s="35"/>
      <c r="E425" s="48"/>
      <c r="F425" s="47"/>
      <c r="G425" s="71">
        <v>0.58333333333333337</v>
      </c>
      <c r="H425" s="72">
        <v>0.77083333333333337</v>
      </c>
      <c r="I425" s="55">
        <f t="shared" si="128"/>
        <v>4.5</v>
      </c>
      <c r="J425" s="125"/>
      <c r="K425" s="123"/>
      <c r="L425" s="134"/>
      <c r="M425" s="71">
        <v>0.41666666666666669</v>
      </c>
      <c r="N425" s="72">
        <v>0.83333333333333337</v>
      </c>
      <c r="O425" s="55">
        <f t="shared" si="129"/>
        <v>10</v>
      </c>
      <c r="P425" s="129"/>
    </row>
    <row r="426" spans="2:16" ht="19.5" customHeight="1" x14ac:dyDescent="0.2">
      <c r="B426" s="51">
        <f t="shared" si="126"/>
        <v>44967</v>
      </c>
      <c r="C426" s="52">
        <f t="shared" si="127"/>
        <v>44967</v>
      </c>
      <c r="D426" s="71"/>
      <c r="E426" s="72"/>
      <c r="F426" s="55"/>
      <c r="G426" s="71">
        <v>0.58333333333333337</v>
      </c>
      <c r="H426" s="72">
        <v>0.77083333333333337</v>
      </c>
      <c r="I426" s="55">
        <f>(H426-G426)*24</f>
        <v>4.5</v>
      </c>
      <c r="J426" s="125"/>
      <c r="K426" s="123"/>
      <c r="L426" s="134"/>
      <c r="M426" s="71">
        <v>0.41666666666666669</v>
      </c>
      <c r="N426" s="72">
        <v>0.83333333333333337</v>
      </c>
      <c r="O426" s="55">
        <f>(N426-M426)*24</f>
        <v>10</v>
      </c>
      <c r="P426" s="83"/>
    </row>
    <row r="427" spans="2:16" ht="19.5" customHeight="1" x14ac:dyDescent="0.2">
      <c r="B427" s="51">
        <f t="shared" si="126"/>
        <v>44968</v>
      </c>
      <c r="C427" s="52">
        <f t="shared" si="127"/>
        <v>44968</v>
      </c>
      <c r="D427" s="71"/>
      <c r="E427" s="72"/>
      <c r="F427" s="55"/>
      <c r="G427" s="71">
        <v>0.41666666666666669</v>
      </c>
      <c r="H427" s="72">
        <v>0.75</v>
      </c>
      <c r="I427" s="55">
        <f t="shared" si="128"/>
        <v>8</v>
      </c>
      <c r="J427" s="125"/>
      <c r="K427" s="123"/>
      <c r="L427" s="134"/>
      <c r="M427" s="71">
        <v>0.41666666666666669</v>
      </c>
      <c r="N427" s="72">
        <v>0.75</v>
      </c>
      <c r="O427" s="55">
        <f t="shared" si="129"/>
        <v>8</v>
      </c>
      <c r="P427" s="83" t="s">
        <v>281</v>
      </c>
    </row>
    <row r="428" spans="2:16" ht="19.5" customHeight="1" x14ac:dyDescent="0.2">
      <c r="B428" s="51">
        <f t="shared" si="126"/>
        <v>44969</v>
      </c>
      <c r="C428" s="52">
        <f t="shared" si="127"/>
        <v>44969</v>
      </c>
      <c r="D428" s="71"/>
      <c r="E428" s="72"/>
      <c r="F428" s="55"/>
      <c r="G428" s="71">
        <v>0.41666666666666669</v>
      </c>
      <c r="H428" s="72">
        <v>0.75</v>
      </c>
      <c r="I428" s="55">
        <f t="shared" si="128"/>
        <v>8</v>
      </c>
      <c r="J428" s="125"/>
      <c r="K428" s="123"/>
      <c r="L428" s="134"/>
      <c r="M428" s="71">
        <v>0.41666666666666669</v>
      </c>
      <c r="N428" s="72">
        <v>0.75</v>
      </c>
      <c r="O428" s="55">
        <f t="shared" si="129"/>
        <v>8</v>
      </c>
      <c r="P428" s="97"/>
    </row>
    <row r="429" spans="2:16" ht="19.5" customHeight="1" x14ac:dyDescent="0.2">
      <c r="B429" s="51">
        <f t="shared" si="126"/>
        <v>44970</v>
      </c>
      <c r="C429" s="52">
        <f t="shared" si="127"/>
        <v>44970</v>
      </c>
      <c r="D429" s="71"/>
      <c r="E429" s="72"/>
      <c r="F429" s="55"/>
      <c r="G429" s="71">
        <v>0.58333333333333337</v>
      </c>
      <c r="H429" s="72">
        <v>0.77083333333333337</v>
      </c>
      <c r="I429" s="55">
        <f t="shared" si="128"/>
        <v>4.5</v>
      </c>
      <c r="J429" s="125"/>
      <c r="K429" s="123"/>
      <c r="L429" s="134"/>
      <c r="M429" s="71">
        <v>0.41666666666666669</v>
      </c>
      <c r="N429" s="72">
        <v>0.83333333333333337</v>
      </c>
      <c r="O429" s="55">
        <f t="shared" si="129"/>
        <v>10</v>
      </c>
      <c r="P429" s="97"/>
    </row>
    <row r="430" spans="2:16" ht="19.5" customHeight="1" x14ac:dyDescent="0.2">
      <c r="B430" s="51">
        <f t="shared" si="126"/>
        <v>44971</v>
      </c>
      <c r="C430" s="52">
        <f t="shared" si="127"/>
        <v>44971</v>
      </c>
      <c r="D430" s="53"/>
      <c r="E430" s="54"/>
      <c r="F430" s="55"/>
      <c r="G430" s="71"/>
      <c r="H430" s="48" t="s">
        <v>79</v>
      </c>
      <c r="I430" s="55"/>
      <c r="J430" s="125"/>
      <c r="K430" s="123"/>
      <c r="L430" s="134"/>
      <c r="M430" s="71"/>
      <c r="N430" s="48" t="s">
        <v>79</v>
      </c>
      <c r="O430" s="55"/>
      <c r="P430" s="121"/>
    </row>
    <row r="431" spans="2:16" ht="19.5" customHeight="1" x14ac:dyDescent="0.2">
      <c r="B431" s="51">
        <f t="shared" si="126"/>
        <v>44972</v>
      </c>
      <c r="C431" s="52">
        <f t="shared" si="127"/>
        <v>44972</v>
      </c>
      <c r="D431" s="71"/>
      <c r="E431" s="72"/>
      <c r="F431" s="55"/>
      <c r="G431" s="71">
        <v>0.58333333333333337</v>
      </c>
      <c r="H431" s="72">
        <v>0.77083333333333337</v>
      </c>
      <c r="I431" s="55">
        <f t="shared" ref="I431:I436" si="130">(H431-G431)*24</f>
        <v>4.5</v>
      </c>
      <c r="J431" s="125"/>
      <c r="K431" s="123"/>
      <c r="L431" s="134"/>
      <c r="M431" s="71">
        <v>0.41666666666666669</v>
      </c>
      <c r="N431" s="72">
        <v>0.83333333333333337</v>
      </c>
      <c r="O431" s="55">
        <f t="shared" ref="O431:O436" si="131">(N431-M431)*24</f>
        <v>10</v>
      </c>
      <c r="P431" s="117"/>
    </row>
    <row r="432" spans="2:16" ht="19.5" customHeight="1" x14ac:dyDescent="0.2">
      <c r="B432" s="51">
        <f t="shared" si="126"/>
        <v>44973</v>
      </c>
      <c r="C432" s="52">
        <f t="shared" si="127"/>
        <v>44973</v>
      </c>
      <c r="D432" s="35"/>
      <c r="E432" s="48"/>
      <c r="F432" s="47"/>
      <c r="G432" s="71">
        <v>0.58333333333333337</v>
      </c>
      <c r="H432" s="72">
        <v>0.77083333333333337</v>
      </c>
      <c r="I432" s="55">
        <f t="shared" si="130"/>
        <v>4.5</v>
      </c>
      <c r="J432" s="125"/>
      <c r="K432" s="123"/>
      <c r="L432" s="134"/>
      <c r="M432" s="71">
        <v>0.41666666666666669</v>
      </c>
      <c r="N432" s="72">
        <v>0.83333333333333337</v>
      </c>
      <c r="O432" s="55">
        <f t="shared" si="131"/>
        <v>10</v>
      </c>
      <c r="P432" s="117"/>
    </row>
    <row r="433" spans="2:16" ht="19.5" customHeight="1" x14ac:dyDescent="0.2">
      <c r="B433" s="51">
        <f t="shared" si="126"/>
        <v>44974</v>
      </c>
      <c r="C433" s="52">
        <f t="shared" si="127"/>
        <v>44974</v>
      </c>
      <c r="D433" s="71"/>
      <c r="E433" s="72"/>
      <c r="F433" s="55"/>
      <c r="G433" s="71">
        <v>0.58333333333333337</v>
      </c>
      <c r="H433" s="72">
        <v>0.77083333333333337</v>
      </c>
      <c r="I433" s="55">
        <f t="shared" si="130"/>
        <v>4.5</v>
      </c>
      <c r="J433" s="125"/>
      <c r="K433" s="123"/>
      <c r="L433" s="134"/>
      <c r="M433" s="53">
        <v>0.41666666666666669</v>
      </c>
      <c r="N433" s="72">
        <v>0.83333333333333337</v>
      </c>
      <c r="O433" s="55">
        <f t="shared" si="131"/>
        <v>10</v>
      </c>
      <c r="P433" s="92"/>
    </row>
    <row r="434" spans="2:16" ht="19.5" customHeight="1" x14ac:dyDescent="0.2">
      <c r="B434" s="51">
        <f t="shared" si="126"/>
        <v>44975</v>
      </c>
      <c r="C434" s="52">
        <f t="shared" si="127"/>
        <v>44975</v>
      </c>
      <c r="D434" s="71"/>
      <c r="E434" s="72"/>
      <c r="F434" s="55"/>
      <c r="G434" s="71">
        <v>0.41666666666666669</v>
      </c>
      <c r="H434" s="72">
        <v>0.75</v>
      </c>
      <c r="I434" s="55">
        <f t="shared" si="130"/>
        <v>8</v>
      </c>
      <c r="J434" s="71">
        <v>0.5</v>
      </c>
      <c r="K434" s="72">
        <v>0.75</v>
      </c>
      <c r="L434" s="55">
        <f>(K434-J434)*24</f>
        <v>6</v>
      </c>
      <c r="M434" s="71">
        <v>0.41666666666666669</v>
      </c>
      <c r="N434" s="72">
        <v>0.83333333333333337</v>
      </c>
      <c r="O434" s="55">
        <f t="shared" si="131"/>
        <v>10</v>
      </c>
      <c r="P434" s="92"/>
    </row>
    <row r="435" spans="2:16" ht="19.5" customHeight="1" x14ac:dyDescent="0.2">
      <c r="B435" s="51">
        <f t="shared" si="126"/>
        <v>44976</v>
      </c>
      <c r="C435" s="52">
        <f t="shared" si="127"/>
        <v>44976</v>
      </c>
      <c r="D435" s="71"/>
      <c r="E435" s="72"/>
      <c r="F435" s="55"/>
      <c r="G435" s="71">
        <v>0.41666666666666669</v>
      </c>
      <c r="H435" s="72">
        <v>0.75</v>
      </c>
      <c r="I435" s="55">
        <f t="shared" si="130"/>
        <v>8</v>
      </c>
      <c r="J435" s="71">
        <v>0.5</v>
      </c>
      <c r="K435" s="72">
        <v>0.75</v>
      </c>
      <c r="L435" s="55">
        <f>(K435-J435)*24</f>
        <v>6</v>
      </c>
      <c r="M435" s="71">
        <v>0.41666666666666669</v>
      </c>
      <c r="N435" s="72">
        <v>0.75</v>
      </c>
      <c r="O435" s="55">
        <f t="shared" si="131"/>
        <v>8</v>
      </c>
      <c r="P435" s="92"/>
    </row>
    <row r="436" spans="2:16" ht="19.5" customHeight="1" x14ac:dyDescent="0.2">
      <c r="B436" s="51">
        <f t="shared" si="126"/>
        <v>44977</v>
      </c>
      <c r="C436" s="52">
        <f t="shared" si="127"/>
        <v>44977</v>
      </c>
      <c r="D436" s="71"/>
      <c r="E436" s="72"/>
      <c r="F436" s="55"/>
      <c r="G436" s="71">
        <v>0.58333333333333337</v>
      </c>
      <c r="H436" s="72">
        <v>0.77083333333333337</v>
      </c>
      <c r="I436" s="55">
        <f t="shared" si="130"/>
        <v>4.5</v>
      </c>
      <c r="J436" s="71">
        <v>0.58333333333333337</v>
      </c>
      <c r="K436" s="72">
        <v>0.75</v>
      </c>
      <c r="L436" s="55">
        <f>(K436-J436)*24</f>
        <v>3.9999999999999991</v>
      </c>
      <c r="M436" s="71">
        <v>0.41666666666666669</v>
      </c>
      <c r="N436" s="72">
        <v>0.83333333333333337</v>
      </c>
      <c r="O436" s="55">
        <f t="shared" si="131"/>
        <v>10</v>
      </c>
      <c r="P436" s="92"/>
    </row>
    <row r="437" spans="2:16" ht="19.5" customHeight="1" x14ac:dyDescent="0.2">
      <c r="B437" s="51">
        <f t="shared" si="126"/>
        <v>44978</v>
      </c>
      <c r="C437" s="52">
        <f t="shared" si="127"/>
        <v>44978</v>
      </c>
      <c r="D437" s="53"/>
      <c r="E437" s="54"/>
      <c r="F437" s="55"/>
      <c r="G437" s="71"/>
      <c r="H437" s="48" t="s">
        <v>79</v>
      </c>
      <c r="I437" s="55"/>
      <c r="J437" s="71"/>
      <c r="K437" s="48" t="s">
        <v>79</v>
      </c>
      <c r="L437" s="55"/>
      <c r="M437" s="71"/>
      <c r="N437" s="48" t="s">
        <v>79</v>
      </c>
      <c r="O437" s="55"/>
      <c r="P437" s="92"/>
    </row>
    <row r="438" spans="2:16" ht="19.5" customHeight="1" x14ac:dyDescent="0.2">
      <c r="B438" s="51">
        <f t="shared" si="126"/>
        <v>44979</v>
      </c>
      <c r="C438" s="52">
        <f t="shared" si="127"/>
        <v>44979</v>
      </c>
      <c r="D438" s="71"/>
      <c r="E438" s="72"/>
      <c r="F438" s="55"/>
      <c r="G438" s="71">
        <v>0.58333333333333337</v>
      </c>
      <c r="H438" s="72">
        <v>0.77083333333333337</v>
      </c>
      <c r="I438" s="55">
        <f>(H438-G438)*24</f>
        <v>4.5</v>
      </c>
      <c r="J438" s="71">
        <v>0.58333333333333337</v>
      </c>
      <c r="K438" s="72">
        <v>0.75</v>
      </c>
      <c r="L438" s="55">
        <f t="shared" ref="L438:L444" si="132">(K438-J438)*24</f>
        <v>3.9999999999999991</v>
      </c>
      <c r="M438" s="71">
        <v>0.41666666666666669</v>
      </c>
      <c r="N438" s="72">
        <v>0.83333333333333337</v>
      </c>
      <c r="O438" s="55">
        <f t="shared" ref="O438:O444" si="133">(N438-M438)*24</f>
        <v>10</v>
      </c>
      <c r="P438" s="83"/>
    </row>
    <row r="439" spans="2:16" ht="19.5" customHeight="1" x14ac:dyDescent="0.2">
      <c r="B439" s="51">
        <f t="shared" si="126"/>
        <v>44980</v>
      </c>
      <c r="C439" s="52">
        <f t="shared" si="127"/>
        <v>44980</v>
      </c>
      <c r="D439" s="35"/>
      <c r="E439" s="48"/>
      <c r="F439" s="47"/>
      <c r="G439" s="71">
        <v>0.41666666666666669</v>
      </c>
      <c r="H439" s="72">
        <v>0.75</v>
      </c>
      <c r="I439" s="55">
        <f>(H439-G439)*24</f>
        <v>8</v>
      </c>
      <c r="J439" s="71">
        <v>0.5</v>
      </c>
      <c r="K439" s="72">
        <v>0.75</v>
      </c>
      <c r="L439" s="55">
        <f t="shared" si="132"/>
        <v>6</v>
      </c>
      <c r="M439" s="71">
        <v>0.41666666666666669</v>
      </c>
      <c r="N439" s="72">
        <v>0.75</v>
      </c>
      <c r="O439" s="55">
        <f t="shared" si="133"/>
        <v>8</v>
      </c>
      <c r="P439" s="83" t="s">
        <v>181</v>
      </c>
    </row>
    <row r="440" spans="2:16" ht="19.5" customHeight="1" x14ac:dyDescent="0.2">
      <c r="B440" s="51">
        <f t="shared" si="126"/>
        <v>44981</v>
      </c>
      <c r="C440" s="52">
        <f t="shared" si="127"/>
        <v>44981</v>
      </c>
      <c r="D440" s="71"/>
      <c r="E440" s="72"/>
      <c r="F440" s="55"/>
      <c r="G440" s="125"/>
      <c r="H440" s="123" t="s">
        <v>320</v>
      </c>
      <c r="I440" s="132"/>
      <c r="J440" s="71">
        <v>0.58333333333333337</v>
      </c>
      <c r="K440" s="72">
        <v>0.75</v>
      </c>
      <c r="L440" s="55">
        <f t="shared" si="132"/>
        <v>3.9999999999999991</v>
      </c>
      <c r="M440" s="71">
        <v>0.41666666666666669</v>
      </c>
      <c r="N440" s="72">
        <v>0.83333333333333337</v>
      </c>
      <c r="O440" s="55">
        <f t="shared" si="133"/>
        <v>10</v>
      </c>
      <c r="P440" s="92"/>
    </row>
    <row r="441" spans="2:16" ht="19.5" customHeight="1" x14ac:dyDescent="0.2">
      <c r="B441" s="51">
        <f t="shared" si="126"/>
        <v>44982</v>
      </c>
      <c r="C441" s="52">
        <f t="shared" si="127"/>
        <v>44982</v>
      </c>
      <c r="D441" s="71"/>
      <c r="E441" s="72"/>
      <c r="F441" s="55"/>
      <c r="G441" s="125"/>
      <c r="H441" s="123">
        <v>2</v>
      </c>
      <c r="I441" s="132"/>
      <c r="J441" s="71">
        <v>0.5</v>
      </c>
      <c r="K441" s="72">
        <v>0.75</v>
      </c>
      <c r="L441" s="55">
        <f t="shared" si="132"/>
        <v>6</v>
      </c>
      <c r="M441" s="71">
        <v>0.41666666666666669</v>
      </c>
      <c r="N441" s="72">
        <v>0.83333333333333337</v>
      </c>
      <c r="O441" s="55">
        <f t="shared" si="133"/>
        <v>10</v>
      </c>
      <c r="P441" s="92"/>
    </row>
    <row r="442" spans="2:16" ht="19.5" customHeight="1" x14ac:dyDescent="0.2">
      <c r="B442" s="51">
        <f t="shared" si="126"/>
        <v>44983</v>
      </c>
      <c r="C442" s="52">
        <f t="shared" si="127"/>
        <v>44983</v>
      </c>
      <c r="D442" s="71"/>
      <c r="E442" s="72"/>
      <c r="F442" s="55"/>
      <c r="G442" s="125"/>
      <c r="H442" s="123">
        <v>3</v>
      </c>
      <c r="I442" s="132"/>
      <c r="J442" s="71">
        <v>0.5</v>
      </c>
      <c r="K442" s="72">
        <v>0.75</v>
      </c>
      <c r="L442" s="55">
        <f t="shared" si="132"/>
        <v>6</v>
      </c>
      <c r="M442" s="71">
        <v>0.41666666666666669</v>
      </c>
      <c r="N442" s="72">
        <v>0.75</v>
      </c>
      <c r="O442" s="55">
        <f t="shared" si="133"/>
        <v>8</v>
      </c>
      <c r="P442" s="92"/>
    </row>
    <row r="443" spans="2:16" ht="19.5" customHeight="1" x14ac:dyDescent="0.2">
      <c r="B443" s="51">
        <f t="shared" si="126"/>
        <v>44984</v>
      </c>
      <c r="C443" s="52">
        <f t="shared" si="127"/>
        <v>44984</v>
      </c>
      <c r="D443" s="71"/>
      <c r="E443" s="72"/>
      <c r="F443" s="55"/>
      <c r="G443" s="125"/>
      <c r="H443" s="123">
        <v>4</v>
      </c>
      <c r="I443" s="132"/>
      <c r="J443" s="71">
        <v>0.58333333333333337</v>
      </c>
      <c r="K443" s="72">
        <v>0.75</v>
      </c>
      <c r="L443" s="55">
        <f t="shared" si="132"/>
        <v>3.9999999999999991</v>
      </c>
      <c r="M443" s="71">
        <v>0.41666666666666669</v>
      </c>
      <c r="N443" s="72">
        <v>0.83333333333333337</v>
      </c>
      <c r="O443" s="55">
        <f t="shared" si="133"/>
        <v>10</v>
      </c>
      <c r="P443" s="92"/>
    </row>
    <row r="444" spans="2:16" ht="19.5" customHeight="1" x14ac:dyDescent="0.2">
      <c r="B444" s="51">
        <f t="shared" si="126"/>
        <v>44985</v>
      </c>
      <c r="C444" s="52">
        <f t="shared" si="127"/>
        <v>44985</v>
      </c>
      <c r="D444" s="53"/>
      <c r="E444" s="54"/>
      <c r="F444" s="55"/>
      <c r="G444" s="125"/>
      <c r="H444" s="123">
        <v>5</v>
      </c>
      <c r="I444" s="132"/>
      <c r="J444" s="71">
        <v>0.58333333333333337</v>
      </c>
      <c r="K444" s="72">
        <v>0.75</v>
      </c>
      <c r="L444" s="55">
        <f t="shared" si="132"/>
        <v>3.9999999999999991</v>
      </c>
      <c r="M444" s="71">
        <v>0.41666666666666669</v>
      </c>
      <c r="N444" s="72">
        <v>0.83333333333333337</v>
      </c>
      <c r="O444" s="55">
        <f t="shared" si="133"/>
        <v>10</v>
      </c>
      <c r="P444" s="92"/>
    </row>
    <row r="445" spans="2:16" ht="19.5" customHeight="1" x14ac:dyDescent="0.2">
      <c r="B445" s="51" t="str">
        <f>IF(DAY(B444+1)&lt;&gt;29,"",B444+1)</f>
        <v/>
      </c>
      <c r="C445" s="52" t="str">
        <f t="shared" si="127"/>
        <v/>
      </c>
      <c r="D445" s="53"/>
      <c r="E445" s="54"/>
      <c r="F445" s="55"/>
      <c r="G445" s="35"/>
      <c r="H445" s="98"/>
      <c r="I445" s="55"/>
      <c r="J445" s="71"/>
      <c r="K445" s="72"/>
      <c r="L445" s="55"/>
      <c r="M445" s="71"/>
      <c r="N445" s="72"/>
      <c r="O445" s="55"/>
      <c r="P445" s="92"/>
    </row>
    <row r="446" spans="2:16" ht="19.5" customHeight="1" x14ac:dyDescent="0.2">
      <c r="B446" s="51" t="str">
        <f>IF(DAY(B444+2)&lt;&gt;30,"",B445+1)</f>
        <v/>
      </c>
      <c r="C446" s="52" t="str">
        <f t="shared" si="127"/>
        <v/>
      </c>
      <c r="D446" s="53"/>
      <c r="E446" s="54"/>
      <c r="F446" s="55"/>
      <c r="G446" s="35"/>
      <c r="H446" s="98"/>
      <c r="I446" s="55"/>
      <c r="J446" s="53"/>
      <c r="K446" s="54"/>
      <c r="L446" s="55"/>
      <c r="M446" s="53"/>
      <c r="N446" s="54"/>
      <c r="O446" s="55"/>
      <c r="P446" s="92"/>
    </row>
    <row r="447" spans="2:16" ht="19.5" customHeight="1" thickBot="1" x14ac:dyDescent="0.25">
      <c r="B447" s="51" t="str">
        <f>IF(DAY(B444+2)&lt;&gt;31,"",B446+1)</f>
        <v/>
      </c>
      <c r="C447" s="52" t="str">
        <f t="shared" si="127"/>
        <v/>
      </c>
      <c r="D447" s="56"/>
      <c r="E447" s="77"/>
      <c r="F447" s="76"/>
      <c r="G447" s="75"/>
      <c r="H447" s="98"/>
      <c r="I447" s="76"/>
      <c r="J447" s="75"/>
      <c r="K447" s="77"/>
      <c r="L447" s="76"/>
      <c r="M447" s="75"/>
      <c r="N447" s="77"/>
      <c r="O447" s="76"/>
      <c r="P447" s="94"/>
    </row>
    <row r="448" spans="2:16" ht="19.5" customHeight="1" thickTop="1" x14ac:dyDescent="0.2">
      <c r="B448" s="57" t="s">
        <v>37</v>
      </c>
      <c r="C448" s="58"/>
      <c r="D448" s="57"/>
      <c r="E448" s="59">
        <f>COUNTIF(D417:D447,"&gt;0")</f>
        <v>0</v>
      </c>
      <c r="F448" s="60"/>
      <c r="G448" s="61"/>
      <c r="H448" s="59">
        <f>COUNTIF(G417:G447,"&gt;0")</f>
        <v>20</v>
      </c>
      <c r="I448" s="60"/>
      <c r="J448" s="61"/>
      <c r="K448" s="59">
        <f>COUNTIF(J417:J447,"&gt;0")</f>
        <v>10</v>
      </c>
      <c r="L448" s="60"/>
      <c r="M448" s="61"/>
      <c r="N448" s="59">
        <f>COUNTIF(M417:M447,"&gt;0")</f>
        <v>25</v>
      </c>
      <c r="O448" s="60"/>
      <c r="P448" s="40"/>
    </row>
    <row r="449" spans="2:16" ht="19.5" customHeight="1" x14ac:dyDescent="0.2">
      <c r="B449" s="62" t="s">
        <v>309</v>
      </c>
      <c r="C449" s="63"/>
      <c r="D449" s="64"/>
      <c r="E449" s="74">
        <f>SUM(F417:F447)</f>
        <v>0</v>
      </c>
      <c r="F449" s="63"/>
      <c r="G449" s="65"/>
      <c r="H449" s="74">
        <f>SUM(I417:I447)</f>
        <v>114.5</v>
      </c>
      <c r="I449" s="63"/>
      <c r="J449" s="65"/>
      <c r="K449" s="74">
        <f>SUM(L417:L447)</f>
        <v>50</v>
      </c>
      <c r="L449" s="63"/>
      <c r="M449" s="65"/>
      <c r="N449" s="74">
        <f>SUM(O417:O447)</f>
        <v>238</v>
      </c>
      <c r="O449" s="63"/>
      <c r="P449" s="40"/>
    </row>
    <row r="450" spans="2:16" ht="19.5" customHeight="1" x14ac:dyDescent="0.2">
      <c r="B450" s="64" t="s">
        <v>366</v>
      </c>
      <c r="C450" s="66"/>
      <c r="D450" s="64"/>
      <c r="E450" s="90">
        <f>COUNTIF($B$417:$B$447,"&gt;0")-E448</f>
        <v>28</v>
      </c>
      <c r="F450" s="47"/>
      <c r="G450" s="35"/>
      <c r="H450" s="90">
        <f>COUNTIF($B$417:$B$447,"&gt;0")-H448</f>
        <v>8</v>
      </c>
      <c r="I450" s="47"/>
      <c r="J450" s="35"/>
      <c r="K450" s="90">
        <f>COUNTIF($B$417:$B$447,"&gt;0")-K448</f>
        <v>18</v>
      </c>
      <c r="L450" s="47"/>
      <c r="M450" s="35"/>
      <c r="N450" s="90">
        <f>COUNTIF($B$417:$B$447,"&gt;0")-N448</f>
        <v>3</v>
      </c>
      <c r="O450" s="47"/>
      <c r="P450" s="40"/>
    </row>
    <row r="451" spans="2:16" ht="19.5" customHeight="1" x14ac:dyDescent="0.2">
      <c r="B451" s="67"/>
      <c r="C451" s="6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</row>
    <row r="452" spans="2:16" ht="18.75" customHeight="1" x14ac:dyDescent="0.2">
      <c r="B452" s="287" t="s">
        <v>13</v>
      </c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</row>
    <row r="453" spans="2:16" ht="18.75" customHeight="1" x14ac:dyDescent="0.2"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</row>
    <row r="454" spans="2:16" ht="18.75" customHeight="1" x14ac:dyDescent="0.2"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2:16" ht="18.75" customHeight="1" x14ac:dyDescent="0.2">
      <c r="B455" s="377">
        <f>EDATE(B414, 1)</f>
        <v>44986</v>
      </c>
      <c r="C455" s="377"/>
      <c r="D455" s="377"/>
      <c r="E455" s="295">
        <f>B455</f>
        <v>44986</v>
      </c>
      <c r="F455" s="295"/>
    </row>
    <row r="456" spans="2:16" ht="19.5" customHeight="1" x14ac:dyDescent="0.2">
      <c r="B456" s="289"/>
      <c r="C456" s="290"/>
      <c r="D456" s="219" t="s">
        <v>313</v>
      </c>
      <c r="E456" s="293"/>
      <c r="F456" s="220"/>
      <c r="G456" s="219" t="s">
        <v>2</v>
      </c>
      <c r="H456" s="293"/>
      <c r="I456" s="220"/>
      <c r="J456" s="219" t="s">
        <v>36</v>
      </c>
      <c r="K456" s="293"/>
      <c r="L456" s="220"/>
      <c r="M456" s="219" t="s">
        <v>237</v>
      </c>
      <c r="N456" s="293"/>
      <c r="O456" s="220"/>
      <c r="P456" s="40" t="s">
        <v>306</v>
      </c>
    </row>
    <row r="457" spans="2:16" ht="19.5" customHeight="1" x14ac:dyDescent="0.2">
      <c r="B457" s="291"/>
      <c r="C457" s="292"/>
      <c r="D457" s="35" t="s">
        <v>246</v>
      </c>
      <c r="E457" s="48" t="s">
        <v>307</v>
      </c>
      <c r="F457" s="47" t="s">
        <v>308</v>
      </c>
      <c r="G457" s="35" t="s">
        <v>246</v>
      </c>
      <c r="H457" s="48" t="s">
        <v>307</v>
      </c>
      <c r="I457" s="47" t="s">
        <v>308</v>
      </c>
      <c r="J457" s="35" t="s">
        <v>246</v>
      </c>
      <c r="K457" s="48" t="s">
        <v>307</v>
      </c>
      <c r="L457" s="47" t="s">
        <v>308</v>
      </c>
      <c r="M457" s="35" t="s">
        <v>246</v>
      </c>
      <c r="N457" s="48" t="s">
        <v>307</v>
      </c>
      <c r="O457" s="47" t="s">
        <v>308</v>
      </c>
      <c r="P457" s="3"/>
    </row>
    <row r="458" spans="2:16" ht="19.5" customHeight="1" x14ac:dyDescent="0.2">
      <c r="B458" s="51">
        <f>B455</f>
        <v>44986</v>
      </c>
      <c r="C458" s="52">
        <f>B458</f>
        <v>44986</v>
      </c>
      <c r="D458" s="53"/>
      <c r="E458" s="54"/>
      <c r="F458" s="55"/>
      <c r="G458" s="125"/>
      <c r="H458" s="135">
        <v>6</v>
      </c>
      <c r="I458" s="132"/>
      <c r="J458" s="71">
        <v>0.58333333333333337</v>
      </c>
      <c r="K458" s="72">
        <v>0.75</v>
      </c>
      <c r="L458" s="55">
        <f t="shared" ref="L458:L463" si="134">(K458-J458)*24</f>
        <v>3.9999999999999991</v>
      </c>
      <c r="M458" s="71">
        <v>0.41666666666666669</v>
      </c>
      <c r="N458" s="72">
        <v>0.83333333333333337</v>
      </c>
      <c r="O458" s="55">
        <f t="shared" ref="O458:O463" si="135">(N458-M458)*24</f>
        <v>10</v>
      </c>
      <c r="P458" s="83"/>
    </row>
    <row r="459" spans="2:16" ht="19.5" customHeight="1" x14ac:dyDescent="0.2">
      <c r="B459" s="51">
        <f t="shared" ref="B459:B485" si="136">B458+1</f>
        <v>44987</v>
      </c>
      <c r="C459" s="52">
        <f>B459</f>
        <v>44987</v>
      </c>
      <c r="D459" s="53"/>
      <c r="E459" s="54"/>
      <c r="F459" s="55"/>
      <c r="G459" s="125"/>
      <c r="H459" s="135">
        <v>7</v>
      </c>
      <c r="I459" s="132"/>
      <c r="J459" s="71">
        <v>0.58333333333333337</v>
      </c>
      <c r="K459" s="72">
        <v>0.75</v>
      </c>
      <c r="L459" s="55">
        <f t="shared" si="134"/>
        <v>3.9999999999999991</v>
      </c>
      <c r="M459" s="71">
        <v>0.41666666666666669</v>
      </c>
      <c r="N459" s="72">
        <v>0.83333333333333337</v>
      </c>
      <c r="O459" s="55">
        <f t="shared" si="135"/>
        <v>10</v>
      </c>
      <c r="P459" s="83"/>
    </row>
    <row r="460" spans="2:16" ht="19.5" customHeight="1" x14ac:dyDescent="0.2">
      <c r="B460" s="51">
        <f t="shared" si="136"/>
        <v>44988</v>
      </c>
      <c r="C460" s="52">
        <f t="shared" ref="C460:C488" si="137">B460</f>
        <v>44988</v>
      </c>
      <c r="D460" s="53"/>
      <c r="E460" s="54"/>
      <c r="F460" s="55"/>
      <c r="G460" s="125"/>
      <c r="H460" s="135">
        <v>8</v>
      </c>
      <c r="I460" s="132"/>
      <c r="J460" s="71">
        <v>0.58333333333333337</v>
      </c>
      <c r="K460" s="72">
        <v>0.75</v>
      </c>
      <c r="L460" s="55">
        <f t="shared" si="134"/>
        <v>3.9999999999999991</v>
      </c>
      <c r="M460" s="71">
        <v>0.41666666666666669</v>
      </c>
      <c r="N460" s="72">
        <v>0.83333333333333337</v>
      </c>
      <c r="O460" s="55">
        <f t="shared" si="135"/>
        <v>10</v>
      </c>
      <c r="P460" s="83"/>
    </row>
    <row r="461" spans="2:16" ht="19.5" customHeight="1" x14ac:dyDescent="0.2">
      <c r="B461" s="51">
        <f t="shared" si="136"/>
        <v>44989</v>
      </c>
      <c r="C461" s="52">
        <f t="shared" si="137"/>
        <v>44989</v>
      </c>
      <c r="D461" s="53"/>
      <c r="E461" s="54"/>
      <c r="F461" s="55"/>
      <c r="G461" s="125"/>
      <c r="H461" s="135">
        <v>9</v>
      </c>
      <c r="I461" s="132"/>
      <c r="J461" s="71">
        <v>0.5</v>
      </c>
      <c r="K461" s="72">
        <v>0.75</v>
      </c>
      <c r="L461" s="55">
        <f t="shared" si="134"/>
        <v>6</v>
      </c>
      <c r="M461" s="71">
        <v>0.41666666666666669</v>
      </c>
      <c r="N461" s="72">
        <v>0.83333333333333337</v>
      </c>
      <c r="O461" s="55">
        <f t="shared" si="135"/>
        <v>10</v>
      </c>
      <c r="P461" s="83"/>
    </row>
    <row r="462" spans="2:16" ht="19.5" customHeight="1" x14ac:dyDescent="0.2">
      <c r="B462" s="51">
        <f t="shared" si="136"/>
        <v>44990</v>
      </c>
      <c r="C462" s="52">
        <f t="shared" si="137"/>
        <v>44990</v>
      </c>
      <c r="D462" s="53"/>
      <c r="E462" s="54"/>
      <c r="F462" s="55"/>
      <c r="G462" s="125"/>
      <c r="H462" s="135">
        <v>10</v>
      </c>
      <c r="I462" s="132"/>
      <c r="J462" s="71">
        <v>0.5</v>
      </c>
      <c r="K462" s="72">
        <v>0.75</v>
      </c>
      <c r="L462" s="55">
        <f t="shared" si="134"/>
        <v>6</v>
      </c>
      <c r="M462" s="71">
        <v>0.41666666666666669</v>
      </c>
      <c r="N462" s="72">
        <v>0.75</v>
      </c>
      <c r="O462" s="55">
        <f t="shared" si="135"/>
        <v>8</v>
      </c>
      <c r="P462" s="83"/>
    </row>
    <row r="463" spans="2:16" ht="19.5" customHeight="1" x14ac:dyDescent="0.2">
      <c r="B463" s="51">
        <f t="shared" si="136"/>
        <v>44991</v>
      </c>
      <c r="C463" s="52">
        <f t="shared" si="137"/>
        <v>44991</v>
      </c>
      <c r="D463" s="71"/>
      <c r="E463" s="72"/>
      <c r="F463" s="55"/>
      <c r="G463" s="125"/>
      <c r="H463" s="135">
        <v>11</v>
      </c>
      <c r="I463" s="132"/>
      <c r="J463" s="71">
        <v>0.58333333333333337</v>
      </c>
      <c r="K463" s="72">
        <v>0.75</v>
      </c>
      <c r="L463" s="55">
        <f t="shared" si="134"/>
        <v>3.9999999999999991</v>
      </c>
      <c r="M463" s="71">
        <v>0.41666666666666669</v>
      </c>
      <c r="N463" s="72">
        <v>0.83333333333333337</v>
      </c>
      <c r="O463" s="55">
        <f t="shared" si="135"/>
        <v>10</v>
      </c>
      <c r="P463" s="83"/>
    </row>
    <row r="464" spans="2:16" ht="19.5" customHeight="1" x14ac:dyDescent="0.2">
      <c r="B464" s="51">
        <f t="shared" si="136"/>
        <v>44992</v>
      </c>
      <c r="C464" s="52">
        <f t="shared" si="137"/>
        <v>44992</v>
      </c>
      <c r="D464" s="35"/>
      <c r="E464" s="48"/>
      <c r="F464" s="47"/>
      <c r="G464" s="125"/>
      <c r="H464" s="135">
        <v>12</v>
      </c>
      <c r="I464" s="132"/>
      <c r="J464" s="35"/>
      <c r="K464" s="48" t="s">
        <v>79</v>
      </c>
      <c r="L464" s="47"/>
      <c r="M464" s="35"/>
      <c r="N464" s="48" t="s">
        <v>79</v>
      </c>
      <c r="O464" s="47"/>
      <c r="P464" s="91"/>
    </row>
    <row r="465" spans="2:16" ht="19.5" customHeight="1" x14ac:dyDescent="0.2">
      <c r="B465" s="51">
        <f t="shared" si="136"/>
        <v>44993</v>
      </c>
      <c r="C465" s="52">
        <f t="shared" si="137"/>
        <v>44993</v>
      </c>
      <c r="D465" s="71"/>
      <c r="E465" s="72"/>
      <c r="F465" s="55"/>
      <c r="G465" s="125"/>
      <c r="H465" s="135">
        <v>13</v>
      </c>
      <c r="I465" s="132"/>
      <c r="J465" s="71">
        <v>0.58333333333333337</v>
      </c>
      <c r="K465" s="72">
        <v>0.75</v>
      </c>
      <c r="L465" s="55">
        <f t="shared" ref="L465:L470" si="138">(K465-J465)*24</f>
        <v>3.9999999999999991</v>
      </c>
      <c r="M465" s="71">
        <v>0.41666666666666669</v>
      </c>
      <c r="N465" s="72">
        <v>0.83333333333333337</v>
      </c>
      <c r="O465" s="55">
        <f t="shared" ref="O465:O470" si="139">(N465-M465)*24</f>
        <v>10</v>
      </c>
      <c r="P465" s="83"/>
    </row>
    <row r="466" spans="2:16" ht="19.5" customHeight="1" x14ac:dyDescent="0.2">
      <c r="B466" s="51">
        <f t="shared" si="136"/>
        <v>44994</v>
      </c>
      <c r="C466" s="52">
        <f t="shared" si="137"/>
        <v>44994</v>
      </c>
      <c r="D466" s="35"/>
      <c r="E466" s="48"/>
      <c r="F466" s="47"/>
      <c r="G466" s="125"/>
      <c r="H466" s="135">
        <v>14</v>
      </c>
      <c r="I466" s="132"/>
      <c r="J466" s="71">
        <v>0.58333333333333337</v>
      </c>
      <c r="K466" s="72">
        <v>0.75</v>
      </c>
      <c r="L466" s="55">
        <f t="shared" si="138"/>
        <v>3.9999999999999991</v>
      </c>
      <c r="M466" s="71">
        <v>0.41666666666666669</v>
      </c>
      <c r="N466" s="72">
        <v>0.83333333333333337</v>
      </c>
      <c r="O466" s="55">
        <f t="shared" si="139"/>
        <v>10</v>
      </c>
      <c r="P466" s="83"/>
    </row>
    <row r="467" spans="2:16" ht="19.5" customHeight="1" x14ac:dyDescent="0.2">
      <c r="B467" s="51">
        <f t="shared" si="136"/>
        <v>44995</v>
      </c>
      <c r="C467" s="52">
        <f t="shared" si="137"/>
        <v>44995</v>
      </c>
      <c r="D467" s="71"/>
      <c r="E467" s="72"/>
      <c r="F467" s="55"/>
      <c r="G467" s="125"/>
      <c r="H467" s="135">
        <v>15</v>
      </c>
      <c r="I467" s="132"/>
      <c r="J467" s="71">
        <v>0.58333333333333337</v>
      </c>
      <c r="K467" s="72">
        <v>0.75</v>
      </c>
      <c r="L467" s="55">
        <f t="shared" si="138"/>
        <v>3.9999999999999991</v>
      </c>
      <c r="M467" s="71">
        <v>0.41666666666666669</v>
      </c>
      <c r="N467" s="72">
        <v>0.83333333333333337</v>
      </c>
      <c r="O467" s="55">
        <f t="shared" si="139"/>
        <v>10</v>
      </c>
      <c r="P467" s="92"/>
    </row>
    <row r="468" spans="2:16" ht="19.5" customHeight="1" x14ac:dyDescent="0.2">
      <c r="B468" s="51">
        <f t="shared" si="136"/>
        <v>44996</v>
      </c>
      <c r="C468" s="52">
        <f t="shared" si="137"/>
        <v>44996</v>
      </c>
      <c r="D468" s="71"/>
      <c r="E468" s="72"/>
      <c r="F468" s="55"/>
      <c r="G468" s="125"/>
      <c r="H468" s="135">
        <v>16</v>
      </c>
      <c r="I468" s="132"/>
      <c r="J468" s="71">
        <v>0.5</v>
      </c>
      <c r="K468" s="72">
        <v>0.75</v>
      </c>
      <c r="L468" s="55">
        <f t="shared" si="138"/>
        <v>6</v>
      </c>
      <c r="M468" s="71">
        <v>0.41666666666666669</v>
      </c>
      <c r="N468" s="72">
        <v>0.83333333333333337</v>
      </c>
      <c r="O468" s="55">
        <f t="shared" si="139"/>
        <v>10</v>
      </c>
      <c r="P468" s="92"/>
    </row>
    <row r="469" spans="2:16" ht="19.5" customHeight="1" x14ac:dyDescent="0.2">
      <c r="B469" s="51">
        <f t="shared" si="136"/>
        <v>44997</v>
      </c>
      <c r="C469" s="52">
        <f t="shared" si="137"/>
        <v>44997</v>
      </c>
      <c r="D469" s="71"/>
      <c r="E469" s="72"/>
      <c r="F469" s="55"/>
      <c r="G469" s="125"/>
      <c r="H469" s="135">
        <v>17</v>
      </c>
      <c r="I469" s="132"/>
      <c r="J469" s="71">
        <v>0.5</v>
      </c>
      <c r="K469" s="72">
        <v>0.75</v>
      </c>
      <c r="L469" s="55">
        <f t="shared" si="138"/>
        <v>6</v>
      </c>
      <c r="M469" s="71">
        <v>0.41666666666666669</v>
      </c>
      <c r="N469" s="72">
        <v>0.75</v>
      </c>
      <c r="O469" s="55">
        <f t="shared" si="139"/>
        <v>8</v>
      </c>
      <c r="P469" s="92"/>
    </row>
    <row r="470" spans="2:16" ht="19.5" customHeight="1" x14ac:dyDescent="0.2">
      <c r="B470" s="51">
        <f t="shared" si="136"/>
        <v>44998</v>
      </c>
      <c r="C470" s="52">
        <f t="shared" si="137"/>
        <v>44998</v>
      </c>
      <c r="D470" s="71"/>
      <c r="E470" s="72"/>
      <c r="F470" s="55"/>
      <c r="G470" s="125"/>
      <c r="H470" s="135">
        <v>18</v>
      </c>
      <c r="I470" s="132"/>
      <c r="J470" s="71">
        <v>0.58333333333333337</v>
      </c>
      <c r="K470" s="72">
        <v>0.75</v>
      </c>
      <c r="L470" s="55">
        <f t="shared" si="138"/>
        <v>3.9999999999999991</v>
      </c>
      <c r="M470" s="71">
        <v>0.41666666666666669</v>
      </c>
      <c r="N470" s="72">
        <v>0.83333333333333337</v>
      </c>
      <c r="O470" s="55">
        <f t="shared" si="139"/>
        <v>10</v>
      </c>
      <c r="P470" s="92"/>
    </row>
    <row r="471" spans="2:16" ht="19.5" customHeight="1" x14ac:dyDescent="0.2">
      <c r="B471" s="51">
        <f t="shared" si="136"/>
        <v>44999</v>
      </c>
      <c r="C471" s="52">
        <f t="shared" si="137"/>
        <v>44999</v>
      </c>
      <c r="D471" s="53"/>
      <c r="E471" s="54"/>
      <c r="F471" s="55"/>
      <c r="G471" s="125"/>
      <c r="H471" s="135">
        <v>19</v>
      </c>
      <c r="I471" s="132"/>
      <c r="J471" s="35"/>
      <c r="K471" s="48" t="s">
        <v>79</v>
      </c>
      <c r="L471" s="47"/>
      <c r="M471" s="35"/>
      <c r="N471" s="48" t="s">
        <v>79</v>
      </c>
      <c r="O471" s="47"/>
      <c r="P471" s="92"/>
    </row>
    <row r="472" spans="2:16" ht="19.5" customHeight="1" x14ac:dyDescent="0.2">
      <c r="B472" s="51">
        <f t="shared" si="136"/>
        <v>45000</v>
      </c>
      <c r="C472" s="52">
        <f t="shared" si="137"/>
        <v>45000</v>
      </c>
      <c r="D472" s="71"/>
      <c r="E472" s="72"/>
      <c r="F472" s="55"/>
      <c r="G472" s="125"/>
      <c r="H472" s="135">
        <v>20</v>
      </c>
      <c r="I472" s="132"/>
      <c r="J472" s="71">
        <v>0.58333333333333337</v>
      </c>
      <c r="K472" s="72">
        <v>0.75</v>
      </c>
      <c r="L472" s="55">
        <f t="shared" ref="L472:L478" si="140">(K472-J472)*24</f>
        <v>3.9999999999999991</v>
      </c>
      <c r="M472" s="71">
        <v>0.41666666666666669</v>
      </c>
      <c r="N472" s="72">
        <v>0.83333333333333337</v>
      </c>
      <c r="O472" s="55">
        <f t="shared" ref="O472:O478" si="141">(N472-M472)*24</f>
        <v>10</v>
      </c>
      <c r="P472" s="128"/>
    </row>
    <row r="473" spans="2:16" ht="19.5" customHeight="1" x14ac:dyDescent="0.2">
      <c r="B473" s="51">
        <f t="shared" si="136"/>
        <v>45001</v>
      </c>
      <c r="C473" s="52">
        <f t="shared" si="137"/>
        <v>45001</v>
      </c>
      <c r="D473" s="71"/>
      <c r="E473" s="48"/>
      <c r="F473" s="47"/>
      <c r="G473" s="125"/>
      <c r="H473" s="135">
        <v>21</v>
      </c>
      <c r="I473" s="132"/>
      <c r="J473" s="71">
        <v>0.58333333333333337</v>
      </c>
      <c r="K473" s="72">
        <v>0.75</v>
      </c>
      <c r="L473" s="55">
        <f t="shared" si="140"/>
        <v>3.9999999999999991</v>
      </c>
      <c r="M473" s="71">
        <v>0.41666666666666669</v>
      </c>
      <c r="N473" s="72">
        <v>0.83333333333333337</v>
      </c>
      <c r="O473" s="55">
        <f t="shared" si="141"/>
        <v>10</v>
      </c>
      <c r="P473" s="92"/>
    </row>
    <row r="474" spans="2:16" ht="19.5" customHeight="1" x14ac:dyDescent="0.2">
      <c r="B474" s="51">
        <f t="shared" si="136"/>
        <v>45002</v>
      </c>
      <c r="C474" s="52">
        <f t="shared" si="137"/>
        <v>45002</v>
      </c>
      <c r="D474" s="71"/>
      <c r="E474" s="48" t="s">
        <v>321</v>
      </c>
      <c r="F474" s="47"/>
      <c r="G474" s="35"/>
      <c r="H474" s="48"/>
      <c r="I474" s="55"/>
      <c r="J474" s="71">
        <v>0.58333333333333337</v>
      </c>
      <c r="K474" s="72">
        <v>0.75</v>
      </c>
      <c r="L474" s="55">
        <f t="shared" si="140"/>
        <v>3.9999999999999991</v>
      </c>
      <c r="M474" s="71">
        <v>0.41666666666666669</v>
      </c>
      <c r="N474" s="72">
        <v>0.83333333333333337</v>
      </c>
      <c r="O474" s="55">
        <f t="shared" si="141"/>
        <v>10</v>
      </c>
      <c r="P474" s="92"/>
    </row>
    <row r="475" spans="2:16" ht="19.5" customHeight="1" x14ac:dyDescent="0.2">
      <c r="B475" s="51">
        <f t="shared" si="136"/>
        <v>45003</v>
      </c>
      <c r="C475" s="52">
        <f t="shared" si="137"/>
        <v>45003</v>
      </c>
      <c r="D475" s="71"/>
      <c r="E475" s="119" t="s">
        <v>322</v>
      </c>
      <c r="F475" s="55"/>
      <c r="G475" s="35"/>
      <c r="H475" s="48"/>
      <c r="I475" s="55"/>
      <c r="J475" s="71">
        <v>0.5</v>
      </c>
      <c r="K475" s="72">
        <v>0.75</v>
      </c>
      <c r="L475" s="55">
        <f t="shared" si="140"/>
        <v>6</v>
      </c>
      <c r="M475" s="71">
        <v>0.41666666666666669</v>
      </c>
      <c r="N475" s="72">
        <v>0.83333333333333337</v>
      </c>
      <c r="O475" s="55">
        <f t="shared" si="141"/>
        <v>10</v>
      </c>
      <c r="P475" s="92"/>
    </row>
    <row r="476" spans="2:16" ht="19.5" customHeight="1" x14ac:dyDescent="0.2">
      <c r="B476" s="51">
        <f t="shared" si="136"/>
        <v>45004</v>
      </c>
      <c r="C476" s="52">
        <f t="shared" si="137"/>
        <v>45004</v>
      </c>
      <c r="D476" s="71"/>
      <c r="E476" s="119" t="s">
        <v>322</v>
      </c>
      <c r="F476" s="55"/>
      <c r="G476" s="35"/>
      <c r="H476" s="48"/>
      <c r="I476" s="55"/>
      <c r="J476" s="71">
        <v>0.5</v>
      </c>
      <c r="K476" s="72">
        <v>0.75</v>
      </c>
      <c r="L476" s="55">
        <f t="shared" si="140"/>
        <v>6</v>
      </c>
      <c r="M476" s="71">
        <v>0.41666666666666669</v>
      </c>
      <c r="N476" s="72">
        <v>0.75</v>
      </c>
      <c r="O476" s="55">
        <f t="shared" si="141"/>
        <v>8</v>
      </c>
      <c r="P476" s="92"/>
    </row>
    <row r="477" spans="2:16" ht="19.5" customHeight="1" x14ac:dyDescent="0.2">
      <c r="B477" s="51">
        <f t="shared" si="136"/>
        <v>45005</v>
      </c>
      <c r="C477" s="52">
        <f t="shared" si="137"/>
        <v>45005</v>
      </c>
      <c r="D477" s="71"/>
      <c r="E477" s="119" t="s">
        <v>322</v>
      </c>
      <c r="F477" s="55"/>
      <c r="G477" s="35"/>
      <c r="H477" s="48"/>
      <c r="I477" s="55"/>
      <c r="J477" s="71">
        <v>0.58333333333333337</v>
      </c>
      <c r="K477" s="72">
        <v>0.75</v>
      </c>
      <c r="L477" s="55">
        <f t="shared" si="140"/>
        <v>3.9999999999999991</v>
      </c>
      <c r="M477" s="71">
        <v>0.41666666666666669</v>
      </c>
      <c r="N477" s="72">
        <v>0.83333333333333337</v>
      </c>
      <c r="O477" s="55">
        <f t="shared" si="141"/>
        <v>10</v>
      </c>
      <c r="P477" s="83"/>
    </row>
    <row r="478" spans="2:16" ht="19.5" customHeight="1" x14ac:dyDescent="0.2">
      <c r="B478" s="51">
        <f t="shared" si="136"/>
        <v>45006</v>
      </c>
      <c r="C478" s="52">
        <f t="shared" si="137"/>
        <v>45006</v>
      </c>
      <c r="D478" s="53"/>
      <c r="E478" s="119" t="s">
        <v>322</v>
      </c>
      <c r="F478" s="55"/>
      <c r="G478" s="35"/>
      <c r="H478" s="48"/>
      <c r="I478" s="55"/>
      <c r="J478" s="71">
        <v>0.5</v>
      </c>
      <c r="K478" s="72">
        <v>0.75</v>
      </c>
      <c r="L478" s="55">
        <f t="shared" si="140"/>
        <v>6</v>
      </c>
      <c r="M478" s="71">
        <v>0.41666666666666669</v>
      </c>
      <c r="N478" s="72">
        <v>0.75</v>
      </c>
      <c r="O478" s="55">
        <f t="shared" si="141"/>
        <v>8</v>
      </c>
      <c r="P478" s="83" t="s">
        <v>228</v>
      </c>
    </row>
    <row r="479" spans="2:16" ht="19.5" customHeight="1" x14ac:dyDescent="0.2">
      <c r="B479" s="51">
        <f t="shared" si="136"/>
        <v>45007</v>
      </c>
      <c r="C479" s="52">
        <f t="shared" si="137"/>
        <v>45007</v>
      </c>
      <c r="D479" s="35"/>
      <c r="E479" s="48" t="s">
        <v>79</v>
      </c>
      <c r="F479" s="47"/>
      <c r="G479" s="35"/>
      <c r="H479" s="48"/>
      <c r="I479" s="55"/>
      <c r="J479" s="35"/>
      <c r="K479" s="48" t="s">
        <v>79</v>
      </c>
      <c r="L479" s="47"/>
      <c r="M479" s="35"/>
      <c r="N479" s="48" t="s">
        <v>79</v>
      </c>
      <c r="O479" s="47"/>
      <c r="P479" s="92"/>
    </row>
    <row r="480" spans="2:16" ht="19.5" customHeight="1" x14ac:dyDescent="0.2">
      <c r="B480" s="51">
        <f t="shared" si="136"/>
        <v>45008</v>
      </c>
      <c r="C480" s="52">
        <f t="shared" si="137"/>
        <v>45008</v>
      </c>
      <c r="D480" s="71"/>
      <c r="E480" s="72"/>
      <c r="F480" s="55"/>
      <c r="G480" s="35"/>
      <c r="H480" s="48"/>
      <c r="I480" s="55"/>
      <c r="J480" s="71">
        <v>0.58333333333333337</v>
      </c>
      <c r="K480" s="72">
        <v>0.75</v>
      </c>
      <c r="L480" s="55">
        <f>(K480-J480)*24</f>
        <v>3.9999999999999991</v>
      </c>
      <c r="M480" s="71">
        <v>0.41666666666666669</v>
      </c>
      <c r="N480" s="72">
        <v>0.83333333333333337</v>
      </c>
      <c r="O480" s="55">
        <f>(N480-M480)*24</f>
        <v>10</v>
      </c>
      <c r="P480" s="92"/>
    </row>
    <row r="481" spans="2:16" ht="19.5" customHeight="1" x14ac:dyDescent="0.2">
      <c r="B481" s="51">
        <f t="shared" si="136"/>
        <v>45009</v>
      </c>
      <c r="C481" s="52">
        <f t="shared" si="137"/>
        <v>45009</v>
      </c>
      <c r="D481" s="71"/>
      <c r="E481" s="72"/>
      <c r="F481" s="55"/>
      <c r="G481" s="35"/>
      <c r="H481" s="48"/>
      <c r="I481" s="55"/>
      <c r="J481" s="71">
        <v>0.58333333333333337</v>
      </c>
      <c r="K481" s="72">
        <v>0.75</v>
      </c>
      <c r="L481" s="55">
        <f>(K481-J481)*24</f>
        <v>3.9999999999999991</v>
      </c>
      <c r="M481" s="71">
        <v>0.41666666666666669</v>
      </c>
      <c r="N481" s="72">
        <v>0.83333333333333337</v>
      </c>
      <c r="O481" s="55">
        <f>(N481-M481)*24</f>
        <v>10</v>
      </c>
      <c r="P481" s="92"/>
    </row>
    <row r="482" spans="2:16" ht="19.5" customHeight="1" x14ac:dyDescent="0.2">
      <c r="B482" s="51">
        <f t="shared" si="136"/>
        <v>45010</v>
      </c>
      <c r="C482" s="52">
        <f t="shared" si="137"/>
        <v>45010</v>
      </c>
      <c r="D482" s="71">
        <v>0.41666666666666669</v>
      </c>
      <c r="E482" s="72">
        <v>0.83333333333333337</v>
      </c>
      <c r="F482" s="55">
        <f>(E482-D482)*24</f>
        <v>10</v>
      </c>
      <c r="G482" s="35"/>
      <c r="H482" s="48"/>
      <c r="I482" s="55"/>
      <c r="J482" s="71">
        <v>0.5</v>
      </c>
      <c r="K482" s="72">
        <v>0.75</v>
      </c>
      <c r="L482" s="55">
        <f>(K482-J482)*24</f>
        <v>6</v>
      </c>
      <c r="M482" s="71">
        <v>0.41666666666666669</v>
      </c>
      <c r="N482" s="72">
        <v>0.83333333333333337</v>
      </c>
      <c r="O482" s="55">
        <f>(N482-M482)*24</f>
        <v>10</v>
      </c>
      <c r="P482" s="83"/>
    </row>
    <row r="483" spans="2:16" ht="19.5" customHeight="1" x14ac:dyDescent="0.2">
      <c r="B483" s="51">
        <f t="shared" si="136"/>
        <v>45011</v>
      </c>
      <c r="C483" s="52">
        <f t="shared" si="137"/>
        <v>45011</v>
      </c>
      <c r="D483" s="71">
        <v>0.41666666666666669</v>
      </c>
      <c r="E483" s="72">
        <v>0.75</v>
      </c>
      <c r="F483" s="55">
        <f>(E483-D483)*24</f>
        <v>8</v>
      </c>
      <c r="G483" s="35"/>
      <c r="H483" s="48"/>
      <c r="I483" s="55"/>
      <c r="J483" s="71">
        <v>0.5</v>
      </c>
      <c r="K483" s="72">
        <v>0.75</v>
      </c>
      <c r="L483" s="55">
        <f>(K483-J483)*24</f>
        <v>6</v>
      </c>
      <c r="M483" s="71">
        <v>0.41666666666666669</v>
      </c>
      <c r="N483" s="72">
        <v>0.75</v>
      </c>
      <c r="O483" s="55">
        <f>(N483-M483)*24</f>
        <v>8</v>
      </c>
      <c r="P483" s="83"/>
    </row>
    <row r="484" spans="2:16" ht="19.5" customHeight="1" x14ac:dyDescent="0.2">
      <c r="B484" s="51">
        <f t="shared" si="136"/>
        <v>45012</v>
      </c>
      <c r="C484" s="52">
        <f t="shared" si="137"/>
        <v>45012</v>
      </c>
      <c r="D484" s="71">
        <v>0.58333333333333337</v>
      </c>
      <c r="E484" s="72">
        <v>0.83333333333333337</v>
      </c>
      <c r="F484" s="55">
        <f>(E484-D484)*24</f>
        <v>6</v>
      </c>
      <c r="G484" s="35"/>
      <c r="H484" s="48"/>
      <c r="I484" s="55"/>
      <c r="J484" s="71">
        <v>0.5</v>
      </c>
      <c r="K484" s="72">
        <v>0.75</v>
      </c>
      <c r="L484" s="55">
        <f>(K484-J484)*24</f>
        <v>6</v>
      </c>
      <c r="M484" s="71">
        <v>0.41666666666666669</v>
      </c>
      <c r="N484" s="72">
        <v>0.83333333333333337</v>
      </c>
      <c r="O484" s="55">
        <f>(N484-M484)*24</f>
        <v>10</v>
      </c>
      <c r="P484" s="83" t="s">
        <v>84</v>
      </c>
    </row>
    <row r="485" spans="2:16" ht="19.5" customHeight="1" x14ac:dyDescent="0.2">
      <c r="B485" s="51">
        <f t="shared" si="136"/>
        <v>45013</v>
      </c>
      <c r="C485" s="52">
        <f t="shared" si="137"/>
        <v>45013</v>
      </c>
      <c r="E485" s="48" t="s">
        <v>79</v>
      </c>
      <c r="G485" s="35"/>
      <c r="H485" s="48"/>
      <c r="I485" s="55"/>
      <c r="K485" s="48" t="s">
        <v>79</v>
      </c>
      <c r="M485" s="35"/>
      <c r="N485" s="48" t="s">
        <v>79</v>
      </c>
      <c r="O485" s="47"/>
      <c r="P485" s="83"/>
    </row>
    <row r="486" spans="2:16" ht="19.5" customHeight="1" x14ac:dyDescent="0.2">
      <c r="B486" s="51">
        <f>IF(DAY(B485+1)&lt;&gt;29,"",B485+1)</f>
        <v>45014</v>
      </c>
      <c r="C486" s="52">
        <f t="shared" si="137"/>
        <v>45014</v>
      </c>
      <c r="D486" s="71">
        <v>0.58333333333333337</v>
      </c>
      <c r="E486" s="72">
        <v>0.83333333333333337</v>
      </c>
      <c r="F486" s="55">
        <f>(E486-D486)*24</f>
        <v>6</v>
      </c>
      <c r="G486" s="35"/>
      <c r="H486" s="48"/>
      <c r="I486" s="55"/>
      <c r="J486" s="71">
        <v>0.5</v>
      </c>
      <c r="K486" s="72">
        <v>0.75</v>
      </c>
      <c r="L486" s="55">
        <f>(K486-J486)*24</f>
        <v>6</v>
      </c>
      <c r="M486" s="71">
        <v>0.41666666666666669</v>
      </c>
      <c r="N486" s="72">
        <v>0.83333333333333337</v>
      </c>
      <c r="O486" s="55">
        <f>(N486-M486)*24</f>
        <v>10</v>
      </c>
      <c r="P486" s="83" t="s">
        <v>84</v>
      </c>
    </row>
    <row r="487" spans="2:16" ht="19.5" customHeight="1" x14ac:dyDescent="0.2">
      <c r="B487" s="51">
        <f>IF(DAY(B486+1)&lt;&gt;30,"",B486+1)</f>
        <v>45015</v>
      </c>
      <c r="C487" s="52">
        <f t="shared" si="137"/>
        <v>45015</v>
      </c>
      <c r="D487" s="71">
        <v>0.58333333333333337</v>
      </c>
      <c r="E487" s="72">
        <v>0.83333333333333337</v>
      </c>
      <c r="F487" s="55">
        <f>(E487-D487)*24</f>
        <v>6</v>
      </c>
      <c r="G487" s="35"/>
      <c r="H487" s="48"/>
      <c r="I487" s="55"/>
      <c r="J487" s="71">
        <v>0.5</v>
      </c>
      <c r="K487" s="72">
        <v>0.75</v>
      </c>
      <c r="L487" s="55">
        <f>(K487-J487)*24</f>
        <v>6</v>
      </c>
      <c r="M487" s="71">
        <v>0.41666666666666669</v>
      </c>
      <c r="N487" s="72">
        <v>0.83333333333333337</v>
      </c>
      <c r="O487" s="55">
        <f>(N487-M487)*24</f>
        <v>10</v>
      </c>
      <c r="P487" s="83" t="s">
        <v>84</v>
      </c>
    </row>
    <row r="488" spans="2:16" ht="19.5" customHeight="1" thickBot="1" x14ac:dyDescent="0.25">
      <c r="B488" s="51">
        <f>IF(DAY(B487+1)&lt;&gt;31,"",B487+1)</f>
        <v>45016</v>
      </c>
      <c r="C488" s="52">
        <f t="shared" si="137"/>
        <v>45016</v>
      </c>
      <c r="D488" s="71">
        <v>0.58333333333333337</v>
      </c>
      <c r="E488" s="72">
        <v>0.83333333333333337</v>
      </c>
      <c r="F488" s="55">
        <f>(E488-D488)*24</f>
        <v>6</v>
      </c>
      <c r="G488" s="35"/>
      <c r="H488" s="48"/>
      <c r="I488" s="55"/>
      <c r="J488" s="71">
        <v>0.5</v>
      </c>
      <c r="K488" s="72">
        <v>0.75</v>
      </c>
      <c r="L488" s="55">
        <f>(K488-J488)*24</f>
        <v>6</v>
      </c>
      <c r="M488" s="71">
        <v>0.41666666666666669</v>
      </c>
      <c r="N488" s="72">
        <v>0.83333333333333337</v>
      </c>
      <c r="O488" s="55">
        <f>(N488-M488)*24</f>
        <v>10</v>
      </c>
      <c r="P488" s="93" t="s">
        <v>84</v>
      </c>
    </row>
    <row r="489" spans="2:16" ht="19.5" customHeight="1" thickTop="1" x14ac:dyDescent="0.2">
      <c r="B489" s="57" t="s">
        <v>37</v>
      </c>
      <c r="C489" s="58"/>
      <c r="D489" s="57"/>
      <c r="E489" s="59">
        <f>COUNTIF(D458:D488,"&gt;0")</f>
        <v>6</v>
      </c>
      <c r="F489" s="60"/>
      <c r="G489" s="61"/>
      <c r="H489" s="59">
        <f>COUNTIF(G458:G488,"&gt;0")</f>
        <v>0</v>
      </c>
      <c r="I489" s="60"/>
      <c r="J489" s="61"/>
      <c r="K489" s="59">
        <f>COUNTIF(J458:J488,"&gt;0")</f>
        <v>27</v>
      </c>
      <c r="L489" s="60"/>
      <c r="M489" s="61"/>
      <c r="N489" s="59">
        <f>COUNTIF(M458:M488,"&gt;0")</f>
        <v>27</v>
      </c>
      <c r="O489" s="60"/>
      <c r="P489" s="80"/>
    </row>
    <row r="490" spans="2:16" ht="19.5" customHeight="1" x14ac:dyDescent="0.2">
      <c r="B490" s="62" t="s">
        <v>309</v>
      </c>
      <c r="C490" s="63"/>
      <c r="D490" s="64"/>
      <c r="E490" s="74">
        <f>SUM(F458:F488)</f>
        <v>42</v>
      </c>
      <c r="F490" s="63"/>
      <c r="G490" s="65"/>
      <c r="H490" s="74">
        <f>SUM(I458:I488)</f>
        <v>0</v>
      </c>
      <c r="I490" s="63"/>
      <c r="J490" s="65"/>
      <c r="K490" s="74">
        <f>SUM(L458:L488)</f>
        <v>134</v>
      </c>
      <c r="L490" s="63"/>
      <c r="M490" s="65"/>
      <c r="N490" s="74">
        <f>SUM(O458:O488)</f>
        <v>260</v>
      </c>
      <c r="O490" s="63"/>
      <c r="P490" s="40"/>
    </row>
    <row r="491" spans="2:16" ht="19.5" customHeight="1" x14ac:dyDescent="0.2">
      <c r="B491" s="153" t="s">
        <v>366</v>
      </c>
      <c r="C491" s="154"/>
      <c r="D491" s="64"/>
      <c r="E491" s="90">
        <f>COUNTIF($B$458:$B$488,"&gt;0")-E489</f>
        <v>25</v>
      </c>
      <c r="F491" s="47"/>
      <c r="G491" s="35"/>
      <c r="H491" s="90">
        <f>COUNTIF($B$458:$B$488,"&gt;0")-H489</f>
        <v>31</v>
      </c>
      <c r="I491" s="47"/>
      <c r="J491" s="35"/>
      <c r="K491" s="90">
        <f>COUNTIF($B$458:$B$488,"&gt;0")-K489</f>
        <v>4</v>
      </c>
      <c r="L491" s="47"/>
      <c r="M491" s="35"/>
      <c r="N491" s="90">
        <f>COUNTIF($B$458:$B$488,"&gt;0")-N489</f>
        <v>4</v>
      </c>
      <c r="O491" s="47"/>
      <c r="P491" s="40"/>
    </row>
    <row r="492" spans="2:16" ht="19.5" customHeight="1" x14ac:dyDescent="0.2">
      <c r="B492" s="67"/>
      <c r="C492" s="68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</row>
    <row r="494" spans="2:16" ht="21" customHeight="1" x14ac:dyDescent="0.2">
      <c r="B494" s="1"/>
      <c r="C494" s="287" t="s">
        <v>339</v>
      </c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</row>
    <row r="495" spans="2:16" x14ac:dyDescent="0.2">
      <c r="B495" s="1"/>
      <c r="C495" s="392"/>
      <c r="D495" s="392"/>
      <c r="E495" s="392"/>
      <c r="F495" s="392"/>
      <c r="G495" s="392"/>
      <c r="H495" s="392"/>
      <c r="I495" s="392"/>
      <c r="J495" s="392"/>
      <c r="K495" s="392"/>
      <c r="L495" s="392"/>
      <c r="M495" s="392"/>
      <c r="N495" s="392"/>
    </row>
    <row r="496" spans="2:16" ht="16.5" customHeight="1" x14ac:dyDescent="0.2">
      <c r="B496" s="1"/>
      <c r="C496" s="88"/>
      <c r="D496" s="48"/>
      <c r="E496" s="48"/>
      <c r="F496" s="66"/>
      <c r="G496" s="219" t="s">
        <v>313</v>
      </c>
      <c r="H496" s="220"/>
      <c r="I496" s="35" t="s">
        <v>324</v>
      </c>
      <c r="J496" s="47"/>
      <c r="K496" s="219" t="s">
        <v>325</v>
      </c>
      <c r="L496" s="220"/>
      <c r="M496" s="219" t="s">
        <v>326</v>
      </c>
      <c r="N496" s="220"/>
    </row>
    <row r="497" spans="2:14" ht="16.5" customHeight="1" x14ac:dyDescent="0.2">
      <c r="B497" s="1"/>
      <c r="C497" s="101" t="s">
        <v>55</v>
      </c>
      <c r="D497" s="102"/>
      <c r="E497" s="298" t="s">
        <v>37</v>
      </c>
      <c r="F497" s="299"/>
      <c r="G497" s="298">
        <f>E38</f>
        <v>25</v>
      </c>
      <c r="H497" s="299"/>
      <c r="I497" s="298">
        <f>H38</f>
        <v>0</v>
      </c>
      <c r="J497" s="299"/>
      <c r="K497" s="298">
        <f>K38</f>
        <v>26</v>
      </c>
      <c r="L497" s="299"/>
      <c r="M497" s="298">
        <f>N38</f>
        <v>26</v>
      </c>
      <c r="N497" s="299"/>
    </row>
    <row r="498" spans="2:14" ht="16.5" customHeight="1" x14ac:dyDescent="0.2">
      <c r="B498" s="1"/>
      <c r="C498" s="104"/>
      <c r="D498" s="105"/>
      <c r="E498" s="300" t="s">
        <v>309</v>
      </c>
      <c r="F498" s="301"/>
      <c r="G498" s="302">
        <f>E39</f>
        <v>178</v>
      </c>
      <c r="H498" s="303"/>
      <c r="I498" s="302">
        <f>H39</f>
        <v>0</v>
      </c>
      <c r="J498" s="303"/>
      <c r="K498" s="302">
        <f>K39</f>
        <v>146</v>
      </c>
      <c r="L498" s="303"/>
      <c r="M498" s="302">
        <f>N39</f>
        <v>250</v>
      </c>
      <c r="N498" s="303"/>
    </row>
    <row r="499" spans="2:14" ht="16.5" customHeight="1" x14ac:dyDescent="0.2">
      <c r="B499" s="1"/>
      <c r="C499" s="103"/>
      <c r="D499" s="99"/>
      <c r="E499" s="304" t="s">
        <v>42</v>
      </c>
      <c r="F499" s="305"/>
      <c r="G499" s="304">
        <f>E40</f>
        <v>5</v>
      </c>
      <c r="H499" s="305"/>
      <c r="I499" s="304">
        <f>H40</f>
        <v>30</v>
      </c>
      <c r="J499" s="305"/>
      <c r="K499" s="304">
        <f>K40</f>
        <v>4</v>
      </c>
      <c r="L499" s="305"/>
      <c r="M499" s="304">
        <f>N40</f>
        <v>4</v>
      </c>
      <c r="N499" s="305"/>
    </row>
    <row r="500" spans="2:14" ht="16.5" customHeight="1" x14ac:dyDescent="0.2">
      <c r="B500" s="1"/>
      <c r="C500" s="101" t="s">
        <v>327</v>
      </c>
      <c r="D500" s="102"/>
      <c r="E500" s="298" t="s">
        <v>37</v>
      </c>
      <c r="F500" s="299"/>
      <c r="G500" s="298">
        <f>E79</f>
        <v>26</v>
      </c>
      <c r="H500" s="299"/>
      <c r="I500" s="298">
        <f>H79</f>
        <v>0</v>
      </c>
      <c r="J500" s="299"/>
      <c r="K500" s="298">
        <f>K79</f>
        <v>27</v>
      </c>
      <c r="L500" s="299"/>
      <c r="M500" s="298">
        <f>N79</f>
        <v>27</v>
      </c>
      <c r="N500" s="299"/>
    </row>
    <row r="501" spans="2:14" ht="16.5" customHeight="1" x14ac:dyDescent="0.2">
      <c r="B501" s="1"/>
      <c r="C501" s="104"/>
      <c r="D501" s="105"/>
      <c r="E501" s="300" t="s">
        <v>309</v>
      </c>
      <c r="F501" s="301"/>
      <c r="G501" s="302">
        <f>E80</f>
        <v>186</v>
      </c>
      <c r="H501" s="303"/>
      <c r="I501" s="302">
        <f>H80</f>
        <v>0</v>
      </c>
      <c r="J501" s="303"/>
      <c r="K501" s="302">
        <f>K80</f>
        <v>156</v>
      </c>
      <c r="L501" s="303"/>
      <c r="M501" s="302">
        <f>N80</f>
        <v>254</v>
      </c>
      <c r="N501" s="303"/>
    </row>
    <row r="502" spans="2:14" ht="16.5" customHeight="1" x14ac:dyDescent="0.2">
      <c r="B502" s="1"/>
      <c r="C502" s="103"/>
      <c r="D502" s="99"/>
      <c r="E502" s="304" t="s">
        <v>42</v>
      </c>
      <c r="F502" s="305"/>
      <c r="G502" s="304">
        <f>E81</f>
        <v>5</v>
      </c>
      <c r="H502" s="305"/>
      <c r="I502" s="304">
        <f>H81</f>
        <v>31</v>
      </c>
      <c r="J502" s="305"/>
      <c r="K502" s="304">
        <f>K81</f>
        <v>4</v>
      </c>
      <c r="L502" s="305"/>
      <c r="M502" s="304">
        <f>N81</f>
        <v>4</v>
      </c>
      <c r="N502" s="305"/>
    </row>
    <row r="503" spans="2:14" ht="16.5" customHeight="1" x14ac:dyDescent="0.2">
      <c r="B503" s="1"/>
      <c r="C503" s="101" t="s">
        <v>328</v>
      </c>
      <c r="D503" s="102"/>
      <c r="E503" s="298" t="s">
        <v>37</v>
      </c>
      <c r="F503" s="299"/>
      <c r="G503" s="298">
        <f>E120</f>
        <v>23</v>
      </c>
      <c r="H503" s="299"/>
      <c r="I503" s="298">
        <f>H120</f>
        <v>0</v>
      </c>
      <c r="J503" s="299"/>
      <c r="K503" s="298">
        <f>K120</f>
        <v>26</v>
      </c>
      <c r="L503" s="299"/>
      <c r="M503" s="298">
        <f>N120</f>
        <v>26</v>
      </c>
      <c r="N503" s="299"/>
    </row>
    <row r="504" spans="2:14" ht="16.5" customHeight="1" x14ac:dyDescent="0.2">
      <c r="B504" s="1"/>
      <c r="C504" s="104"/>
      <c r="D504" s="105"/>
      <c r="E504" s="300" t="s">
        <v>309</v>
      </c>
      <c r="F504" s="301"/>
      <c r="G504" s="302">
        <f>E121</f>
        <v>150</v>
      </c>
      <c r="H504" s="303"/>
      <c r="I504" s="302">
        <f>H121</f>
        <v>0</v>
      </c>
      <c r="J504" s="303"/>
      <c r="K504" s="302">
        <f>K121</f>
        <v>135.99999999999997</v>
      </c>
      <c r="L504" s="303"/>
      <c r="M504" s="302">
        <f>N121</f>
        <v>248</v>
      </c>
      <c r="N504" s="303"/>
    </row>
    <row r="505" spans="2:14" ht="16.5" customHeight="1" x14ac:dyDescent="0.2">
      <c r="B505" s="1"/>
      <c r="C505" s="103"/>
      <c r="D505" s="99"/>
      <c r="E505" s="304" t="s">
        <v>42</v>
      </c>
      <c r="F505" s="305"/>
      <c r="G505" s="304">
        <f>E122</f>
        <v>7</v>
      </c>
      <c r="H505" s="305"/>
      <c r="I505" s="304">
        <f>H122</f>
        <v>30</v>
      </c>
      <c r="J505" s="305"/>
      <c r="K505" s="304">
        <f>K122</f>
        <v>4</v>
      </c>
      <c r="L505" s="305"/>
      <c r="M505" s="304">
        <f>N122</f>
        <v>4</v>
      </c>
      <c r="N505" s="305"/>
    </row>
    <row r="506" spans="2:14" ht="16.5" customHeight="1" x14ac:dyDescent="0.2">
      <c r="B506" s="1"/>
      <c r="C506" s="101" t="s">
        <v>329</v>
      </c>
      <c r="D506" s="102"/>
      <c r="E506" s="306" t="s">
        <v>37</v>
      </c>
      <c r="F506" s="307"/>
      <c r="G506" s="306">
        <f>E161</f>
        <v>26</v>
      </c>
      <c r="H506" s="307"/>
      <c r="I506" s="306">
        <f>H161</f>
        <v>0</v>
      </c>
      <c r="J506" s="307"/>
      <c r="K506" s="306">
        <f>K161</f>
        <v>28</v>
      </c>
      <c r="L506" s="307"/>
      <c r="M506" s="306">
        <f>N161</f>
        <v>28</v>
      </c>
      <c r="N506" s="307"/>
    </row>
    <row r="507" spans="2:14" ht="16.5" customHeight="1" x14ac:dyDescent="0.2">
      <c r="B507" s="1"/>
      <c r="C507" s="104"/>
      <c r="D507" s="105"/>
      <c r="E507" s="308" t="s">
        <v>309</v>
      </c>
      <c r="F507" s="309"/>
      <c r="G507" s="308">
        <f>E162</f>
        <v>197</v>
      </c>
      <c r="H507" s="309"/>
      <c r="I507" s="308">
        <f>H162</f>
        <v>0</v>
      </c>
      <c r="J507" s="309"/>
      <c r="K507" s="308">
        <f>K162</f>
        <v>183</v>
      </c>
      <c r="L507" s="309"/>
      <c r="M507" s="308">
        <f>N162</f>
        <v>263</v>
      </c>
      <c r="N507" s="309"/>
    </row>
    <row r="508" spans="2:14" ht="16.5" customHeight="1" x14ac:dyDescent="0.2">
      <c r="B508" s="1"/>
      <c r="C508" s="103"/>
      <c r="D508" s="99"/>
      <c r="E508" s="310" t="s">
        <v>42</v>
      </c>
      <c r="F508" s="311"/>
      <c r="G508" s="310">
        <f>E163</f>
        <v>5</v>
      </c>
      <c r="H508" s="311"/>
      <c r="I508" s="310">
        <f>H163</f>
        <v>31</v>
      </c>
      <c r="J508" s="311"/>
      <c r="K508" s="310">
        <f>K163</f>
        <v>3</v>
      </c>
      <c r="L508" s="311"/>
      <c r="M508" s="310">
        <f>N163</f>
        <v>3</v>
      </c>
      <c r="N508" s="311"/>
    </row>
    <row r="509" spans="2:14" ht="16.5" customHeight="1" x14ac:dyDescent="0.2">
      <c r="B509" s="1"/>
      <c r="C509" s="101" t="s">
        <v>330</v>
      </c>
      <c r="D509" s="102"/>
      <c r="E509" s="306" t="s">
        <v>37</v>
      </c>
      <c r="F509" s="307"/>
      <c r="G509" s="306">
        <f>E202</f>
        <v>28</v>
      </c>
      <c r="H509" s="307"/>
      <c r="I509" s="306">
        <f>H202</f>
        <v>0</v>
      </c>
      <c r="J509" s="307"/>
      <c r="K509" s="306">
        <f>K202</f>
        <v>30</v>
      </c>
      <c r="L509" s="307"/>
      <c r="M509" s="306">
        <f>N202</f>
        <v>30</v>
      </c>
      <c r="N509" s="307"/>
    </row>
    <row r="510" spans="2:14" ht="16.5" customHeight="1" x14ac:dyDescent="0.2">
      <c r="B510" s="1"/>
      <c r="C510" s="104"/>
      <c r="D510" s="105"/>
      <c r="E510" s="308" t="s">
        <v>309</v>
      </c>
      <c r="F510" s="309"/>
      <c r="G510" s="308">
        <f>E203</f>
        <v>254</v>
      </c>
      <c r="H510" s="309"/>
      <c r="I510" s="308">
        <f>H203</f>
        <v>0</v>
      </c>
      <c r="J510" s="309"/>
      <c r="K510" s="308">
        <f>K203</f>
        <v>264</v>
      </c>
      <c r="L510" s="309"/>
      <c r="M510" s="308">
        <f>N203</f>
        <v>290</v>
      </c>
      <c r="N510" s="309"/>
    </row>
    <row r="511" spans="2:14" ht="16.5" customHeight="1" x14ac:dyDescent="0.2">
      <c r="B511" s="1"/>
      <c r="C511" s="103"/>
      <c r="D511" s="99"/>
      <c r="E511" s="310" t="s">
        <v>42</v>
      </c>
      <c r="F511" s="311"/>
      <c r="G511" s="310">
        <f>E204</f>
        <v>3</v>
      </c>
      <c r="H511" s="311"/>
      <c r="I511" s="310">
        <f>H204</f>
        <v>31</v>
      </c>
      <c r="J511" s="311"/>
      <c r="K511" s="310">
        <f>K204</f>
        <v>1</v>
      </c>
      <c r="L511" s="311"/>
      <c r="M511" s="310">
        <f>N204</f>
        <v>1</v>
      </c>
      <c r="N511" s="311"/>
    </row>
    <row r="512" spans="2:14" ht="16.5" customHeight="1" x14ac:dyDescent="0.2">
      <c r="B512" s="1"/>
      <c r="C512" s="101" t="s">
        <v>331</v>
      </c>
      <c r="D512" s="102"/>
      <c r="E512" s="306" t="s">
        <v>37</v>
      </c>
      <c r="F512" s="307"/>
      <c r="G512" s="306">
        <f>E243</f>
        <v>23</v>
      </c>
      <c r="H512" s="307"/>
      <c r="I512" s="306">
        <f>H243</f>
        <v>0</v>
      </c>
      <c r="J512" s="307"/>
      <c r="K512" s="306">
        <f>K243</f>
        <v>26</v>
      </c>
      <c r="L512" s="307"/>
      <c r="M512" s="306">
        <f>N243</f>
        <v>26</v>
      </c>
      <c r="N512" s="307"/>
    </row>
    <row r="513" spans="2:14" ht="16.5" customHeight="1" x14ac:dyDescent="0.2">
      <c r="B513" s="1"/>
      <c r="C513" s="104"/>
      <c r="D513" s="105"/>
      <c r="E513" s="308" t="s">
        <v>309</v>
      </c>
      <c r="F513" s="309"/>
      <c r="G513" s="308">
        <f>E244</f>
        <v>158</v>
      </c>
      <c r="H513" s="309"/>
      <c r="I513" s="308">
        <f>H244</f>
        <v>0</v>
      </c>
      <c r="J513" s="309"/>
      <c r="K513" s="308">
        <f>K244</f>
        <v>144</v>
      </c>
      <c r="L513" s="309"/>
      <c r="M513" s="308">
        <f>N244</f>
        <v>248</v>
      </c>
      <c r="N513" s="309"/>
    </row>
    <row r="514" spans="2:14" ht="16.5" customHeight="1" x14ac:dyDescent="0.2">
      <c r="B514" s="1"/>
      <c r="C514" s="103"/>
      <c r="D514" s="99"/>
      <c r="E514" s="310" t="s">
        <v>42</v>
      </c>
      <c r="F514" s="311"/>
      <c r="G514" s="310">
        <f>E245</f>
        <v>7</v>
      </c>
      <c r="H514" s="311"/>
      <c r="I514" s="310">
        <f>H245</f>
        <v>30</v>
      </c>
      <c r="J514" s="311"/>
      <c r="K514" s="310">
        <f>K245</f>
        <v>4</v>
      </c>
      <c r="L514" s="311"/>
      <c r="M514" s="310">
        <f>N245</f>
        <v>4</v>
      </c>
      <c r="N514" s="311"/>
    </row>
    <row r="515" spans="2:14" ht="16.5" customHeight="1" x14ac:dyDescent="0.2">
      <c r="B515" s="1"/>
      <c r="C515" s="101" t="s">
        <v>332</v>
      </c>
      <c r="D515" s="102"/>
      <c r="E515" s="306" t="s">
        <v>37</v>
      </c>
      <c r="F515" s="307"/>
      <c r="G515" s="306">
        <f>E284</f>
        <v>3</v>
      </c>
      <c r="H515" s="307"/>
      <c r="I515" s="306">
        <f>H284</f>
        <v>2</v>
      </c>
      <c r="J515" s="307"/>
      <c r="K515" s="306">
        <f>K284</f>
        <v>27</v>
      </c>
      <c r="L515" s="307"/>
      <c r="M515" s="306">
        <f>N284</f>
        <v>27</v>
      </c>
      <c r="N515" s="307"/>
    </row>
    <row r="516" spans="2:14" ht="16.5" customHeight="1" x14ac:dyDescent="0.2">
      <c r="B516" s="1"/>
      <c r="C516" s="104"/>
      <c r="D516" s="105"/>
      <c r="E516" s="308" t="s">
        <v>309</v>
      </c>
      <c r="F516" s="309"/>
      <c r="G516" s="308">
        <f>E285</f>
        <v>24</v>
      </c>
      <c r="H516" s="309"/>
      <c r="I516" s="308">
        <f>H285</f>
        <v>0</v>
      </c>
      <c r="J516" s="309"/>
      <c r="K516" s="308">
        <f>K285</f>
        <v>152</v>
      </c>
      <c r="L516" s="309"/>
      <c r="M516" s="308">
        <f>N285</f>
        <v>258</v>
      </c>
      <c r="N516" s="309"/>
    </row>
    <row r="517" spans="2:14" ht="16.5" customHeight="1" x14ac:dyDescent="0.2">
      <c r="B517" s="1"/>
      <c r="C517" s="103"/>
      <c r="D517" s="99"/>
      <c r="E517" s="310" t="s">
        <v>42</v>
      </c>
      <c r="F517" s="311"/>
      <c r="G517" s="310">
        <f>E286</f>
        <v>28</v>
      </c>
      <c r="H517" s="311"/>
      <c r="I517" s="310">
        <f>H286</f>
        <v>29</v>
      </c>
      <c r="J517" s="311"/>
      <c r="K517" s="310">
        <f>K286</f>
        <v>4</v>
      </c>
      <c r="L517" s="311"/>
      <c r="M517" s="310">
        <f>N286</f>
        <v>4</v>
      </c>
      <c r="N517" s="311"/>
    </row>
    <row r="518" spans="2:14" ht="16.5" customHeight="1" x14ac:dyDescent="0.2">
      <c r="B518" s="1"/>
      <c r="C518" s="101" t="s">
        <v>333</v>
      </c>
      <c r="D518" s="102"/>
      <c r="E518" s="306" t="s">
        <v>37</v>
      </c>
      <c r="F518" s="307"/>
      <c r="G518" s="306">
        <f>E325</f>
        <v>0</v>
      </c>
      <c r="H518" s="307"/>
      <c r="I518" s="306">
        <f>H325</f>
        <v>25</v>
      </c>
      <c r="J518" s="307"/>
      <c r="K518" s="306">
        <f>K325</f>
        <v>25</v>
      </c>
      <c r="L518" s="307"/>
      <c r="M518" s="306">
        <f>N325</f>
        <v>25</v>
      </c>
      <c r="N518" s="307"/>
    </row>
    <row r="519" spans="2:14" ht="16.5" customHeight="1" x14ac:dyDescent="0.2">
      <c r="B519" s="1"/>
      <c r="C519" s="104"/>
      <c r="D519" s="105"/>
      <c r="E519" s="308" t="s">
        <v>309</v>
      </c>
      <c r="F519" s="309"/>
      <c r="G519" s="308">
        <f>E326</f>
        <v>0</v>
      </c>
      <c r="H519" s="309"/>
      <c r="I519" s="308">
        <f>H326</f>
        <v>147.5</v>
      </c>
      <c r="J519" s="309"/>
      <c r="K519" s="308">
        <f>K326</f>
        <v>120</v>
      </c>
      <c r="L519" s="309"/>
      <c r="M519" s="308">
        <f>N326</f>
        <v>238</v>
      </c>
      <c r="N519" s="309"/>
    </row>
    <row r="520" spans="2:14" ht="16.5" customHeight="1" x14ac:dyDescent="0.2">
      <c r="B520" s="1"/>
      <c r="C520" s="103"/>
      <c r="D520" s="99"/>
      <c r="E520" s="310" t="s">
        <v>42</v>
      </c>
      <c r="F520" s="311"/>
      <c r="G520" s="310">
        <f>E327</f>
        <v>30</v>
      </c>
      <c r="H520" s="311"/>
      <c r="I520" s="310">
        <f>H327</f>
        <v>5</v>
      </c>
      <c r="J520" s="311"/>
      <c r="K520" s="310">
        <f>K327</f>
        <v>5</v>
      </c>
      <c r="L520" s="311"/>
      <c r="M520" s="310">
        <f>N327</f>
        <v>5</v>
      </c>
      <c r="N520" s="311"/>
    </row>
    <row r="521" spans="2:14" ht="16.5" customHeight="1" x14ac:dyDescent="0.2">
      <c r="B521" s="1"/>
      <c r="C521" s="101" t="s">
        <v>334</v>
      </c>
      <c r="D521" s="102"/>
      <c r="E521" s="306" t="s">
        <v>37</v>
      </c>
      <c r="F521" s="307"/>
      <c r="G521" s="306">
        <f>E366</f>
        <v>0</v>
      </c>
      <c r="H521" s="307"/>
      <c r="I521" s="306">
        <f>H366</f>
        <v>27</v>
      </c>
      <c r="J521" s="307"/>
      <c r="K521" s="306">
        <f>K366</f>
        <v>27</v>
      </c>
      <c r="L521" s="307"/>
      <c r="M521" s="306">
        <f>N366</f>
        <v>27</v>
      </c>
      <c r="N521" s="307"/>
    </row>
    <row r="522" spans="2:14" ht="16.5" customHeight="1" x14ac:dyDescent="0.2">
      <c r="B522" s="1"/>
      <c r="C522" s="104"/>
      <c r="D522" s="105"/>
      <c r="E522" s="308" t="s">
        <v>309</v>
      </c>
      <c r="F522" s="309"/>
      <c r="G522" s="308">
        <f>E367</f>
        <v>0</v>
      </c>
      <c r="H522" s="309"/>
      <c r="I522" s="308">
        <f>H367</f>
        <v>167</v>
      </c>
      <c r="J522" s="309"/>
      <c r="K522" s="308">
        <f>K367</f>
        <v>134</v>
      </c>
      <c r="L522" s="309"/>
      <c r="M522" s="308">
        <f>N367</f>
        <v>258</v>
      </c>
      <c r="N522" s="309"/>
    </row>
    <row r="523" spans="2:14" ht="16.5" customHeight="1" x14ac:dyDescent="0.2">
      <c r="B523" s="1"/>
      <c r="C523" s="103"/>
      <c r="D523" s="99"/>
      <c r="E523" s="310" t="s">
        <v>42</v>
      </c>
      <c r="F523" s="311"/>
      <c r="G523" s="310">
        <f>E368</f>
        <v>31</v>
      </c>
      <c r="H523" s="311"/>
      <c r="I523" s="310">
        <f>H368</f>
        <v>4</v>
      </c>
      <c r="J523" s="311"/>
      <c r="K523" s="310">
        <f>K368</f>
        <v>4</v>
      </c>
      <c r="L523" s="311"/>
      <c r="M523" s="310">
        <f>N368</f>
        <v>4</v>
      </c>
      <c r="N523" s="311"/>
    </row>
    <row r="524" spans="2:14" ht="16.5" customHeight="1" x14ac:dyDescent="0.2">
      <c r="B524" s="1"/>
      <c r="C524" s="101" t="s">
        <v>335</v>
      </c>
      <c r="D524" s="102"/>
      <c r="E524" s="306" t="s">
        <v>37</v>
      </c>
      <c r="F524" s="307"/>
      <c r="G524" s="306">
        <f>E407</f>
        <v>0</v>
      </c>
      <c r="H524" s="307"/>
      <c r="I524" s="306">
        <f>H407</f>
        <v>26</v>
      </c>
      <c r="J524" s="307"/>
      <c r="K524" s="306">
        <f>K407</f>
        <v>25</v>
      </c>
      <c r="L524" s="307"/>
      <c r="M524" s="306">
        <f>N407</f>
        <v>26</v>
      </c>
      <c r="N524" s="307"/>
    </row>
    <row r="525" spans="2:14" ht="16.5" customHeight="1" x14ac:dyDescent="0.2">
      <c r="B525" s="1"/>
      <c r="C525" s="104"/>
      <c r="D525" s="105"/>
      <c r="E525" s="308" t="s">
        <v>309</v>
      </c>
      <c r="F525" s="309"/>
      <c r="G525" s="308">
        <f>E408</f>
        <v>0</v>
      </c>
      <c r="H525" s="309"/>
      <c r="I525" s="308">
        <f>H408</f>
        <v>166</v>
      </c>
      <c r="J525" s="309"/>
      <c r="K525" s="308">
        <f>K408</f>
        <v>128</v>
      </c>
      <c r="L525" s="309"/>
      <c r="M525" s="308">
        <f>N408</f>
        <v>246</v>
      </c>
      <c r="N525" s="309"/>
    </row>
    <row r="526" spans="2:14" ht="16.5" customHeight="1" x14ac:dyDescent="0.2">
      <c r="B526" s="1"/>
      <c r="C526" s="103"/>
      <c r="D526" s="99"/>
      <c r="E526" s="310" t="s">
        <v>42</v>
      </c>
      <c r="F526" s="311"/>
      <c r="G526" s="310">
        <f>E409</f>
        <v>31</v>
      </c>
      <c r="H526" s="311"/>
      <c r="I526" s="310">
        <f>H409</f>
        <v>5</v>
      </c>
      <c r="J526" s="311"/>
      <c r="K526" s="310">
        <f>K409</f>
        <v>6</v>
      </c>
      <c r="L526" s="311"/>
      <c r="M526" s="310">
        <f>N409</f>
        <v>5</v>
      </c>
      <c r="N526" s="311"/>
    </row>
    <row r="527" spans="2:14" ht="16.5" customHeight="1" x14ac:dyDescent="0.2">
      <c r="B527" s="1"/>
      <c r="C527" s="101" t="s">
        <v>336</v>
      </c>
      <c r="D527" s="102"/>
      <c r="E527" s="306" t="s">
        <v>37</v>
      </c>
      <c r="F527" s="307"/>
      <c r="G527" s="306">
        <f>E448</f>
        <v>0</v>
      </c>
      <c r="H527" s="307"/>
      <c r="I527" s="306">
        <f>H448</f>
        <v>20</v>
      </c>
      <c r="J527" s="307"/>
      <c r="K527" s="306">
        <f>K448</f>
        <v>10</v>
      </c>
      <c r="L527" s="307"/>
      <c r="M527" s="306">
        <f>N448</f>
        <v>25</v>
      </c>
      <c r="N527" s="307"/>
    </row>
    <row r="528" spans="2:14" ht="16.5" customHeight="1" x14ac:dyDescent="0.2">
      <c r="B528" s="1"/>
      <c r="C528" s="104"/>
      <c r="D528" s="105"/>
      <c r="E528" s="308" t="s">
        <v>309</v>
      </c>
      <c r="F528" s="309"/>
      <c r="G528" s="308">
        <f>E449</f>
        <v>0</v>
      </c>
      <c r="H528" s="309"/>
      <c r="I528" s="308">
        <f>H449</f>
        <v>114.5</v>
      </c>
      <c r="J528" s="309"/>
      <c r="K528" s="308">
        <f>K449</f>
        <v>50</v>
      </c>
      <c r="L528" s="309"/>
      <c r="M528" s="308">
        <f>N449</f>
        <v>238</v>
      </c>
      <c r="N528" s="309"/>
    </row>
    <row r="529" spans="2:14" ht="16.5" customHeight="1" x14ac:dyDescent="0.2">
      <c r="B529" s="1"/>
      <c r="C529" s="103"/>
      <c r="D529" s="99"/>
      <c r="E529" s="310" t="s">
        <v>42</v>
      </c>
      <c r="F529" s="311"/>
      <c r="G529" s="310">
        <f>E450</f>
        <v>28</v>
      </c>
      <c r="H529" s="311"/>
      <c r="I529" s="310">
        <f>H450</f>
        <v>8</v>
      </c>
      <c r="J529" s="311"/>
      <c r="K529" s="310">
        <f>K450</f>
        <v>18</v>
      </c>
      <c r="L529" s="311"/>
      <c r="M529" s="310">
        <f>N450</f>
        <v>3</v>
      </c>
      <c r="N529" s="311"/>
    </row>
    <row r="530" spans="2:14" ht="16.5" customHeight="1" x14ac:dyDescent="0.2">
      <c r="B530" s="1"/>
      <c r="C530" s="101" t="s">
        <v>337</v>
      </c>
      <c r="D530" s="102"/>
      <c r="E530" s="306" t="s">
        <v>37</v>
      </c>
      <c r="F530" s="307"/>
      <c r="G530" s="306">
        <f>E489</f>
        <v>6</v>
      </c>
      <c r="H530" s="307"/>
      <c r="I530" s="306">
        <f>H489</f>
        <v>0</v>
      </c>
      <c r="J530" s="307"/>
      <c r="K530" s="306">
        <f>K489</f>
        <v>27</v>
      </c>
      <c r="L530" s="307"/>
      <c r="M530" s="306">
        <f>N489</f>
        <v>27</v>
      </c>
      <c r="N530" s="307"/>
    </row>
    <row r="531" spans="2:14" ht="16.5" customHeight="1" x14ac:dyDescent="0.2">
      <c r="B531" s="1"/>
      <c r="C531" s="104"/>
      <c r="D531" s="105"/>
      <c r="E531" s="308" t="s">
        <v>309</v>
      </c>
      <c r="F531" s="309"/>
      <c r="G531" s="308">
        <f>E490</f>
        <v>42</v>
      </c>
      <c r="H531" s="309"/>
      <c r="I531" s="308">
        <f>H490</f>
        <v>0</v>
      </c>
      <c r="J531" s="309"/>
      <c r="K531" s="308">
        <f>K490</f>
        <v>134</v>
      </c>
      <c r="L531" s="309"/>
      <c r="M531" s="308">
        <f>N490</f>
        <v>260</v>
      </c>
      <c r="N531" s="309"/>
    </row>
    <row r="532" spans="2:14" ht="16.5" customHeight="1" x14ac:dyDescent="0.2">
      <c r="B532" s="1"/>
      <c r="C532" s="103"/>
      <c r="D532" s="99"/>
      <c r="E532" s="310" t="s">
        <v>42</v>
      </c>
      <c r="F532" s="311"/>
      <c r="G532" s="310">
        <f>E491</f>
        <v>25</v>
      </c>
      <c r="H532" s="311"/>
      <c r="I532" s="310">
        <f>H491</f>
        <v>31</v>
      </c>
      <c r="J532" s="311"/>
      <c r="K532" s="310">
        <f>K491</f>
        <v>4</v>
      </c>
      <c r="L532" s="311"/>
      <c r="M532" s="310">
        <f>N491</f>
        <v>4</v>
      </c>
      <c r="N532" s="311"/>
    </row>
    <row r="533" spans="2:14" ht="16.5" customHeight="1" x14ac:dyDescent="0.2">
      <c r="B533" s="1"/>
      <c r="C533" s="101" t="s">
        <v>338</v>
      </c>
      <c r="D533" s="102"/>
      <c r="E533" s="306" t="s">
        <v>37</v>
      </c>
      <c r="F533" s="307"/>
      <c r="G533" s="306">
        <f>G497+G500+G503+G506+G509+G512+G515+G518+G521+G524+G527+G530</f>
        <v>160</v>
      </c>
      <c r="H533" s="307"/>
      <c r="I533" s="306">
        <f>I497+I500+I503+I506+I509+I512+I515+I518+I521+I524+I527+I530</f>
        <v>100</v>
      </c>
      <c r="J533" s="307"/>
      <c r="K533" s="306">
        <f>K497+K500+K503+K506+K509+K512+K515+K518+K521+K524+K527+K530</f>
        <v>304</v>
      </c>
      <c r="L533" s="307"/>
      <c r="M533" s="306">
        <f>M497+M500+M503+M506+M509+M512+M515+M518+M521+M524+M527+M530</f>
        <v>320</v>
      </c>
      <c r="N533" s="307"/>
    </row>
    <row r="534" spans="2:14" ht="16.5" customHeight="1" x14ac:dyDescent="0.2">
      <c r="B534" s="1"/>
      <c r="C534" s="104"/>
      <c r="D534" s="105"/>
      <c r="E534" s="308" t="s">
        <v>309</v>
      </c>
      <c r="F534" s="309"/>
      <c r="G534" s="312">
        <f>G498+G501+G504+G507+G510+G513+G516+G519+G522+G525+G528+G531</f>
        <v>1189</v>
      </c>
      <c r="H534" s="313"/>
      <c r="I534" s="312">
        <f>I498+I501+I504+I507+I510+I513+I516+I519+I522+I525+I528+I531</f>
        <v>595</v>
      </c>
      <c r="J534" s="313"/>
      <c r="K534" s="312">
        <f>K498+K501+K504+K507+K510+K513+K516+K519+K522+K525+K528+K531</f>
        <v>1747</v>
      </c>
      <c r="L534" s="313"/>
      <c r="M534" s="312">
        <f>M498+M501+M504+M507+M510+M513+M516+M519+M522+M525+M528+M531</f>
        <v>3051</v>
      </c>
      <c r="N534" s="313"/>
    </row>
    <row r="535" spans="2:14" ht="16.5" customHeight="1" x14ac:dyDescent="0.2">
      <c r="B535" s="1"/>
      <c r="C535" s="103"/>
      <c r="D535" s="99"/>
      <c r="E535" s="310" t="s">
        <v>42</v>
      </c>
      <c r="F535" s="311"/>
      <c r="G535" s="310">
        <f>G499+G502+G505+G508+G511+G514+G517+G520+G523+G526+G529+G532</f>
        <v>205</v>
      </c>
      <c r="H535" s="311"/>
      <c r="I535" s="310">
        <f>I499+I502+I505+I508+I511+I514+I517+I520+I523+I526+I529+I532</f>
        <v>265</v>
      </c>
      <c r="J535" s="311"/>
      <c r="K535" s="310">
        <f>K499+K502+K505+K508+K511+K514+K517+K520+K523+K526+K529+K532</f>
        <v>61</v>
      </c>
      <c r="L535" s="311"/>
      <c r="M535" s="310">
        <f>M499+M502+M505+M508+M511+M514+M517+M520+M523+M526+M529+M532</f>
        <v>45</v>
      </c>
      <c r="N535" s="311"/>
    </row>
  </sheetData>
  <mergeCells count="296">
    <mergeCell ref="B1:P2"/>
    <mergeCell ref="B4:D4"/>
    <mergeCell ref="B5:C6"/>
    <mergeCell ref="D5:F5"/>
    <mergeCell ref="G5:I5"/>
    <mergeCell ref="J5:L5"/>
    <mergeCell ref="M5:O5"/>
    <mergeCell ref="T5:U5"/>
    <mergeCell ref="B42:P43"/>
    <mergeCell ref="B45:D45"/>
    <mergeCell ref="B46:C47"/>
    <mergeCell ref="D46:F46"/>
    <mergeCell ref="G46:I46"/>
    <mergeCell ref="J46:L46"/>
    <mergeCell ref="M46:O46"/>
    <mergeCell ref="D9:F9"/>
    <mergeCell ref="B124:P125"/>
    <mergeCell ref="B127:D127"/>
    <mergeCell ref="B128:C129"/>
    <mergeCell ref="D128:F128"/>
    <mergeCell ref="G128:I128"/>
    <mergeCell ref="J128:L128"/>
    <mergeCell ref="M128:O128"/>
    <mergeCell ref="B83:P84"/>
    <mergeCell ref="B86:D86"/>
    <mergeCell ref="B87:C88"/>
    <mergeCell ref="D87:F87"/>
    <mergeCell ref="G87:I87"/>
    <mergeCell ref="J87:L87"/>
    <mergeCell ref="M87:O87"/>
    <mergeCell ref="D138:F138"/>
    <mergeCell ref="D139:F139"/>
    <mergeCell ref="B165:P166"/>
    <mergeCell ref="B168:D168"/>
    <mergeCell ref="B169:C170"/>
    <mergeCell ref="D169:F169"/>
    <mergeCell ref="G169:I169"/>
    <mergeCell ref="J169:L169"/>
    <mergeCell ref="M169:O169"/>
    <mergeCell ref="B247:P248"/>
    <mergeCell ref="B250:D250"/>
    <mergeCell ref="E250:F250"/>
    <mergeCell ref="B251:C252"/>
    <mergeCell ref="D251:F251"/>
    <mergeCell ref="G251:I251"/>
    <mergeCell ref="J251:L251"/>
    <mergeCell ref="M251:O251"/>
    <mergeCell ref="D197:F197"/>
    <mergeCell ref="B206:P207"/>
    <mergeCell ref="B209:D209"/>
    <mergeCell ref="B210:C211"/>
    <mergeCell ref="D210:F210"/>
    <mergeCell ref="G210:I210"/>
    <mergeCell ref="J210:L210"/>
    <mergeCell ref="M210:O210"/>
    <mergeCell ref="G256:I256"/>
    <mergeCell ref="B288:P289"/>
    <mergeCell ref="B291:D291"/>
    <mergeCell ref="E291:F291"/>
    <mergeCell ref="B292:C293"/>
    <mergeCell ref="D292:F292"/>
    <mergeCell ref="G292:I292"/>
    <mergeCell ref="J292:L292"/>
    <mergeCell ref="M292:O292"/>
    <mergeCell ref="B370:P371"/>
    <mergeCell ref="B373:D373"/>
    <mergeCell ref="E373:F373"/>
    <mergeCell ref="B374:C375"/>
    <mergeCell ref="D374:F374"/>
    <mergeCell ref="G374:I374"/>
    <mergeCell ref="J374:L374"/>
    <mergeCell ref="M374:O374"/>
    <mergeCell ref="B329:P330"/>
    <mergeCell ref="B332:D332"/>
    <mergeCell ref="E332:F332"/>
    <mergeCell ref="B333:C334"/>
    <mergeCell ref="D333:F333"/>
    <mergeCell ref="G333:I333"/>
    <mergeCell ref="J333:L333"/>
    <mergeCell ref="M333:O333"/>
    <mergeCell ref="B456:C457"/>
    <mergeCell ref="D456:F456"/>
    <mergeCell ref="G456:I456"/>
    <mergeCell ref="J456:L456"/>
    <mergeCell ref="M456:O456"/>
    <mergeCell ref="B411:P412"/>
    <mergeCell ref="B414:D414"/>
    <mergeCell ref="E414:F414"/>
    <mergeCell ref="B415:C416"/>
    <mergeCell ref="D415:F415"/>
    <mergeCell ref="G415:I415"/>
    <mergeCell ref="J415:L415"/>
    <mergeCell ref="M415:O415"/>
    <mergeCell ref="E501:F501"/>
    <mergeCell ref="G501:H501"/>
    <mergeCell ref="K501:L501"/>
    <mergeCell ref="M501:N501"/>
    <mergeCell ref="I501:J501"/>
    <mergeCell ref="E499:F499"/>
    <mergeCell ref="G499:H499"/>
    <mergeCell ref="K499:L499"/>
    <mergeCell ref="M499:N499"/>
    <mergeCell ref="E502:F502"/>
    <mergeCell ref="G502:H502"/>
    <mergeCell ref="K502:L502"/>
    <mergeCell ref="M502:N502"/>
    <mergeCell ref="E503:F503"/>
    <mergeCell ref="G503:H503"/>
    <mergeCell ref="K503:L503"/>
    <mergeCell ref="M503:N503"/>
    <mergeCell ref="I502:J502"/>
    <mergeCell ref="I503:J503"/>
    <mergeCell ref="E504:F504"/>
    <mergeCell ref="G504:H504"/>
    <mergeCell ref="K504:L504"/>
    <mergeCell ref="M504:N504"/>
    <mergeCell ref="E505:F505"/>
    <mergeCell ref="G505:H505"/>
    <mergeCell ref="K505:L505"/>
    <mergeCell ref="M505:N505"/>
    <mergeCell ref="I504:J504"/>
    <mergeCell ref="I505:J505"/>
    <mergeCell ref="E506:F506"/>
    <mergeCell ref="G506:H506"/>
    <mergeCell ref="K506:L506"/>
    <mergeCell ref="M506:N506"/>
    <mergeCell ref="E507:F507"/>
    <mergeCell ref="G507:H507"/>
    <mergeCell ref="K507:L507"/>
    <mergeCell ref="M507:N507"/>
    <mergeCell ref="I506:J506"/>
    <mergeCell ref="I507:J507"/>
    <mergeCell ref="E508:F508"/>
    <mergeCell ref="G508:H508"/>
    <mergeCell ref="K508:L508"/>
    <mergeCell ref="M508:N508"/>
    <mergeCell ref="E509:F509"/>
    <mergeCell ref="G509:H509"/>
    <mergeCell ref="K509:L509"/>
    <mergeCell ref="M509:N509"/>
    <mergeCell ref="I508:J508"/>
    <mergeCell ref="I509:J509"/>
    <mergeCell ref="E510:F510"/>
    <mergeCell ref="G510:H510"/>
    <mergeCell ref="K510:L510"/>
    <mergeCell ref="M510:N510"/>
    <mergeCell ref="E511:F511"/>
    <mergeCell ref="G511:H511"/>
    <mergeCell ref="K511:L511"/>
    <mergeCell ref="M511:N511"/>
    <mergeCell ref="I510:J510"/>
    <mergeCell ref="I511:J511"/>
    <mergeCell ref="E512:F512"/>
    <mergeCell ref="G512:H512"/>
    <mergeCell ref="K512:L512"/>
    <mergeCell ref="M512:N512"/>
    <mergeCell ref="E513:F513"/>
    <mergeCell ref="G513:H513"/>
    <mergeCell ref="K513:L513"/>
    <mergeCell ref="M513:N513"/>
    <mergeCell ref="I512:J512"/>
    <mergeCell ref="I513:J513"/>
    <mergeCell ref="E514:F514"/>
    <mergeCell ref="G514:H514"/>
    <mergeCell ref="K514:L514"/>
    <mergeCell ref="M514:N514"/>
    <mergeCell ref="E515:F515"/>
    <mergeCell ref="G515:H515"/>
    <mergeCell ref="K515:L515"/>
    <mergeCell ref="M515:N515"/>
    <mergeCell ref="I514:J514"/>
    <mergeCell ref="I515:J515"/>
    <mergeCell ref="E516:F516"/>
    <mergeCell ref="G516:H516"/>
    <mergeCell ref="K516:L516"/>
    <mergeCell ref="M516:N516"/>
    <mergeCell ref="E517:F517"/>
    <mergeCell ref="G517:H517"/>
    <mergeCell ref="K517:L517"/>
    <mergeCell ref="M517:N517"/>
    <mergeCell ref="I516:J516"/>
    <mergeCell ref="I517:J517"/>
    <mergeCell ref="E518:F518"/>
    <mergeCell ref="G518:H518"/>
    <mergeCell ref="K518:L518"/>
    <mergeCell ref="M518:N518"/>
    <mergeCell ref="E519:F519"/>
    <mergeCell ref="G519:H519"/>
    <mergeCell ref="K519:L519"/>
    <mergeCell ref="M519:N519"/>
    <mergeCell ref="I518:J518"/>
    <mergeCell ref="I519:J519"/>
    <mergeCell ref="E520:F520"/>
    <mergeCell ref="G520:H520"/>
    <mergeCell ref="K520:L520"/>
    <mergeCell ref="M520:N520"/>
    <mergeCell ref="E521:F521"/>
    <mergeCell ref="G521:H521"/>
    <mergeCell ref="K521:L521"/>
    <mergeCell ref="M521:N521"/>
    <mergeCell ref="I520:J520"/>
    <mergeCell ref="I521:J521"/>
    <mergeCell ref="E522:F522"/>
    <mergeCell ref="G522:H522"/>
    <mergeCell ref="K522:L522"/>
    <mergeCell ref="M522:N522"/>
    <mergeCell ref="E523:F523"/>
    <mergeCell ref="G523:H523"/>
    <mergeCell ref="K523:L523"/>
    <mergeCell ref="M523:N523"/>
    <mergeCell ref="I522:J522"/>
    <mergeCell ref="I523:J523"/>
    <mergeCell ref="E524:F524"/>
    <mergeCell ref="G524:H524"/>
    <mergeCell ref="K524:L524"/>
    <mergeCell ref="M524:N524"/>
    <mergeCell ref="E525:F525"/>
    <mergeCell ref="G525:H525"/>
    <mergeCell ref="K525:L525"/>
    <mergeCell ref="M525:N525"/>
    <mergeCell ref="I524:J524"/>
    <mergeCell ref="I525:J525"/>
    <mergeCell ref="E526:F526"/>
    <mergeCell ref="G526:H526"/>
    <mergeCell ref="K526:L526"/>
    <mergeCell ref="M526:N526"/>
    <mergeCell ref="E527:F527"/>
    <mergeCell ref="G527:H527"/>
    <mergeCell ref="K527:L527"/>
    <mergeCell ref="M527:N527"/>
    <mergeCell ref="I526:J526"/>
    <mergeCell ref="I527:J527"/>
    <mergeCell ref="E528:F528"/>
    <mergeCell ref="G528:H528"/>
    <mergeCell ref="K528:L528"/>
    <mergeCell ref="M528:N528"/>
    <mergeCell ref="E529:F529"/>
    <mergeCell ref="G529:H529"/>
    <mergeCell ref="K529:L529"/>
    <mergeCell ref="M529:N529"/>
    <mergeCell ref="I528:J528"/>
    <mergeCell ref="I529:J529"/>
    <mergeCell ref="E530:F530"/>
    <mergeCell ref="G530:H530"/>
    <mergeCell ref="K530:L530"/>
    <mergeCell ref="M530:N530"/>
    <mergeCell ref="E531:F531"/>
    <mergeCell ref="G531:H531"/>
    <mergeCell ref="K531:L531"/>
    <mergeCell ref="M531:N531"/>
    <mergeCell ref="I530:J530"/>
    <mergeCell ref="I531:J531"/>
    <mergeCell ref="E532:F532"/>
    <mergeCell ref="G532:H532"/>
    <mergeCell ref="K532:L532"/>
    <mergeCell ref="M532:N532"/>
    <mergeCell ref="E533:F533"/>
    <mergeCell ref="G533:H533"/>
    <mergeCell ref="K533:L533"/>
    <mergeCell ref="M533:N533"/>
    <mergeCell ref="I532:J532"/>
    <mergeCell ref="I533:J533"/>
    <mergeCell ref="E534:F534"/>
    <mergeCell ref="G534:H534"/>
    <mergeCell ref="K534:L534"/>
    <mergeCell ref="M534:N534"/>
    <mergeCell ref="E535:F535"/>
    <mergeCell ref="G535:H535"/>
    <mergeCell ref="K535:L535"/>
    <mergeCell ref="M535:N535"/>
    <mergeCell ref="I534:J534"/>
    <mergeCell ref="I535:J535"/>
    <mergeCell ref="J405:L405"/>
    <mergeCell ref="C494:N495"/>
    <mergeCell ref="I497:J497"/>
    <mergeCell ref="I498:J498"/>
    <mergeCell ref="I499:J499"/>
    <mergeCell ref="I500:J500"/>
    <mergeCell ref="E498:F498"/>
    <mergeCell ref="G498:H498"/>
    <mergeCell ref="K498:L498"/>
    <mergeCell ref="M498:N498"/>
    <mergeCell ref="E500:F500"/>
    <mergeCell ref="G500:H500"/>
    <mergeCell ref="K500:L500"/>
    <mergeCell ref="M500:N500"/>
    <mergeCell ref="G496:H496"/>
    <mergeCell ref="K496:L496"/>
    <mergeCell ref="M496:N496"/>
    <mergeCell ref="E497:F497"/>
    <mergeCell ref="G497:H497"/>
    <mergeCell ref="K497:L497"/>
    <mergeCell ref="M497:N497"/>
    <mergeCell ref="B452:P453"/>
    <mergeCell ref="B455:D455"/>
    <mergeCell ref="E455:F455"/>
  </mergeCells>
  <phoneticPr fontId="2"/>
  <conditionalFormatting sqref="B7:C37 B48:C78 B89:C119 B130:C160 B171:C201 B212:C242 B253:C283 B294:C324 B335:C365 B376:C406 B417:C447 B458:C488">
    <cfRule type="expression" dxfId="8" priority="1" stopIfTrue="1">
      <formula>COUNTIF($T$6:$T$26,$B7)=1</formula>
    </cfRule>
    <cfRule type="expression" dxfId="7" priority="2" stopIfTrue="1">
      <formula>WEEKDAY($B7,1)=1</formula>
    </cfRule>
    <cfRule type="expression" dxfId="6" priority="3" stopIfTrue="1">
      <formula>WEEKDAY($B7,1)=7</formula>
    </cfRule>
  </conditionalFormatting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  <rowBreaks count="11" manualBreakCount="11">
    <brk id="41" max="15" man="1"/>
    <brk id="82" max="15" man="1"/>
    <brk id="123" max="15" man="1"/>
    <brk id="164" max="15" man="1"/>
    <brk id="205" max="15" man="1"/>
    <brk id="246" max="15" man="1"/>
    <brk id="287" max="15" man="1"/>
    <brk id="328" max="15" man="1"/>
    <brk id="369" max="15" man="1"/>
    <brk id="410" max="15" man="1"/>
    <brk id="451" max="1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21B9-08D7-4C9F-A33E-4C8E88069A3E}">
  <dimension ref="B1:U535"/>
  <sheetViews>
    <sheetView view="pageBreakPreview" topLeftCell="A465" zoomScaleNormal="100" zoomScaleSheetLayoutView="100" workbookViewId="0">
      <selection activeCell="I533" sqref="I533:J533"/>
    </sheetView>
  </sheetViews>
  <sheetFormatPr defaultColWidth="9.109375" defaultRowHeight="13.2" x14ac:dyDescent="0.2"/>
  <cols>
    <col min="1" max="1" width="1" style="1" customWidth="1"/>
    <col min="2" max="2" width="4.33203125" style="15" customWidth="1"/>
    <col min="3" max="3" width="4.33203125" style="16" customWidth="1"/>
    <col min="4" max="15" width="5.6640625" style="1" customWidth="1"/>
    <col min="16" max="16" width="10.6640625" style="1" customWidth="1"/>
    <col min="17" max="17" width="1.33203125" style="1" customWidth="1"/>
    <col min="18" max="19" width="9.109375" style="1"/>
    <col min="20" max="20" width="12.6640625" style="1" customWidth="1"/>
    <col min="21" max="21" width="4.33203125" style="1" customWidth="1"/>
    <col min="22" max="16384" width="9.109375" style="1"/>
  </cols>
  <sheetData>
    <row r="1" spans="2:21" ht="18.75" customHeight="1" x14ac:dyDescent="0.2">
      <c r="B1" s="287" t="s">
        <v>13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2:21" ht="18.75" customHeight="1" x14ac:dyDescent="0.2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2:21" ht="18.75" customHeight="1" x14ac:dyDescent="0.2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21" ht="18.75" customHeight="1" x14ac:dyDescent="0.2">
      <c r="B4" s="288">
        <v>45017</v>
      </c>
      <c r="C4" s="288"/>
      <c r="D4" s="288"/>
      <c r="E4" s="44">
        <f>B4</f>
        <v>45017</v>
      </c>
      <c r="F4" s="10"/>
    </row>
    <row r="5" spans="2:21" ht="19.5" customHeight="1" x14ac:dyDescent="0.2">
      <c r="B5" s="289"/>
      <c r="C5" s="290"/>
      <c r="D5" s="219" t="s">
        <v>313</v>
      </c>
      <c r="E5" s="293"/>
      <c r="F5" s="220"/>
      <c r="G5" s="219" t="s">
        <v>2</v>
      </c>
      <c r="H5" s="293"/>
      <c r="I5" s="220"/>
      <c r="J5" s="219" t="s">
        <v>36</v>
      </c>
      <c r="K5" s="293"/>
      <c r="L5" s="220"/>
      <c r="M5" s="219" t="s">
        <v>237</v>
      </c>
      <c r="N5" s="293"/>
      <c r="O5" s="220"/>
      <c r="P5" s="40" t="s">
        <v>306</v>
      </c>
      <c r="T5" s="198" t="s">
        <v>312</v>
      </c>
      <c r="U5" s="199"/>
    </row>
    <row r="6" spans="2:21" ht="19.5" customHeight="1" x14ac:dyDescent="0.2">
      <c r="B6" s="291"/>
      <c r="C6" s="292"/>
      <c r="D6" s="35" t="s">
        <v>246</v>
      </c>
      <c r="E6" s="48" t="s">
        <v>307</v>
      </c>
      <c r="F6" s="47" t="s">
        <v>308</v>
      </c>
      <c r="G6" s="35" t="s">
        <v>246</v>
      </c>
      <c r="H6" s="48" t="s">
        <v>307</v>
      </c>
      <c r="I6" s="47" t="s">
        <v>308</v>
      </c>
      <c r="J6" s="35" t="s">
        <v>246</v>
      </c>
      <c r="K6" s="48" t="s">
        <v>307</v>
      </c>
      <c r="L6" s="47" t="s">
        <v>308</v>
      </c>
      <c r="M6" s="35" t="s">
        <v>246</v>
      </c>
      <c r="N6" s="48" t="s">
        <v>307</v>
      </c>
      <c r="O6" s="47" t="s">
        <v>308</v>
      </c>
      <c r="P6" s="3"/>
      <c r="S6" s="1">
        <v>1</v>
      </c>
      <c r="T6" s="79">
        <v>45045</v>
      </c>
      <c r="U6" s="52">
        <f t="shared" ref="U6:U18" si="0">T6</f>
        <v>45045</v>
      </c>
    </row>
    <row r="7" spans="2:21" ht="19.5" customHeight="1" x14ac:dyDescent="0.2">
      <c r="B7" s="51">
        <f>B4</f>
        <v>45017</v>
      </c>
      <c r="C7" s="52">
        <f>B7</f>
        <v>45017</v>
      </c>
      <c r="D7" s="71">
        <v>0.41666666666666669</v>
      </c>
      <c r="E7" s="72">
        <v>0.83333333333333337</v>
      </c>
      <c r="F7" s="55">
        <f t="shared" ref="F7" si="1">(E7-D7)*24</f>
        <v>10</v>
      </c>
      <c r="G7" s="35"/>
      <c r="H7" s="48"/>
      <c r="I7" s="55">
        <f t="shared" ref="I7" si="2">(H7-G7)*24</f>
        <v>0</v>
      </c>
      <c r="J7" s="71">
        <v>0.5</v>
      </c>
      <c r="K7" s="72">
        <v>0.75</v>
      </c>
      <c r="L7" s="55">
        <f>(K7-J7)*24</f>
        <v>6</v>
      </c>
      <c r="M7" s="71">
        <v>0.41666666666666669</v>
      </c>
      <c r="N7" s="72">
        <v>0.83333333333333337</v>
      </c>
      <c r="O7" s="55">
        <f>(N7-M7)*24</f>
        <v>10</v>
      </c>
      <c r="P7" s="83" t="s">
        <v>84</v>
      </c>
      <c r="S7" s="1">
        <v>2</v>
      </c>
      <c r="T7" s="79">
        <v>45049</v>
      </c>
      <c r="U7" s="52">
        <f t="shared" si="0"/>
        <v>45049</v>
      </c>
    </row>
    <row r="8" spans="2:21" ht="19.5" customHeight="1" x14ac:dyDescent="0.2">
      <c r="B8" s="51">
        <f t="shared" ref="B8:B34" si="3">B7+1</f>
        <v>45018</v>
      </c>
      <c r="C8" s="52">
        <f>B8</f>
        <v>45018</v>
      </c>
      <c r="D8" s="219" t="s">
        <v>311</v>
      </c>
      <c r="E8" s="293"/>
      <c r="F8" s="220"/>
      <c r="G8" s="35"/>
      <c r="H8" s="48"/>
      <c r="I8" s="55">
        <f>(H8-G8)*24</f>
        <v>0</v>
      </c>
      <c r="J8" s="219" t="s">
        <v>311</v>
      </c>
      <c r="K8" s="293"/>
      <c r="L8" s="220"/>
      <c r="M8" s="53">
        <v>0.41666666666666669</v>
      </c>
      <c r="N8" s="54">
        <v>0.75</v>
      </c>
      <c r="O8" s="55">
        <f>(N8-M8)*24</f>
        <v>8</v>
      </c>
      <c r="P8" s="83" t="s">
        <v>84</v>
      </c>
      <c r="S8" s="1">
        <v>3</v>
      </c>
      <c r="T8" s="79">
        <v>45050</v>
      </c>
      <c r="U8" s="52">
        <f t="shared" si="0"/>
        <v>45050</v>
      </c>
    </row>
    <row r="9" spans="2:21" ht="19.5" customHeight="1" x14ac:dyDescent="0.2">
      <c r="B9" s="51">
        <f t="shared" si="3"/>
        <v>45019</v>
      </c>
      <c r="C9" s="52">
        <f t="shared" ref="C9:C37" si="4">B9</f>
        <v>45019</v>
      </c>
      <c r="D9" s="53">
        <v>0.58333333333333337</v>
      </c>
      <c r="E9" s="54">
        <v>0.83333333333333337</v>
      </c>
      <c r="F9" s="55">
        <f>(E9-D9)*24</f>
        <v>6</v>
      </c>
      <c r="G9" s="35"/>
      <c r="H9" s="48"/>
      <c r="I9" s="55">
        <f>(H9-G9)*24</f>
        <v>0</v>
      </c>
      <c r="J9" s="71">
        <v>0.5</v>
      </c>
      <c r="K9" s="72">
        <v>0.75</v>
      </c>
      <c r="L9" s="55">
        <f>(K9-J9)*24</f>
        <v>6</v>
      </c>
      <c r="M9" s="71">
        <v>0.41666666666666669</v>
      </c>
      <c r="N9" s="72">
        <v>0.83333333333333337</v>
      </c>
      <c r="O9" s="55">
        <f>(N9-M9)*24</f>
        <v>10</v>
      </c>
      <c r="P9" s="83" t="s">
        <v>84</v>
      </c>
      <c r="S9" s="1">
        <v>4</v>
      </c>
      <c r="T9" s="79">
        <v>45051</v>
      </c>
      <c r="U9" s="52">
        <f t="shared" si="0"/>
        <v>45051</v>
      </c>
    </row>
    <row r="10" spans="2:21" ht="19.5" customHeight="1" x14ac:dyDescent="0.2">
      <c r="B10" s="51">
        <f t="shared" si="3"/>
        <v>45020</v>
      </c>
      <c r="C10" s="52">
        <f t="shared" si="4"/>
        <v>45020</v>
      </c>
      <c r="D10" s="85"/>
      <c r="E10" s="48" t="s">
        <v>79</v>
      </c>
      <c r="F10" s="87"/>
      <c r="G10" s="35"/>
      <c r="H10" s="48"/>
      <c r="I10" s="55">
        <f t="shared" ref="I10:I30" si="5">(H10-G10)*24</f>
        <v>0</v>
      </c>
      <c r="J10" s="85"/>
      <c r="K10" s="48" t="s">
        <v>79</v>
      </c>
      <c r="L10" s="87"/>
      <c r="M10" s="85"/>
      <c r="N10" s="48" t="s">
        <v>79</v>
      </c>
      <c r="O10" s="87"/>
      <c r="P10" s="83"/>
      <c r="S10" s="1">
        <v>5</v>
      </c>
      <c r="T10" s="79">
        <v>45124</v>
      </c>
      <c r="U10" s="52">
        <f t="shared" si="0"/>
        <v>45124</v>
      </c>
    </row>
    <row r="11" spans="2:21" ht="19.5" customHeight="1" x14ac:dyDescent="0.2">
      <c r="B11" s="51">
        <f t="shared" si="3"/>
        <v>45021</v>
      </c>
      <c r="C11" s="52">
        <f t="shared" si="4"/>
        <v>45021</v>
      </c>
      <c r="D11" s="53">
        <v>0.58333333333333337</v>
      </c>
      <c r="E11" s="54">
        <v>0.83333333333333337</v>
      </c>
      <c r="F11" s="55">
        <f t="shared" ref="F11:F16" si="6">(E11-D11)*24</f>
        <v>6</v>
      </c>
      <c r="G11" s="35"/>
      <c r="H11" s="48"/>
      <c r="I11" s="55">
        <f t="shared" si="5"/>
        <v>0</v>
      </c>
      <c r="J11" s="71">
        <v>0.5</v>
      </c>
      <c r="K11" s="72">
        <v>0.75</v>
      </c>
      <c r="L11" s="55">
        <f t="shared" ref="L11:L16" si="7">(K11-J11)*24</f>
        <v>6</v>
      </c>
      <c r="M11" s="71">
        <v>0.41666666666666669</v>
      </c>
      <c r="N11" s="72">
        <v>0.83333333333333337</v>
      </c>
      <c r="O11" s="55">
        <f t="shared" ref="O11:O16" si="8">(N11-M11)*24</f>
        <v>10</v>
      </c>
      <c r="P11" s="163" t="s">
        <v>84</v>
      </c>
      <c r="S11" s="1">
        <v>6</v>
      </c>
      <c r="T11" s="79"/>
      <c r="U11" s="52"/>
    </row>
    <row r="12" spans="2:21" ht="19.5" customHeight="1" x14ac:dyDescent="0.2">
      <c r="B12" s="51">
        <f t="shared" si="3"/>
        <v>45022</v>
      </c>
      <c r="C12" s="52">
        <f t="shared" si="4"/>
        <v>45022</v>
      </c>
      <c r="D12" s="71">
        <v>0.58333333333333337</v>
      </c>
      <c r="E12" s="72">
        <v>0.83333333333333337</v>
      </c>
      <c r="F12" s="55">
        <f t="shared" si="6"/>
        <v>6</v>
      </c>
      <c r="G12" s="35"/>
      <c r="H12" s="48"/>
      <c r="I12" s="55">
        <f t="shared" si="5"/>
        <v>0</v>
      </c>
      <c r="J12" s="170">
        <v>0.5</v>
      </c>
      <c r="K12" s="72">
        <v>0.75</v>
      </c>
      <c r="L12" s="55">
        <f t="shared" si="7"/>
        <v>6</v>
      </c>
      <c r="M12" s="71">
        <v>0.41666666666666669</v>
      </c>
      <c r="N12" s="72">
        <v>0.83333333333333337</v>
      </c>
      <c r="O12" s="55">
        <f t="shared" si="8"/>
        <v>10</v>
      </c>
      <c r="P12" s="163" t="s">
        <v>84</v>
      </c>
      <c r="S12" s="1">
        <v>7</v>
      </c>
      <c r="T12" s="79">
        <v>45149</v>
      </c>
      <c r="U12" s="52">
        <f t="shared" si="0"/>
        <v>45149</v>
      </c>
    </row>
    <row r="13" spans="2:21" ht="19.5" customHeight="1" x14ac:dyDescent="0.2">
      <c r="B13" s="51">
        <f t="shared" si="3"/>
        <v>45023</v>
      </c>
      <c r="C13" s="52">
        <f t="shared" si="4"/>
        <v>45023</v>
      </c>
      <c r="D13" s="71">
        <v>0.58333333333333337</v>
      </c>
      <c r="E13" s="72">
        <v>0.83333333333333337</v>
      </c>
      <c r="F13" s="55">
        <f t="shared" si="6"/>
        <v>6</v>
      </c>
      <c r="G13" s="35"/>
      <c r="H13" s="48"/>
      <c r="I13" s="55">
        <f t="shared" si="5"/>
        <v>0</v>
      </c>
      <c r="J13" s="71">
        <v>0.58333333333333337</v>
      </c>
      <c r="K13" s="72">
        <v>0.75</v>
      </c>
      <c r="L13" s="55">
        <f t="shared" si="7"/>
        <v>3.9999999999999991</v>
      </c>
      <c r="M13" s="71">
        <v>0.41666666666666669</v>
      </c>
      <c r="N13" s="72">
        <v>0.83333333333333337</v>
      </c>
      <c r="O13" s="55">
        <f t="shared" si="8"/>
        <v>10</v>
      </c>
      <c r="P13" s="163"/>
      <c r="S13" s="1">
        <v>8</v>
      </c>
      <c r="T13" s="79">
        <v>45187</v>
      </c>
      <c r="U13" s="52">
        <f>T13</f>
        <v>45187</v>
      </c>
    </row>
    <row r="14" spans="2:21" ht="19.5" customHeight="1" x14ac:dyDescent="0.2">
      <c r="B14" s="51">
        <f t="shared" si="3"/>
        <v>45024</v>
      </c>
      <c r="C14" s="52">
        <f t="shared" si="4"/>
        <v>45024</v>
      </c>
      <c r="D14" s="71">
        <v>0.41666666666666669</v>
      </c>
      <c r="E14" s="72">
        <v>0.83333333333333337</v>
      </c>
      <c r="F14" s="55">
        <f t="shared" si="6"/>
        <v>10</v>
      </c>
      <c r="G14" s="35"/>
      <c r="H14" s="48"/>
      <c r="I14" s="55">
        <f t="shared" si="5"/>
        <v>0</v>
      </c>
      <c r="J14" s="71">
        <v>0.41666666666666669</v>
      </c>
      <c r="K14" s="72">
        <v>0.75</v>
      </c>
      <c r="L14" s="55">
        <f t="shared" si="7"/>
        <v>8</v>
      </c>
      <c r="M14" s="71">
        <v>0.41666666666666669</v>
      </c>
      <c r="N14" s="72">
        <v>0.83333333333333337</v>
      </c>
      <c r="O14" s="55">
        <f t="shared" si="8"/>
        <v>10</v>
      </c>
      <c r="P14" s="83"/>
      <c r="S14" s="1">
        <v>9</v>
      </c>
      <c r="T14" s="79">
        <v>45192</v>
      </c>
      <c r="U14" s="52">
        <f>T14</f>
        <v>45192</v>
      </c>
    </row>
    <row r="15" spans="2:21" ht="19.5" customHeight="1" x14ac:dyDescent="0.2">
      <c r="B15" s="51">
        <f t="shared" si="3"/>
        <v>45025</v>
      </c>
      <c r="C15" s="52">
        <f t="shared" si="4"/>
        <v>45025</v>
      </c>
      <c r="D15" s="219" t="s">
        <v>391</v>
      </c>
      <c r="E15" s="293"/>
      <c r="F15" s="220"/>
      <c r="G15" s="35"/>
      <c r="H15" s="48"/>
      <c r="I15" s="55">
        <f t="shared" si="5"/>
        <v>0</v>
      </c>
      <c r="J15" s="219" t="s">
        <v>391</v>
      </c>
      <c r="K15" s="293"/>
      <c r="L15" s="220"/>
      <c r="M15" s="53">
        <v>0.41666666666666669</v>
      </c>
      <c r="N15" s="54">
        <v>0.75</v>
      </c>
      <c r="O15" s="55">
        <f t="shared" si="8"/>
        <v>8</v>
      </c>
      <c r="P15" s="92"/>
      <c r="S15" s="1">
        <v>10</v>
      </c>
      <c r="T15" s="79">
        <v>45208</v>
      </c>
      <c r="U15" s="52">
        <f t="shared" si="0"/>
        <v>45208</v>
      </c>
    </row>
    <row r="16" spans="2:21" ht="19.5" customHeight="1" x14ac:dyDescent="0.2">
      <c r="B16" s="51">
        <f t="shared" si="3"/>
        <v>45026</v>
      </c>
      <c r="C16" s="52">
        <f t="shared" si="4"/>
        <v>45026</v>
      </c>
      <c r="D16" s="71">
        <v>0.58333333333333337</v>
      </c>
      <c r="E16" s="72">
        <v>0.83333333333333337</v>
      </c>
      <c r="F16" s="55">
        <f t="shared" si="6"/>
        <v>6</v>
      </c>
      <c r="G16" s="35"/>
      <c r="H16" s="48"/>
      <c r="I16" s="55">
        <f t="shared" si="5"/>
        <v>0</v>
      </c>
      <c r="J16" s="71">
        <v>0.58333333333333337</v>
      </c>
      <c r="K16" s="72">
        <v>0.75</v>
      </c>
      <c r="L16" s="55">
        <f t="shared" si="7"/>
        <v>3.9999999999999991</v>
      </c>
      <c r="M16" s="71">
        <v>0.41666666666666669</v>
      </c>
      <c r="N16" s="72">
        <v>0.83333333333333337</v>
      </c>
      <c r="O16" s="55">
        <f t="shared" si="8"/>
        <v>10</v>
      </c>
      <c r="P16" s="92"/>
      <c r="S16" s="1">
        <v>11</v>
      </c>
      <c r="T16" s="79">
        <v>45233</v>
      </c>
      <c r="U16" s="52">
        <f t="shared" si="0"/>
        <v>45233</v>
      </c>
    </row>
    <row r="17" spans="2:21" ht="19.5" customHeight="1" x14ac:dyDescent="0.2">
      <c r="B17" s="51">
        <f t="shared" si="3"/>
        <v>45027</v>
      </c>
      <c r="C17" s="52">
        <f t="shared" si="4"/>
        <v>45027</v>
      </c>
      <c r="D17" s="85"/>
      <c r="E17" s="48" t="s">
        <v>79</v>
      </c>
      <c r="F17" s="87"/>
      <c r="G17" s="35"/>
      <c r="H17" s="48"/>
      <c r="I17" s="55">
        <f t="shared" si="5"/>
        <v>0</v>
      </c>
      <c r="J17" s="85"/>
      <c r="K17" s="48" t="s">
        <v>79</v>
      </c>
      <c r="L17" s="87"/>
      <c r="M17" s="85"/>
      <c r="N17" s="48" t="s">
        <v>79</v>
      </c>
      <c r="O17" s="87"/>
      <c r="P17" s="92"/>
      <c r="S17" s="1">
        <v>12</v>
      </c>
      <c r="T17" s="79">
        <v>45253</v>
      </c>
      <c r="U17" s="52">
        <f t="shared" si="0"/>
        <v>45253</v>
      </c>
    </row>
    <row r="18" spans="2:21" ht="19.5" customHeight="1" x14ac:dyDescent="0.2">
      <c r="B18" s="51">
        <f t="shared" si="3"/>
        <v>45028</v>
      </c>
      <c r="C18" s="52">
        <f t="shared" si="4"/>
        <v>45028</v>
      </c>
      <c r="D18" s="71">
        <v>0.58333333333333337</v>
      </c>
      <c r="E18" s="72">
        <v>0.83333333333333337</v>
      </c>
      <c r="F18" s="55">
        <f t="shared" ref="F18:F23" si="9">(E18-D18)*24</f>
        <v>6</v>
      </c>
      <c r="G18" s="35"/>
      <c r="H18" s="48"/>
      <c r="I18" s="55">
        <f t="shared" si="5"/>
        <v>0</v>
      </c>
      <c r="J18" s="71">
        <v>0.58333333333333337</v>
      </c>
      <c r="K18" s="72">
        <v>0.75</v>
      </c>
      <c r="L18" s="55">
        <f t="shared" ref="L18:L23" si="10">(K18-J18)*24</f>
        <v>3.9999999999999991</v>
      </c>
      <c r="M18" s="71">
        <v>0.41666666666666669</v>
      </c>
      <c r="N18" s="72">
        <v>0.83333333333333337</v>
      </c>
      <c r="O18" s="55">
        <f t="shared" ref="O18:O23" si="11">(N18-M18)*24</f>
        <v>10</v>
      </c>
      <c r="P18" s="92"/>
      <c r="S18" s="1">
        <v>13</v>
      </c>
      <c r="T18" s="79">
        <v>45292</v>
      </c>
      <c r="U18" s="52">
        <f t="shared" si="0"/>
        <v>45292</v>
      </c>
    </row>
    <row r="19" spans="2:21" ht="19.5" customHeight="1" x14ac:dyDescent="0.2">
      <c r="B19" s="51">
        <f t="shared" si="3"/>
        <v>45029</v>
      </c>
      <c r="C19" s="52">
        <f t="shared" si="4"/>
        <v>45029</v>
      </c>
      <c r="D19" s="71">
        <v>0.58333333333333337</v>
      </c>
      <c r="E19" s="72">
        <v>0.83333333333333337</v>
      </c>
      <c r="F19" s="55">
        <f t="shared" si="9"/>
        <v>6</v>
      </c>
      <c r="G19" s="35"/>
      <c r="H19" s="48"/>
      <c r="I19" s="55">
        <f t="shared" si="5"/>
        <v>0</v>
      </c>
      <c r="J19" s="71">
        <v>0.58333333333333337</v>
      </c>
      <c r="K19" s="72">
        <v>0.75</v>
      </c>
      <c r="L19" s="55">
        <f t="shared" si="10"/>
        <v>3.9999999999999991</v>
      </c>
      <c r="M19" s="71">
        <v>0.41666666666666669</v>
      </c>
      <c r="N19" s="72">
        <v>0.83333333333333337</v>
      </c>
      <c r="O19" s="55">
        <f t="shared" si="11"/>
        <v>10</v>
      </c>
      <c r="P19" s="92"/>
      <c r="S19" s="1">
        <v>14</v>
      </c>
      <c r="T19" s="79"/>
      <c r="U19" s="52"/>
    </row>
    <row r="20" spans="2:21" ht="19.5" customHeight="1" x14ac:dyDescent="0.2">
      <c r="B20" s="51">
        <f t="shared" si="3"/>
        <v>45030</v>
      </c>
      <c r="C20" s="52">
        <f t="shared" si="4"/>
        <v>45030</v>
      </c>
      <c r="D20" s="71">
        <v>0.58333333333333337</v>
      </c>
      <c r="E20" s="72">
        <v>0.83333333333333337</v>
      </c>
      <c r="F20" s="55">
        <f t="shared" si="9"/>
        <v>6</v>
      </c>
      <c r="G20" s="35"/>
      <c r="H20" s="48"/>
      <c r="I20" s="55">
        <f t="shared" si="5"/>
        <v>0</v>
      </c>
      <c r="J20" s="71">
        <v>0.58333333333333337</v>
      </c>
      <c r="K20" s="72">
        <v>0.75</v>
      </c>
      <c r="L20" s="55">
        <f t="shared" si="10"/>
        <v>3.9999999999999991</v>
      </c>
      <c r="M20" s="71">
        <v>0.41666666666666669</v>
      </c>
      <c r="N20" s="72">
        <v>0.83333333333333337</v>
      </c>
      <c r="O20" s="55">
        <f t="shared" si="11"/>
        <v>10</v>
      </c>
      <c r="P20" s="92"/>
      <c r="S20" s="1">
        <v>15</v>
      </c>
      <c r="T20" s="79">
        <v>45299</v>
      </c>
      <c r="U20" s="52">
        <f>T20</f>
        <v>45299</v>
      </c>
    </row>
    <row r="21" spans="2:21" ht="19.5" customHeight="1" x14ac:dyDescent="0.2">
      <c r="B21" s="51">
        <f t="shared" si="3"/>
        <v>45031</v>
      </c>
      <c r="C21" s="52">
        <f t="shared" si="4"/>
        <v>45031</v>
      </c>
      <c r="D21" s="71">
        <v>0.41666666666666669</v>
      </c>
      <c r="E21" s="72">
        <v>0.83333333333333337</v>
      </c>
      <c r="F21" s="55">
        <f t="shared" si="9"/>
        <v>10</v>
      </c>
      <c r="G21" s="35"/>
      <c r="H21" s="48"/>
      <c r="I21" s="55">
        <f t="shared" si="5"/>
        <v>0</v>
      </c>
      <c r="J21" s="71">
        <v>0.41666666666666669</v>
      </c>
      <c r="K21" s="72">
        <v>0.75</v>
      </c>
      <c r="L21" s="55">
        <f t="shared" si="10"/>
        <v>8</v>
      </c>
      <c r="M21" s="71">
        <v>0.41666666666666669</v>
      </c>
      <c r="N21" s="72">
        <v>0.83333333333333337</v>
      </c>
      <c r="O21" s="55">
        <f t="shared" si="11"/>
        <v>10</v>
      </c>
      <c r="P21" s="92"/>
      <c r="S21" s="1">
        <v>16</v>
      </c>
      <c r="T21" s="79">
        <v>45334</v>
      </c>
      <c r="U21" s="52">
        <f>T21</f>
        <v>45334</v>
      </c>
    </row>
    <row r="22" spans="2:21" ht="19.5" customHeight="1" x14ac:dyDescent="0.2">
      <c r="B22" s="51">
        <f t="shared" si="3"/>
        <v>45032</v>
      </c>
      <c r="C22" s="52">
        <f t="shared" si="4"/>
        <v>45032</v>
      </c>
      <c r="D22" s="53">
        <v>0.41666666666666669</v>
      </c>
      <c r="E22" s="54">
        <v>0.75</v>
      </c>
      <c r="F22" s="55">
        <f t="shared" si="9"/>
        <v>8</v>
      </c>
      <c r="G22" s="35"/>
      <c r="H22" s="48"/>
      <c r="I22" s="55">
        <f t="shared" si="5"/>
        <v>0</v>
      </c>
      <c r="J22" s="53">
        <v>0.41666666666666669</v>
      </c>
      <c r="K22" s="54">
        <v>0.75</v>
      </c>
      <c r="L22" s="55">
        <f t="shared" si="10"/>
        <v>8</v>
      </c>
      <c r="M22" s="53">
        <v>0.41666666666666669</v>
      </c>
      <c r="N22" s="54">
        <v>0.75</v>
      </c>
      <c r="O22" s="55">
        <f t="shared" si="11"/>
        <v>8</v>
      </c>
      <c r="P22" s="92"/>
      <c r="S22" s="1">
        <v>17</v>
      </c>
      <c r="T22" s="79">
        <v>45345</v>
      </c>
      <c r="U22" s="52">
        <f>T22</f>
        <v>45345</v>
      </c>
    </row>
    <row r="23" spans="2:21" ht="19.5" customHeight="1" x14ac:dyDescent="0.2">
      <c r="B23" s="51">
        <f t="shared" si="3"/>
        <v>45033</v>
      </c>
      <c r="C23" s="52">
        <f t="shared" si="4"/>
        <v>45033</v>
      </c>
      <c r="D23" s="71">
        <v>0.58333333333333337</v>
      </c>
      <c r="E23" s="72">
        <v>0.83333333333333337</v>
      </c>
      <c r="F23" s="55">
        <f t="shared" si="9"/>
        <v>6</v>
      </c>
      <c r="G23" s="35"/>
      <c r="H23" s="48"/>
      <c r="I23" s="55">
        <f t="shared" si="5"/>
        <v>0</v>
      </c>
      <c r="J23" s="71">
        <v>0.58333333333333337</v>
      </c>
      <c r="K23" s="72">
        <v>0.75</v>
      </c>
      <c r="L23" s="55">
        <f t="shared" si="10"/>
        <v>3.9999999999999991</v>
      </c>
      <c r="M23" s="71">
        <v>0.41666666666666669</v>
      </c>
      <c r="N23" s="72">
        <v>0.83333333333333337</v>
      </c>
      <c r="O23" s="55">
        <f t="shared" si="11"/>
        <v>10</v>
      </c>
      <c r="P23" s="92"/>
      <c r="T23" s="79">
        <v>45371</v>
      </c>
      <c r="U23" s="52">
        <f>T23</f>
        <v>45371</v>
      </c>
    </row>
    <row r="24" spans="2:21" ht="19.5" customHeight="1" x14ac:dyDescent="0.2">
      <c r="B24" s="51">
        <f t="shared" si="3"/>
        <v>45034</v>
      </c>
      <c r="C24" s="52">
        <f t="shared" si="4"/>
        <v>45034</v>
      </c>
      <c r="D24" s="85"/>
      <c r="E24" s="48" t="s">
        <v>79</v>
      </c>
      <c r="F24" s="87"/>
      <c r="G24" s="35"/>
      <c r="H24" s="48"/>
      <c r="I24" s="55">
        <f t="shared" si="5"/>
        <v>0</v>
      </c>
      <c r="J24" s="85"/>
      <c r="K24" s="48" t="s">
        <v>79</v>
      </c>
      <c r="L24" s="87"/>
      <c r="M24" s="85"/>
      <c r="N24" s="48" t="s">
        <v>79</v>
      </c>
      <c r="O24" s="87"/>
      <c r="P24" s="92"/>
      <c r="T24" s="79"/>
      <c r="U24" s="52"/>
    </row>
    <row r="25" spans="2:21" ht="19.5" customHeight="1" x14ac:dyDescent="0.2">
      <c r="B25" s="51">
        <f t="shared" si="3"/>
        <v>45035</v>
      </c>
      <c r="C25" s="52">
        <f t="shared" si="4"/>
        <v>45035</v>
      </c>
      <c r="D25" s="71">
        <v>0.58333333333333337</v>
      </c>
      <c r="E25" s="72">
        <v>0.83333333333333337</v>
      </c>
      <c r="F25" s="55">
        <f t="shared" ref="F25:F30" si="12">(E25-D25)*24</f>
        <v>6</v>
      </c>
      <c r="G25" s="35"/>
      <c r="H25" s="48"/>
      <c r="I25" s="55">
        <f t="shared" si="5"/>
        <v>0</v>
      </c>
      <c r="J25" s="71">
        <v>0.58333333333333337</v>
      </c>
      <c r="K25" s="72">
        <v>0.75</v>
      </c>
      <c r="L25" s="55">
        <f t="shared" ref="L25:L30" si="13">(K25-J25)*24</f>
        <v>3.9999999999999991</v>
      </c>
      <c r="M25" s="71">
        <v>0.41666666666666669</v>
      </c>
      <c r="N25" s="72">
        <v>0.83333333333333337</v>
      </c>
      <c r="O25" s="55">
        <f t="shared" ref="O25:O30" si="14">(N25-M25)*24</f>
        <v>10</v>
      </c>
      <c r="P25" s="92"/>
      <c r="T25" s="79"/>
      <c r="U25" s="52"/>
    </row>
    <row r="26" spans="2:21" ht="19.5" customHeight="1" x14ac:dyDescent="0.2">
      <c r="B26" s="51">
        <f t="shared" si="3"/>
        <v>45036</v>
      </c>
      <c r="C26" s="52">
        <f t="shared" si="4"/>
        <v>45036</v>
      </c>
      <c r="D26" s="71">
        <v>0.58333333333333337</v>
      </c>
      <c r="E26" s="72">
        <v>0.83333333333333337</v>
      </c>
      <c r="F26" s="55">
        <f t="shared" si="12"/>
        <v>6</v>
      </c>
      <c r="G26" s="35"/>
      <c r="H26" s="48"/>
      <c r="I26" s="55">
        <f t="shared" si="5"/>
        <v>0</v>
      </c>
      <c r="J26" s="71">
        <v>0.58333333333333337</v>
      </c>
      <c r="K26" s="72">
        <v>0.75</v>
      </c>
      <c r="L26" s="55">
        <f t="shared" si="13"/>
        <v>3.9999999999999991</v>
      </c>
      <c r="M26" s="71">
        <v>0.41666666666666669</v>
      </c>
      <c r="N26" s="72">
        <v>0.83333333333333337</v>
      </c>
      <c r="O26" s="55">
        <f t="shared" si="14"/>
        <v>10</v>
      </c>
      <c r="P26" s="92"/>
      <c r="T26" s="78"/>
    </row>
    <row r="27" spans="2:21" ht="19.5" customHeight="1" x14ac:dyDescent="0.2">
      <c r="B27" s="51">
        <f t="shared" si="3"/>
        <v>45037</v>
      </c>
      <c r="C27" s="52">
        <f t="shared" si="4"/>
        <v>45037</v>
      </c>
      <c r="D27" s="71">
        <v>0.58333333333333337</v>
      </c>
      <c r="E27" s="72">
        <v>0.83333333333333337</v>
      </c>
      <c r="F27" s="55">
        <f t="shared" si="12"/>
        <v>6</v>
      </c>
      <c r="G27" s="35"/>
      <c r="H27" s="48"/>
      <c r="I27" s="55">
        <f t="shared" si="5"/>
        <v>0</v>
      </c>
      <c r="J27" s="71">
        <v>0.58333333333333337</v>
      </c>
      <c r="K27" s="72">
        <v>0.75</v>
      </c>
      <c r="L27" s="55">
        <f t="shared" si="13"/>
        <v>3.9999999999999991</v>
      </c>
      <c r="M27" s="71">
        <v>0.41666666666666669</v>
      </c>
      <c r="N27" s="72">
        <v>0.83333333333333337</v>
      </c>
      <c r="O27" s="55">
        <f t="shared" si="14"/>
        <v>10</v>
      </c>
      <c r="P27" s="92"/>
    </row>
    <row r="28" spans="2:21" ht="19.5" customHeight="1" x14ac:dyDescent="0.2">
      <c r="B28" s="51">
        <f t="shared" si="3"/>
        <v>45038</v>
      </c>
      <c r="C28" s="52">
        <f t="shared" si="4"/>
        <v>45038</v>
      </c>
      <c r="D28" s="71">
        <v>0.41666666666666669</v>
      </c>
      <c r="E28" s="72">
        <v>0.83333333333333337</v>
      </c>
      <c r="F28" s="55">
        <f t="shared" si="12"/>
        <v>10</v>
      </c>
      <c r="G28" s="35"/>
      <c r="H28" s="48"/>
      <c r="I28" s="55">
        <f t="shared" si="5"/>
        <v>0</v>
      </c>
      <c r="J28" s="71">
        <v>0.41666666666666669</v>
      </c>
      <c r="K28" s="72">
        <v>0.75</v>
      </c>
      <c r="L28" s="55">
        <f t="shared" si="13"/>
        <v>8</v>
      </c>
      <c r="M28" s="71">
        <v>0.41666666666666669</v>
      </c>
      <c r="N28" s="72">
        <v>0.83333333333333337</v>
      </c>
      <c r="O28" s="55">
        <f t="shared" si="14"/>
        <v>10</v>
      </c>
      <c r="P28" s="92"/>
    </row>
    <row r="29" spans="2:21" ht="19.5" customHeight="1" x14ac:dyDescent="0.2">
      <c r="B29" s="51">
        <f t="shared" si="3"/>
        <v>45039</v>
      </c>
      <c r="C29" s="52">
        <f t="shared" si="4"/>
        <v>45039</v>
      </c>
      <c r="D29" s="53">
        <v>0.41666666666666669</v>
      </c>
      <c r="E29" s="54">
        <v>0.75</v>
      </c>
      <c r="F29" s="55">
        <f t="shared" si="12"/>
        <v>8</v>
      </c>
      <c r="G29" s="35"/>
      <c r="H29" s="48"/>
      <c r="I29" s="55">
        <f t="shared" si="5"/>
        <v>0</v>
      </c>
      <c r="J29" s="53">
        <v>0.41666666666666669</v>
      </c>
      <c r="K29" s="54">
        <v>0.75</v>
      </c>
      <c r="L29" s="55">
        <f t="shared" si="13"/>
        <v>8</v>
      </c>
      <c r="M29" s="53">
        <v>0.41666666666666669</v>
      </c>
      <c r="N29" s="54">
        <v>0.75</v>
      </c>
      <c r="O29" s="55">
        <f t="shared" si="14"/>
        <v>8</v>
      </c>
      <c r="P29" s="92"/>
    </row>
    <row r="30" spans="2:21" ht="19.5" customHeight="1" x14ac:dyDescent="0.2">
      <c r="B30" s="51">
        <f t="shared" si="3"/>
        <v>45040</v>
      </c>
      <c r="C30" s="52">
        <f t="shared" si="4"/>
        <v>45040</v>
      </c>
      <c r="D30" s="53">
        <v>0.58333333333333337</v>
      </c>
      <c r="E30" s="54">
        <v>0.83333333333333337</v>
      </c>
      <c r="F30" s="55">
        <f t="shared" si="12"/>
        <v>6</v>
      </c>
      <c r="G30" s="35"/>
      <c r="H30" s="48"/>
      <c r="I30" s="55">
        <f t="shared" si="5"/>
        <v>0</v>
      </c>
      <c r="J30" s="71">
        <v>0.58333333333333337</v>
      </c>
      <c r="K30" s="72">
        <v>0.75</v>
      </c>
      <c r="L30" s="55">
        <f t="shared" si="13"/>
        <v>3.9999999999999991</v>
      </c>
      <c r="M30" s="71">
        <v>0.41666666666666669</v>
      </c>
      <c r="N30" s="72">
        <v>0.83333333333333337</v>
      </c>
      <c r="O30" s="55">
        <f t="shared" si="14"/>
        <v>10</v>
      </c>
      <c r="P30" s="92"/>
    </row>
    <row r="31" spans="2:21" ht="19.5" customHeight="1" x14ac:dyDescent="0.2">
      <c r="B31" s="51">
        <f t="shared" si="3"/>
        <v>45041</v>
      </c>
      <c r="C31" s="52">
        <f t="shared" si="4"/>
        <v>45041</v>
      </c>
      <c r="D31" s="85"/>
      <c r="E31" s="48" t="s">
        <v>79</v>
      </c>
      <c r="F31" s="87"/>
      <c r="G31" s="35"/>
      <c r="H31" s="48"/>
      <c r="I31" s="55">
        <f t="shared" ref="I31:I36" si="15">(H31-G31)*24</f>
        <v>0</v>
      </c>
      <c r="J31" s="85"/>
      <c r="K31" s="48" t="s">
        <v>79</v>
      </c>
      <c r="L31" s="87"/>
      <c r="M31" s="85"/>
      <c r="N31" s="48" t="s">
        <v>79</v>
      </c>
      <c r="O31" s="87"/>
      <c r="P31" s="92"/>
    </row>
    <row r="32" spans="2:21" ht="19.5" customHeight="1" x14ac:dyDescent="0.2">
      <c r="B32" s="51">
        <f t="shared" si="3"/>
        <v>45042</v>
      </c>
      <c r="C32" s="52">
        <f t="shared" si="4"/>
        <v>45042</v>
      </c>
      <c r="D32" s="53">
        <v>0.58333333333333337</v>
      </c>
      <c r="E32" s="54">
        <v>0.83333333333333337</v>
      </c>
      <c r="F32" s="55">
        <f>(E32-D32)*24</f>
        <v>6</v>
      </c>
      <c r="G32" s="35"/>
      <c r="H32" s="48"/>
      <c r="I32" s="55">
        <f t="shared" si="15"/>
        <v>0</v>
      </c>
      <c r="J32" s="53">
        <v>0.58333333333333337</v>
      </c>
      <c r="K32" s="54">
        <v>0.75</v>
      </c>
      <c r="L32" s="55">
        <f>(K32-J32)*24</f>
        <v>3.9999999999999991</v>
      </c>
      <c r="M32" s="71">
        <v>0.41666666666666669</v>
      </c>
      <c r="N32" s="72">
        <v>0.83333333333333337</v>
      </c>
      <c r="O32" s="55">
        <f>(N32-M32)*24</f>
        <v>10</v>
      </c>
      <c r="P32" s="92"/>
    </row>
    <row r="33" spans="2:16" ht="19.5" customHeight="1" x14ac:dyDescent="0.2">
      <c r="B33" s="51">
        <f t="shared" si="3"/>
        <v>45043</v>
      </c>
      <c r="C33" s="52">
        <f t="shared" si="4"/>
        <v>45043</v>
      </c>
      <c r="D33" s="53">
        <v>0.58333333333333337</v>
      </c>
      <c r="E33" s="54">
        <v>0.83333333333333337</v>
      </c>
      <c r="F33" s="55">
        <f>(E33-D33)*24</f>
        <v>6</v>
      </c>
      <c r="G33" s="35"/>
      <c r="H33" s="48"/>
      <c r="I33" s="55">
        <f t="shared" si="15"/>
        <v>0</v>
      </c>
      <c r="J33" s="71">
        <v>0.58333333333333337</v>
      </c>
      <c r="K33" s="72">
        <v>0.75</v>
      </c>
      <c r="L33" s="55">
        <f>(K33-J33)*24</f>
        <v>3.9999999999999991</v>
      </c>
      <c r="M33" s="71">
        <v>0.41666666666666669</v>
      </c>
      <c r="N33" s="72">
        <v>0.83333333333333337</v>
      </c>
      <c r="O33" s="55">
        <f>(N33-M33)*24</f>
        <v>10</v>
      </c>
      <c r="P33" s="83"/>
    </row>
    <row r="34" spans="2:16" ht="19.5" customHeight="1" x14ac:dyDescent="0.2">
      <c r="B34" s="51">
        <f t="shared" si="3"/>
        <v>45044</v>
      </c>
      <c r="C34" s="52">
        <f t="shared" si="4"/>
        <v>45044</v>
      </c>
      <c r="D34" s="53">
        <v>0.58333333333333337</v>
      </c>
      <c r="E34" s="54">
        <v>0.83333333333333337</v>
      </c>
      <c r="F34" s="55">
        <f>(E34-D34)*24</f>
        <v>6</v>
      </c>
      <c r="G34" s="35"/>
      <c r="H34" s="48"/>
      <c r="I34" s="55">
        <f t="shared" si="15"/>
        <v>0</v>
      </c>
      <c r="J34" s="53">
        <v>0.58333333333333337</v>
      </c>
      <c r="K34" s="54">
        <v>0.75</v>
      </c>
      <c r="L34" s="55">
        <f>(K34-J34)*24</f>
        <v>3.9999999999999991</v>
      </c>
      <c r="M34" s="53">
        <v>0.41666666666666669</v>
      </c>
      <c r="N34" s="72">
        <v>0.83333333333333337</v>
      </c>
      <c r="O34" s="55">
        <f>(N34-M34)*24</f>
        <v>10</v>
      </c>
      <c r="P34" s="83"/>
    </row>
    <row r="35" spans="2:16" ht="19.5" customHeight="1" x14ac:dyDescent="0.2">
      <c r="B35" s="51">
        <f>IF(DAY(B34+1)&lt;&gt;29,"",B34+1)</f>
        <v>45045</v>
      </c>
      <c r="C35" s="52">
        <f t="shared" si="4"/>
        <v>45045</v>
      </c>
      <c r="D35" s="71">
        <v>0.41666666666666669</v>
      </c>
      <c r="E35" s="54">
        <v>0.75</v>
      </c>
      <c r="F35" s="55">
        <f>(E35-D35)*24</f>
        <v>8</v>
      </c>
      <c r="G35" s="35"/>
      <c r="H35" s="48"/>
      <c r="I35" s="55">
        <f t="shared" si="15"/>
        <v>0</v>
      </c>
      <c r="J35" s="71">
        <v>0.41666666666666669</v>
      </c>
      <c r="K35" s="72">
        <v>0.75</v>
      </c>
      <c r="L35" s="55">
        <f>(K35-J35)*24</f>
        <v>8</v>
      </c>
      <c r="M35" s="71">
        <v>0.41666666666666669</v>
      </c>
      <c r="N35" s="54">
        <v>0.75</v>
      </c>
      <c r="O35" s="55">
        <f>(N35-M35)*24</f>
        <v>8</v>
      </c>
      <c r="P35" s="83" t="s">
        <v>172</v>
      </c>
    </row>
    <row r="36" spans="2:16" ht="19.5" customHeight="1" x14ac:dyDescent="0.2">
      <c r="B36" s="51">
        <f>IF(DAY(B35+1)&lt;&gt;30,"",B35+1)</f>
        <v>45046</v>
      </c>
      <c r="C36" s="52">
        <f t="shared" si="4"/>
        <v>45046</v>
      </c>
      <c r="D36" s="71">
        <v>0.41666666666666669</v>
      </c>
      <c r="E36" s="54">
        <v>0.75</v>
      </c>
      <c r="F36" s="55">
        <f>(E36-D36)*24</f>
        <v>8</v>
      </c>
      <c r="G36" s="35"/>
      <c r="H36" s="48"/>
      <c r="I36" s="55">
        <f t="shared" si="15"/>
        <v>0</v>
      </c>
      <c r="J36" s="71">
        <v>0.41666666666666669</v>
      </c>
      <c r="K36" s="72">
        <v>0.75</v>
      </c>
      <c r="L36" s="55">
        <f>(K36-J36)*24</f>
        <v>8</v>
      </c>
      <c r="M36" s="71">
        <v>0.41666666666666669</v>
      </c>
      <c r="N36" s="54">
        <v>0.75</v>
      </c>
      <c r="O36" s="55">
        <f>(N36-M36)*24</f>
        <v>8</v>
      </c>
      <c r="P36" s="156"/>
    </row>
    <row r="37" spans="2:16" ht="19.5" customHeight="1" thickBot="1" x14ac:dyDescent="0.25">
      <c r="B37" s="51" t="str">
        <f>IF(DAY(B36+1)&lt;&gt;31,"",B36+1)</f>
        <v/>
      </c>
      <c r="C37" s="52" t="str">
        <f t="shared" si="4"/>
        <v/>
      </c>
      <c r="D37" s="56"/>
      <c r="E37" s="77"/>
      <c r="F37" s="76"/>
      <c r="G37" s="75"/>
      <c r="H37" s="77"/>
      <c r="I37" s="76"/>
      <c r="J37" s="75"/>
      <c r="K37" s="77"/>
      <c r="L37" s="76"/>
      <c r="M37" s="75"/>
      <c r="N37" s="77"/>
      <c r="O37" s="76"/>
      <c r="P37" s="94"/>
    </row>
    <row r="38" spans="2:16" ht="19.5" customHeight="1" thickTop="1" x14ac:dyDescent="0.2">
      <c r="B38" s="57" t="s">
        <v>37</v>
      </c>
      <c r="C38" s="58"/>
      <c r="D38" s="57"/>
      <c r="E38" s="59">
        <f>COUNTIF(D7:D37,"&gt;0")</f>
        <v>24</v>
      </c>
      <c r="F38" s="60"/>
      <c r="G38" s="61"/>
      <c r="H38" s="59">
        <f>COUNTIF(G7:G37,"&gt;0")</f>
        <v>0</v>
      </c>
      <c r="I38" s="60"/>
      <c r="J38" s="61"/>
      <c r="K38" s="59">
        <f>COUNTIF(J7:J37,"&gt;0")</f>
        <v>24</v>
      </c>
      <c r="L38" s="60"/>
      <c r="M38" s="61"/>
      <c r="N38" s="59">
        <f>COUNTIF(M7:M37,"&gt;0")</f>
        <v>26</v>
      </c>
      <c r="O38" s="60"/>
      <c r="P38" s="40"/>
    </row>
    <row r="39" spans="2:16" ht="19.5" customHeight="1" x14ac:dyDescent="0.2">
      <c r="B39" s="62" t="s">
        <v>309</v>
      </c>
      <c r="C39" s="63"/>
      <c r="D39" s="64"/>
      <c r="E39" s="89">
        <f>SUM(F7:F37)</f>
        <v>168</v>
      </c>
      <c r="F39" s="63"/>
      <c r="G39" s="65"/>
      <c r="H39" s="74">
        <f>SUM(I7:I37)</f>
        <v>0</v>
      </c>
      <c r="I39" s="63"/>
      <c r="J39" s="65"/>
      <c r="K39" s="74">
        <f>SUM(L7:L37)</f>
        <v>132</v>
      </c>
      <c r="L39" s="63"/>
      <c r="M39" s="65"/>
      <c r="N39" s="74">
        <f>SUM(O7:O37)</f>
        <v>248</v>
      </c>
      <c r="O39" s="63"/>
      <c r="P39" s="40"/>
    </row>
    <row r="40" spans="2:16" ht="19.5" customHeight="1" x14ac:dyDescent="0.2">
      <c r="B40" s="64" t="s">
        <v>366</v>
      </c>
      <c r="C40" s="66"/>
      <c r="D40" s="64"/>
      <c r="E40" s="90">
        <f>COUNTIF($B$7:$B$37,"&gt;0")-E38</f>
        <v>6</v>
      </c>
      <c r="F40" s="47"/>
      <c r="G40" s="35"/>
      <c r="H40" s="90">
        <f>COUNTIF($B$7:$B$37,"&gt;0")-H38</f>
        <v>30</v>
      </c>
      <c r="I40" s="47"/>
      <c r="J40" s="35"/>
      <c r="K40" s="90">
        <f>COUNTIF($B$7:$B$37,"&gt;0")-K38</f>
        <v>6</v>
      </c>
      <c r="L40" s="47"/>
      <c r="M40" s="35"/>
      <c r="N40" s="90">
        <f>COUNTIF($B$7:$B$37,"&gt;0")-N38</f>
        <v>4</v>
      </c>
      <c r="O40" s="47"/>
      <c r="P40" s="40"/>
    </row>
    <row r="41" spans="2:16" ht="18.75" customHeight="1" x14ac:dyDescent="0.2"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8.75" customHeight="1" x14ac:dyDescent="0.2">
      <c r="B42" s="287" t="s">
        <v>13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2:16" ht="18.75" customHeight="1" x14ac:dyDescent="0.2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2:16" ht="18.75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ht="18.75" customHeight="1" x14ac:dyDescent="0.2">
      <c r="B45" s="377">
        <f>EDATE($B$4, 1)</f>
        <v>45047</v>
      </c>
      <c r="C45" s="377"/>
      <c r="D45" s="377"/>
      <c r="E45" s="44">
        <f>B45</f>
        <v>45047</v>
      </c>
      <c r="F45" s="10"/>
    </row>
    <row r="46" spans="2:16" ht="19.5" customHeight="1" x14ac:dyDescent="0.2">
      <c r="B46" s="289"/>
      <c r="C46" s="290"/>
      <c r="D46" s="219" t="s">
        <v>313</v>
      </c>
      <c r="E46" s="293"/>
      <c r="F46" s="220"/>
      <c r="G46" s="219" t="s">
        <v>2</v>
      </c>
      <c r="H46" s="293"/>
      <c r="I46" s="220"/>
      <c r="J46" s="219" t="s">
        <v>36</v>
      </c>
      <c r="K46" s="293"/>
      <c r="L46" s="220"/>
      <c r="M46" s="219" t="s">
        <v>237</v>
      </c>
      <c r="N46" s="293"/>
      <c r="O46" s="220"/>
      <c r="P46" s="40" t="s">
        <v>306</v>
      </c>
    </row>
    <row r="47" spans="2:16" ht="19.5" customHeight="1" x14ac:dyDescent="0.2">
      <c r="B47" s="291"/>
      <c r="C47" s="292"/>
      <c r="D47" s="35" t="s">
        <v>246</v>
      </c>
      <c r="E47" s="48" t="s">
        <v>307</v>
      </c>
      <c r="F47" s="47" t="s">
        <v>308</v>
      </c>
      <c r="G47" s="35" t="s">
        <v>246</v>
      </c>
      <c r="H47" s="48" t="s">
        <v>307</v>
      </c>
      <c r="I47" s="47" t="s">
        <v>308</v>
      </c>
      <c r="J47" s="35" t="s">
        <v>246</v>
      </c>
      <c r="K47" s="48" t="s">
        <v>307</v>
      </c>
      <c r="L47" s="47" t="s">
        <v>308</v>
      </c>
      <c r="M47" s="35" t="s">
        <v>246</v>
      </c>
      <c r="N47" s="48" t="s">
        <v>307</v>
      </c>
      <c r="O47" s="47" t="s">
        <v>308</v>
      </c>
      <c r="P47" s="3"/>
    </row>
    <row r="48" spans="2:16" ht="19.5" customHeight="1" x14ac:dyDescent="0.2">
      <c r="B48" s="51">
        <f>B45</f>
        <v>45047</v>
      </c>
      <c r="C48" s="52">
        <f>B48</f>
        <v>45047</v>
      </c>
      <c r="D48" s="71">
        <v>0.58333333333333337</v>
      </c>
      <c r="E48" s="72">
        <v>0.83333333333333337</v>
      </c>
      <c r="F48" s="55">
        <f>(E48-D48)*24</f>
        <v>6</v>
      </c>
      <c r="G48" s="35"/>
      <c r="H48" s="48"/>
      <c r="I48" s="55">
        <f t="shared" ref="I48" si="16">(H48-G48)*24</f>
        <v>0</v>
      </c>
      <c r="J48" s="71">
        <v>0.58333333333333337</v>
      </c>
      <c r="K48" s="72">
        <v>0.75</v>
      </c>
      <c r="L48" s="55">
        <f>(K48-J48)*24</f>
        <v>3.9999999999999991</v>
      </c>
      <c r="M48" s="71">
        <v>0.41666666666666669</v>
      </c>
      <c r="N48" s="72">
        <v>0.83333333333333337</v>
      </c>
      <c r="O48" s="55">
        <f>(N48-M48)*24</f>
        <v>10</v>
      </c>
      <c r="P48" s="3"/>
    </row>
    <row r="49" spans="2:16" ht="19.5" customHeight="1" x14ac:dyDescent="0.2">
      <c r="B49" s="51">
        <f t="shared" ref="B49:B75" si="17">B48+1</f>
        <v>45048</v>
      </c>
      <c r="C49" s="52">
        <f>B49</f>
        <v>45048</v>
      </c>
      <c r="D49" s="164">
        <v>0.58333333333333337</v>
      </c>
      <c r="E49" s="165">
        <v>0.83333333333333337</v>
      </c>
      <c r="F49" s="166">
        <f>(E49-D49)*24</f>
        <v>6</v>
      </c>
      <c r="G49" s="167"/>
      <c r="H49" s="168"/>
      <c r="I49" s="166">
        <f t="shared" ref="I49:I55" si="18">(H49-G49)*24</f>
        <v>0</v>
      </c>
      <c r="J49" s="164">
        <v>0.58333333333333337</v>
      </c>
      <c r="K49" s="165">
        <v>0.75</v>
      </c>
      <c r="L49" s="166">
        <f>(K49-J49)*24</f>
        <v>3.9999999999999991</v>
      </c>
      <c r="M49" s="164">
        <v>0.41666666666666669</v>
      </c>
      <c r="N49" s="165">
        <v>0.83333333333333337</v>
      </c>
      <c r="O49" s="166">
        <f>(N49-M49)*24</f>
        <v>10</v>
      </c>
      <c r="P49" s="83"/>
    </row>
    <row r="50" spans="2:16" ht="19.5" customHeight="1" x14ac:dyDescent="0.2">
      <c r="B50" s="51">
        <f t="shared" si="17"/>
        <v>45049</v>
      </c>
      <c r="C50" s="52">
        <f t="shared" ref="C50:C78" si="19">B50</f>
        <v>45049</v>
      </c>
      <c r="D50" s="53">
        <v>0.41666666666666669</v>
      </c>
      <c r="E50" s="54">
        <v>0.75</v>
      </c>
      <c r="F50" s="55">
        <f t="shared" ref="F50:F53" si="20">(E50-D50)*24</f>
        <v>8</v>
      </c>
      <c r="G50" s="35"/>
      <c r="H50" s="48"/>
      <c r="I50" s="55">
        <f t="shared" si="18"/>
        <v>0</v>
      </c>
      <c r="J50" s="53">
        <v>0.41666666666666669</v>
      </c>
      <c r="K50" s="54">
        <v>0.75</v>
      </c>
      <c r="L50" s="55">
        <f t="shared" ref="L50:L55" si="21">(K50-J50)*24</f>
        <v>8</v>
      </c>
      <c r="M50" s="53">
        <v>0.41666666666666669</v>
      </c>
      <c r="N50" s="54">
        <v>0.75</v>
      </c>
      <c r="O50" s="55">
        <f t="shared" ref="O50:O55" si="22">(N50-M50)*24</f>
        <v>8</v>
      </c>
      <c r="P50" s="83" t="s">
        <v>173</v>
      </c>
    </row>
    <row r="51" spans="2:16" ht="19.5" customHeight="1" x14ac:dyDescent="0.2">
      <c r="B51" s="51">
        <f t="shared" si="17"/>
        <v>45050</v>
      </c>
      <c r="C51" s="52">
        <f t="shared" si="19"/>
        <v>45050</v>
      </c>
      <c r="D51" s="53">
        <v>0.41666666666666669</v>
      </c>
      <c r="E51" s="54">
        <v>0.75</v>
      </c>
      <c r="F51" s="55">
        <f t="shared" si="20"/>
        <v>8</v>
      </c>
      <c r="G51" s="35"/>
      <c r="H51" s="48"/>
      <c r="I51" s="55">
        <f t="shared" si="18"/>
        <v>0</v>
      </c>
      <c r="J51" s="53">
        <v>0.41666666666666669</v>
      </c>
      <c r="K51" s="54">
        <v>0.75</v>
      </c>
      <c r="L51" s="55">
        <f t="shared" si="21"/>
        <v>8</v>
      </c>
      <c r="M51" s="53">
        <v>0.41666666666666669</v>
      </c>
      <c r="N51" s="54">
        <v>0.75</v>
      </c>
      <c r="O51" s="55">
        <f t="shared" si="22"/>
        <v>8</v>
      </c>
      <c r="P51" s="83" t="s">
        <v>174</v>
      </c>
    </row>
    <row r="52" spans="2:16" ht="19.5" customHeight="1" x14ac:dyDescent="0.2">
      <c r="B52" s="51">
        <f t="shared" si="17"/>
        <v>45051</v>
      </c>
      <c r="C52" s="52">
        <f t="shared" si="19"/>
        <v>45051</v>
      </c>
      <c r="D52" s="53">
        <v>0.41666666666666669</v>
      </c>
      <c r="E52" s="54">
        <v>0.75</v>
      </c>
      <c r="F52" s="55">
        <f>(E52-D52)*24</f>
        <v>8</v>
      </c>
      <c r="G52" s="35"/>
      <c r="H52" s="48"/>
      <c r="I52" s="55">
        <f t="shared" si="18"/>
        <v>0</v>
      </c>
      <c r="J52" s="53">
        <v>0.41666666666666669</v>
      </c>
      <c r="K52" s="54">
        <v>0.75</v>
      </c>
      <c r="L52" s="55">
        <f>(K52-J52)*24</f>
        <v>8</v>
      </c>
      <c r="M52" s="53">
        <v>0.41666666666666669</v>
      </c>
      <c r="N52" s="54">
        <v>0.75</v>
      </c>
      <c r="O52" s="55">
        <f>(N52-M52)*24</f>
        <v>8</v>
      </c>
      <c r="P52" s="83" t="s">
        <v>175</v>
      </c>
    </row>
    <row r="53" spans="2:16" ht="19.5" customHeight="1" x14ac:dyDescent="0.2">
      <c r="B53" s="51">
        <f t="shared" si="17"/>
        <v>45052</v>
      </c>
      <c r="C53" s="52">
        <f t="shared" si="19"/>
        <v>45052</v>
      </c>
      <c r="D53" s="53">
        <v>0.41666666666666669</v>
      </c>
      <c r="E53" s="72">
        <v>0.83333333333333337</v>
      </c>
      <c r="F53" s="55">
        <f t="shared" si="20"/>
        <v>10</v>
      </c>
      <c r="G53" s="35"/>
      <c r="H53" s="48"/>
      <c r="I53" s="55">
        <f t="shared" si="18"/>
        <v>0</v>
      </c>
      <c r="J53" s="53">
        <v>0.41666666666666669</v>
      </c>
      <c r="K53" s="72">
        <v>0.75</v>
      </c>
      <c r="L53" s="55">
        <f t="shared" si="21"/>
        <v>8</v>
      </c>
      <c r="M53" s="71">
        <v>0.41666666666666669</v>
      </c>
      <c r="N53" s="72">
        <v>0.83333333333333337</v>
      </c>
      <c r="O53" s="55">
        <f t="shared" si="22"/>
        <v>10</v>
      </c>
      <c r="P53" s="91"/>
    </row>
    <row r="54" spans="2:16" ht="19.5" customHeight="1" x14ac:dyDescent="0.2">
      <c r="B54" s="51">
        <f t="shared" si="17"/>
        <v>45053</v>
      </c>
      <c r="C54" s="52">
        <f t="shared" si="19"/>
        <v>45053</v>
      </c>
      <c r="D54" s="53">
        <v>0.41666666666666669</v>
      </c>
      <c r="E54" s="54">
        <v>0.75</v>
      </c>
      <c r="F54" s="55">
        <f>(E54-D54)*24</f>
        <v>8</v>
      </c>
      <c r="G54" s="35"/>
      <c r="H54" s="48"/>
      <c r="I54" s="55">
        <f t="shared" si="18"/>
        <v>0</v>
      </c>
      <c r="J54" s="71">
        <v>0.41666666666666669</v>
      </c>
      <c r="K54" s="72">
        <v>0.75</v>
      </c>
      <c r="L54" s="55">
        <f t="shared" si="21"/>
        <v>8</v>
      </c>
      <c r="M54" s="71">
        <v>0.41666666666666669</v>
      </c>
      <c r="N54" s="54">
        <v>0.75</v>
      </c>
      <c r="O54" s="55">
        <f t="shared" si="22"/>
        <v>8</v>
      </c>
      <c r="P54" s="83"/>
    </row>
    <row r="55" spans="2:16" ht="19.5" customHeight="1" x14ac:dyDescent="0.2">
      <c r="B55" s="51">
        <f t="shared" si="17"/>
        <v>45054</v>
      </c>
      <c r="C55" s="52">
        <f t="shared" si="19"/>
        <v>45054</v>
      </c>
      <c r="D55" s="71">
        <v>0.58333333333333337</v>
      </c>
      <c r="E55" s="72">
        <v>0.83333333333333337</v>
      </c>
      <c r="F55" s="55">
        <f t="shared" ref="F55" si="23">(E55-D55)*24</f>
        <v>6</v>
      </c>
      <c r="G55" s="35"/>
      <c r="H55" s="48"/>
      <c r="I55" s="55">
        <f t="shared" si="18"/>
        <v>0</v>
      </c>
      <c r="J55" s="71">
        <v>0.58333333333333337</v>
      </c>
      <c r="K55" s="72">
        <v>0.75</v>
      </c>
      <c r="L55" s="55">
        <f t="shared" si="21"/>
        <v>3.9999999999999991</v>
      </c>
      <c r="M55" s="71">
        <v>0.41666666666666669</v>
      </c>
      <c r="N55" s="72">
        <v>0.83333333333333337</v>
      </c>
      <c r="O55" s="55">
        <f t="shared" si="22"/>
        <v>10</v>
      </c>
      <c r="P55" s="83"/>
    </row>
    <row r="56" spans="2:16" ht="19.5" customHeight="1" x14ac:dyDescent="0.2">
      <c r="B56" s="51">
        <f t="shared" si="17"/>
        <v>45055</v>
      </c>
      <c r="C56" s="52">
        <f t="shared" si="19"/>
        <v>45055</v>
      </c>
      <c r="D56" s="35"/>
      <c r="E56" s="48" t="s">
        <v>79</v>
      </c>
      <c r="F56" s="47"/>
      <c r="G56" s="35"/>
      <c r="H56" s="48"/>
      <c r="I56" s="55">
        <f t="shared" ref="I56:I62" si="24">(H56-G56)*24</f>
        <v>0</v>
      </c>
      <c r="J56" s="35"/>
      <c r="K56" s="48" t="s">
        <v>79</v>
      </c>
      <c r="L56" s="47"/>
      <c r="M56" s="35"/>
      <c r="N56" s="48" t="s">
        <v>79</v>
      </c>
      <c r="O56" s="47"/>
      <c r="P56" s="92"/>
    </row>
    <row r="57" spans="2:16" ht="19.5" customHeight="1" x14ac:dyDescent="0.2">
      <c r="B57" s="51">
        <f t="shared" si="17"/>
        <v>45056</v>
      </c>
      <c r="C57" s="52">
        <f t="shared" si="19"/>
        <v>45056</v>
      </c>
      <c r="D57" s="71">
        <v>0.58333333333333337</v>
      </c>
      <c r="E57" s="72">
        <v>0.83333333333333337</v>
      </c>
      <c r="F57" s="55">
        <f t="shared" ref="F57:F62" si="25">(E57-D57)*24</f>
        <v>6</v>
      </c>
      <c r="G57" s="35"/>
      <c r="H57" s="48"/>
      <c r="I57" s="55">
        <f t="shared" si="24"/>
        <v>0</v>
      </c>
      <c r="J57" s="71">
        <v>0.58333333333333337</v>
      </c>
      <c r="K57" s="72">
        <v>0.75</v>
      </c>
      <c r="L57" s="55">
        <f t="shared" ref="L57:L62" si="26">(K57-J57)*24</f>
        <v>3.9999999999999991</v>
      </c>
      <c r="M57" s="71">
        <v>0.41666666666666669</v>
      </c>
      <c r="N57" s="72">
        <v>0.83333333333333337</v>
      </c>
      <c r="O57" s="55">
        <f t="shared" ref="O57:O62" si="27">(N57-M57)*24</f>
        <v>10</v>
      </c>
      <c r="P57" s="92"/>
    </row>
    <row r="58" spans="2:16" ht="19.5" customHeight="1" x14ac:dyDescent="0.2">
      <c r="B58" s="51">
        <f t="shared" si="17"/>
        <v>45057</v>
      </c>
      <c r="C58" s="52">
        <f t="shared" si="19"/>
        <v>45057</v>
      </c>
      <c r="D58" s="71">
        <v>0.58333333333333337</v>
      </c>
      <c r="E58" s="72">
        <v>0.83333333333333337</v>
      </c>
      <c r="F58" s="55">
        <f t="shared" si="25"/>
        <v>6</v>
      </c>
      <c r="G58" s="35"/>
      <c r="H58" s="48"/>
      <c r="I58" s="55">
        <f t="shared" si="24"/>
        <v>0</v>
      </c>
      <c r="J58" s="71">
        <v>0.58333333333333337</v>
      </c>
      <c r="K58" s="72">
        <v>0.75</v>
      </c>
      <c r="L58" s="55">
        <f t="shared" si="26"/>
        <v>3.9999999999999991</v>
      </c>
      <c r="M58" s="71">
        <v>0.41666666666666669</v>
      </c>
      <c r="N58" s="72">
        <v>0.83333333333333337</v>
      </c>
      <c r="O58" s="55">
        <f t="shared" si="27"/>
        <v>10</v>
      </c>
      <c r="P58" s="92"/>
    </row>
    <row r="59" spans="2:16" ht="19.5" customHeight="1" x14ac:dyDescent="0.2">
      <c r="B59" s="51">
        <f t="shared" si="17"/>
        <v>45058</v>
      </c>
      <c r="C59" s="52">
        <f t="shared" si="19"/>
        <v>45058</v>
      </c>
      <c r="D59" s="71">
        <v>0.58333333333333337</v>
      </c>
      <c r="E59" s="72">
        <v>0.83333333333333337</v>
      </c>
      <c r="F59" s="55">
        <f t="shared" si="25"/>
        <v>6</v>
      </c>
      <c r="G59" s="35"/>
      <c r="H59" s="48"/>
      <c r="I59" s="55">
        <f t="shared" si="24"/>
        <v>0</v>
      </c>
      <c r="J59" s="71">
        <v>0.58333333333333337</v>
      </c>
      <c r="K59" s="72">
        <v>0.75</v>
      </c>
      <c r="L59" s="55">
        <f t="shared" si="26"/>
        <v>3.9999999999999991</v>
      </c>
      <c r="M59" s="71">
        <v>0.41666666666666669</v>
      </c>
      <c r="N59" s="72">
        <v>0.83333333333333337</v>
      </c>
      <c r="O59" s="55">
        <f t="shared" si="27"/>
        <v>10</v>
      </c>
      <c r="P59" s="92"/>
    </row>
    <row r="60" spans="2:16" ht="19.5" customHeight="1" x14ac:dyDescent="0.2">
      <c r="B60" s="51">
        <f t="shared" si="17"/>
        <v>45059</v>
      </c>
      <c r="C60" s="52">
        <f t="shared" si="19"/>
        <v>45059</v>
      </c>
      <c r="D60" s="71">
        <v>0.41666666666666669</v>
      </c>
      <c r="E60" s="72">
        <v>0.83333333333333337</v>
      </c>
      <c r="F60" s="55">
        <f t="shared" si="25"/>
        <v>10</v>
      </c>
      <c r="G60" s="35"/>
      <c r="H60" s="48"/>
      <c r="I60" s="55">
        <f t="shared" si="24"/>
        <v>0</v>
      </c>
      <c r="J60" s="71">
        <v>0.41666666666666669</v>
      </c>
      <c r="K60" s="72">
        <v>0.75</v>
      </c>
      <c r="L60" s="55">
        <f t="shared" si="26"/>
        <v>8</v>
      </c>
      <c r="M60" s="71">
        <v>0.41666666666666669</v>
      </c>
      <c r="N60" s="72">
        <v>0.83333333333333337</v>
      </c>
      <c r="O60" s="55">
        <f t="shared" si="27"/>
        <v>10</v>
      </c>
      <c r="P60" s="92"/>
    </row>
    <row r="61" spans="2:16" ht="19.5" customHeight="1" x14ac:dyDescent="0.2">
      <c r="B61" s="51">
        <f t="shared" si="17"/>
        <v>45060</v>
      </c>
      <c r="C61" s="52">
        <f t="shared" si="19"/>
        <v>45060</v>
      </c>
      <c r="D61" s="71">
        <v>0.41666666666666669</v>
      </c>
      <c r="E61" s="72">
        <v>0.75</v>
      </c>
      <c r="F61" s="55">
        <f t="shared" si="25"/>
        <v>8</v>
      </c>
      <c r="G61" s="35"/>
      <c r="H61" s="48"/>
      <c r="I61" s="55">
        <f t="shared" si="24"/>
        <v>0</v>
      </c>
      <c r="J61" s="71">
        <v>0.41666666666666669</v>
      </c>
      <c r="K61" s="72">
        <v>0.75</v>
      </c>
      <c r="L61" s="55">
        <f t="shared" si="26"/>
        <v>8</v>
      </c>
      <c r="M61" s="71">
        <v>0.41666666666666669</v>
      </c>
      <c r="N61" s="72">
        <v>0.75</v>
      </c>
      <c r="O61" s="55">
        <f t="shared" si="27"/>
        <v>8</v>
      </c>
      <c r="P61" s="92"/>
    </row>
    <row r="62" spans="2:16" ht="19.5" customHeight="1" x14ac:dyDescent="0.2">
      <c r="B62" s="51">
        <f t="shared" si="17"/>
        <v>45061</v>
      </c>
      <c r="C62" s="52">
        <f t="shared" si="19"/>
        <v>45061</v>
      </c>
      <c r="D62" s="71">
        <v>0.58333333333333337</v>
      </c>
      <c r="E62" s="72">
        <v>0.83333333333333337</v>
      </c>
      <c r="F62" s="55">
        <f t="shared" si="25"/>
        <v>6</v>
      </c>
      <c r="G62" s="35"/>
      <c r="H62" s="48"/>
      <c r="I62" s="55">
        <f t="shared" si="24"/>
        <v>0</v>
      </c>
      <c r="J62" s="71">
        <v>0.58333333333333337</v>
      </c>
      <c r="K62" s="72">
        <v>0.75</v>
      </c>
      <c r="L62" s="55">
        <f t="shared" si="26"/>
        <v>3.9999999999999991</v>
      </c>
      <c r="M62" s="71">
        <v>0.41666666666666669</v>
      </c>
      <c r="N62" s="72">
        <v>0.83333333333333337</v>
      </c>
      <c r="O62" s="55">
        <f t="shared" si="27"/>
        <v>10</v>
      </c>
      <c r="P62" s="92"/>
    </row>
    <row r="63" spans="2:16" ht="19.5" customHeight="1" x14ac:dyDescent="0.2">
      <c r="B63" s="51">
        <f t="shared" si="17"/>
        <v>45062</v>
      </c>
      <c r="C63" s="52">
        <f t="shared" si="19"/>
        <v>45062</v>
      </c>
      <c r="D63" s="35"/>
      <c r="E63" s="48" t="s">
        <v>79</v>
      </c>
      <c r="F63" s="47"/>
      <c r="G63" s="35"/>
      <c r="H63" s="48"/>
      <c r="I63" s="55">
        <f t="shared" ref="I63:I78" si="28">(H63-G63)*24</f>
        <v>0</v>
      </c>
      <c r="J63" s="35"/>
      <c r="K63" s="48" t="s">
        <v>79</v>
      </c>
      <c r="L63" s="47"/>
      <c r="M63" s="35"/>
      <c r="N63" s="48" t="s">
        <v>79</v>
      </c>
      <c r="O63" s="47"/>
      <c r="P63" s="92"/>
    </row>
    <row r="64" spans="2:16" ht="19.5" customHeight="1" x14ac:dyDescent="0.2">
      <c r="B64" s="51">
        <f t="shared" si="17"/>
        <v>45063</v>
      </c>
      <c r="C64" s="52">
        <f t="shared" si="19"/>
        <v>45063</v>
      </c>
      <c r="D64" s="71">
        <v>0.58333333333333337</v>
      </c>
      <c r="E64" s="72">
        <v>0.83333333333333337</v>
      </c>
      <c r="F64" s="55">
        <f t="shared" ref="F64:F68" si="29">(E64-D64)*24</f>
        <v>6</v>
      </c>
      <c r="G64" s="35"/>
      <c r="H64" s="48"/>
      <c r="I64" s="55">
        <f t="shared" si="28"/>
        <v>0</v>
      </c>
      <c r="J64" s="71">
        <v>0.58333333333333337</v>
      </c>
      <c r="K64" s="72">
        <v>0.75</v>
      </c>
      <c r="L64" s="55">
        <f t="shared" ref="L64:L69" si="30">(K64-J64)*24</f>
        <v>3.9999999999999991</v>
      </c>
      <c r="M64" s="71">
        <v>0.41666666666666669</v>
      </c>
      <c r="N64" s="72">
        <v>0.83333333333333337</v>
      </c>
      <c r="O64" s="55">
        <f t="shared" ref="O64:O69" si="31">(N64-M64)*24</f>
        <v>10</v>
      </c>
      <c r="P64" s="92"/>
    </row>
    <row r="65" spans="2:16" ht="19.5" customHeight="1" x14ac:dyDescent="0.2">
      <c r="B65" s="51">
        <f t="shared" si="17"/>
        <v>45064</v>
      </c>
      <c r="C65" s="52">
        <f t="shared" si="19"/>
        <v>45064</v>
      </c>
      <c r="D65" s="71">
        <v>0.58333333333333337</v>
      </c>
      <c r="E65" s="72">
        <v>0.83333333333333337</v>
      </c>
      <c r="F65" s="55">
        <f t="shared" si="29"/>
        <v>6</v>
      </c>
      <c r="G65" s="35"/>
      <c r="H65" s="48"/>
      <c r="I65" s="55">
        <f t="shared" si="28"/>
        <v>0</v>
      </c>
      <c r="J65" s="71">
        <v>0.58333333333333337</v>
      </c>
      <c r="K65" s="72">
        <v>0.75</v>
      </c>
      <c r="L65" s="55">
        <f t="shared" si="30"/>
        <v>3.9999999999999991</v>
      </c>
      <c r="M65" s="71">
        <v>0.41666666666666669</v>
      </c>
      <c r="N65" s="72">
        <v>0.83333333333333337</v>
      </c>
      <c r="O65" s="55">
        <f t="shared" si="31"/>
        <v>10</v>
      </c>
      <c r="P65" s="92"/>
    </row>
    <row r="66" spans="2:16" ht="19.5" customHeight="1" x14ac:dyDescent="0.2">
      <c r="B66" s="51">
        <f t="shared" si="17"/>
        <v>45065</v>
      </c>
      <c r="C66" s="52">
        <f t="shared" si="19"/>
        <v>45065</v>
      </c>
      <c r="D66" s="71">
        <v>0.58333333333333337</v>
      </c>
      <c r="E66" s="72">
        <v>0.83333333333333337</v>
      </c>
      <c r="F66" s="55">
        <f t="shared" si="29"/>
        <v>6</v>
      </c>
      <c r="G66" s="35"/>
      <c r="H66" s="48"/>
      <c r="I66" s="55">
        <f t="shared" si="28"/>
        <v>0</v>
      </c>
      <c r="J66" s="71">
        <v>0.58333333333333337</v>
      </c>
      <c r="K66" s="72">
        <v>0.75</v>
      </c>
      <c r="L66" s="55">
        <f t="shared" si="30"/>
        <v>3.9999999999999991</v>
      </c>
      <c r="M66" s="71">
        <v>0.41666666666666669</v>
      </c>
      <c r="N66" s="72">
        <v>0.83333333333333337</v>
      </c>
      <c r="O66" s="55">
        <f t="shared" si="31"/>
        <v>10</v>
      </c>
      <c r="P66" s="92"/>
    </row>
    <row r="67" spans="2:16" ht="19.5" customHeight="1" x14ac:dyDescent="0.2">
      <c r="B67" s="51">
        <f t="shared" si="17"/>
        <v>45066</v>
      </c>
      <c r="C67" s="52">
        <f t="shared" si="19"/>
        <v>45066</v>
      </c>
      <c r="D67" s="71">
        <v>0.41666666666666669</v>
      </c>
      <c r="E67" s="72">
        <v>0.83333333333333337</v>
      </c>
      <c r="F67" s="55">
        <f t="shared" si="29"/>
        <v>10</v>
      </c>
      <c r="G67" s="35"/>
      <c r="H67" s="48"/>
      <c r="I67" s="55">
        <f t="shared" si="28"/>
        <v>0</v>
      </c>
      <c r="J67" s="71">
        <v>0.41666666666666669</v>
      </c>
      <c r="K67" s="72">
        <v>0.75</v>
      </c>
      <c r="L67" s="55">
        <f t="shared" si="30"/>
        <v>8</v>
      </c>
      <c r="M67" s="71">
        <v>0.41666666666666669</v>
      </c>
      <c r="N67" s="72">
        <v>0.83333333333333337</v>
      </c>
      <c r="O67" s="55">
        <f t="shared" si="31"/>
        <v>10</v>
      </c>
      <c r="P67" s="92"/>
    </row>
    <row r="68" spans="2:16" ht="19.5" customHeight="1" x14ac:dyDescent="0.2">
      <c r="B68" s="51">
        <f t="shared" si="17"/>
        <v>45067</v>
      </c>
      <c r="C68" s="52">
        <f t="shared" si="19"/>
        <v>45067</v>
      </c>
      <c r="D68" s="71">
        <v>0.41666666666666669</v>
      </c>
      <c r="E68" s="72">
        <v>0.75</v>
      </c>
      <c r="F68" s="55">
        <f t="shared" si="29"/>
        <v>8</v>
      </c>
      <c r="G68" s="35"/>
      <c r="H68" s="48"/>
      <c r="I68" s="55">
        <f t="shared" si="28"/>
        <v>0</v>
      </c>
      <c r="J68" s="53">
        <v>0.41666666666666669</v>
      </c>
      <c r="K68" s="54">
        <v>0.75</v>
      </c>
      <c r="L68" s="55">
        <f t="shared" si="30"/>
        <v>8</v>
      </c>
      <c r="M68" s="53">
        <v>0.41666666666666669</v>
      </c>
      <c r="N68" s="54">
        <v>0.75</v>
      </c>
      <c r="O68" s="55">
        <f t="shared" si="31"/>
        <v>8</v>
      </c>
      <c r="P68" s="92"/>
    </row>
    <row r="69" spans="2:16" ht="19.5" customHeight="1" x14ac:dyDescent="0.2">
      <c r="B69" s="51">
        <f t="shared" si="17"/>
        <v>45068</v>
      </c>
      <c r="C69" s="52">
        <f t="shared" si="19"/>
        <v>45068</v>
      </c>
      <c r="D69" s="71">
        <v>0.58333333333333337</v>
      </c>
      <c r="E69" s="72">
        <v>0.83333333333333337</v>
      </c>
      <c r="F69" s="55">
        <f t="shared" ref="F69" si="32">(E69-D69)*24</f>
        <v>6</v>
      </c>
      <c r="G69" s="35"/>
      <c r="H69" s="48"/>
      <c r="I69" s="55">
        <f t="shared" si="28"/>
        <v>0</v>
      </c>
      <c r="J69" s="71">
        <v>0.58333333333333337</v>
      </c>
      <c r="K69" s="72">
        <v>0.75</v>
      </c>
      <c r="L69" s="55">
        <f t="shared" si="30"/>
        <v>3.9999999999999991</v>
      </c>
      <c r="M69" s="71">
        <v>0.41666666666666669</v>
      </c>
      <c r="N69" s="72">
        <v>0.83333333333333337</v>
      </c>
      <c r="O69" s="55">
        <f t="shared" si="31"/>
        <v>10</v>
      </c>
      <c r="P69" s="92"/>
    </row>
    <row r="70" spans="2:16" ht="19.5" customHeight="1" x14ac:dyDescent="0.2">
      <c r="B70" s="51">
        <f t="shared" si="17"/>
        <v>45069</v>
      </c>
      <c r="C70" s="52">
        <f t="shared" si="19"/>
        <v>45069</v>
      </c>
      <c r="D70" s="35"/>
      <c r="E70" s="48" t="s">
        <v>79</v>
      </c>
      <c r="F70" s="47"/>
      <c r="G70" s="35"/>
      <c r="H70" s="48"/>
      <c r="I70" s="55">
        <f t="shared" si="28"/>
        <v>0</v>
      </c>
      <c r="J70" s="35"/>
      <c r="K70" s="48" t="s">
        <v>79</v>
      </c>
      <c r="L70" s="47"/>
      <c r="M70" s="35"/>
      <c r="N70" s="48" t="s">
        <v>79</v>
      </c>
      <c r="O70" s="47"/>
      <c r="P70" s="92"/>
    </row>
    <row r="71" spans="2:16" ht="19.5" customHeight="1" x14ac:dyDescent="0.2">
      <c r="B71" s="51">
        <f t="shared" si="17"/>
        <v>45070</v>
      </c>
      <c r="C71" s="52">
        <f t="shared" si="19"/>
        <v>45070</v>
      </c>
      <c r="D71" s="71">
        <v>0.58333333333333337</v>
      </c>
      <c r="E71" s="72">
        <v>0.83333333333333337</v>
      </c>
      <c r="F71" s="55">
        <f t="shared" ref="F71:F76" si="33">(E71-D71)*24</f>
        <v>6</v>
      </c>
      <c r="G71" s="35"/>
      <c r="H71" s="48"/>
      <c r="I71" s="55">
        <f t="shared" si="28"/>
        <v>0</v>
      </c>
      <c r="J71" s="71">
        <v>0.58333333333333337</v>
      </c>
      <c r="K71" s="72">
        <v>0.75</v>
      </c>
      <c r="L71" s="55">
        <f t="shared" ref="L71:L76" si="34">(K71-J71)*24</f>
        <v>3.9999999999999991</v>
      </c>
      <c r="M71" s="71">
        <v>0.41666666666666669</v>
      </c>
      <c r="N71" s="72">
        <v>0.83333333333333337</v>
      </c>
      <c r="O71" s="55">
        <f t="shared" ref="O71:O76" si="35">(N71-M71)*24</f>
        <v>10</v>
      </c>
      <c r="P71" s="83"/>
    </row>
    <row r="72" spans="2:16" ht="19.5" customHeight="1" x14ac:dyDescent="0.2">
      <c r="B72" s="51">
        <f t="shared" si="17"/>
        <v>45071</v>
      </c>
      <c r="C72" s="52">
        <f t="shared" si="19"/>
        <v>45071</v>
      </c>
      <c r="D72" s="71">
        <v>0.58333333333333337</v>
      </c>
      <c r="E72" s="72">
        <v>0.83333333333333337</v>
      </c>
      <c r="F72" s="55">
        <f t="shared" si="33"/>
        <v>6</v>
      </c>
      <c r="G72" s="35"/>
      <c r="H72" s="48"/>
      <c r="I72" s="55">
        <f t="shared" si="28"/>
        <v>0</v>
      </c>
      <c r="J72" s="71">
        <v>0.58333333333333337</v>
      </c>
      <c r="K72" s="72">
        <v>0.75</v>
      </c>
      <c r="L72" s="55">
        <f t="shared" si="34"/>
        <v>3.9999999999999991</v>
      </c>
      <c r="M72" s="71">
        <v>0.41666666666666669</v>
      </c>
      <c r="N72" s="72">
        <v>0.83333333333333337</v>
      </c>
      <c r="O72" s="55">
        <f t="shared" si="35"/>
        <v>10</v>
      </c>
      <c r="P72" s="83"/>
    </row>
    <row r="73" spans="2:16" ht="19.5" customHeight="1" x14ac:dyDescent="0.2">
      <c r="B73" s="51">
        <f t="shared" si="17"/>
        <v>45072</v>
      </c>
      <c r="C73" s="52">
        <f t="shared" si="19"/>
        <v>45072</v>
      </c>
      <c r="D73" s="53">
        <v>0.58333333333333337</v>
      </c>
      <c r="E73" s="54">
        <v>0.83333333333333337</v>
      </c>
      <c r="F73" s="55">
        <f t="shared" si="33"/>
        <v>6</v>
      </c>
      <c r="G73" s="35"/>
      <c r="H73" s="48"/>
      <c r="I73" s="55">
        <f t="shared" si="28"/>
        <v>0</v>
      </c>
      <c r="J73" s="53">
        <v>0.58333333333333337</v>
      </c>
      <c r="K73" s="54">
        <v>0.75</v>
      </c>
      <c r="L73" s="55">
        <f t="shared" si="34"/>
        <v>3.9999999999999991</v>
      </c>
      <c r="M73" s="53">
        <v>0.41666666666666669</v>
      </c>
      <c r="N73" s="54">
        <v>0.83333333333333337</v>
      </c>
      <c r="O73" s="55">
        <f t="shared" si="35"/>
        <v>10</v>
      </c>
      <c r="P73" s="92"/>
    </row>
    <row r="74" spans="2:16" ht="19.5" customHeight="1" x14ac:dyDescent="0.2">
      <c r="B74" s="51">
        <f t="shared" si="17"/>
        <v>45073</v>
      </c>
      <c r="C74" s="52">
        <f t="shared" si="19"/>
        <v>45073</v>
      </c>
      <c r="D74" s="53">
        <v>0.41666666666666669</v>
      </c>
      <c r="E74" s="54">
        <v>0.83333333333333337</v>
      </c>
      <c r="F74" s="55">
        <f t="shared" si="33"/>
        <v>10</v>
      </c>
      <c r="G74" s="35"/>
      <c r="H74" s="48"/>
      <c r="I74" s="55">
        <f t="shared" si="28"/>
        <v>0</v>
      </c>
      <c r="J74" s="53">
        <v>0.41666666666666669</v>
      </c>
      <c r="K74" s="54">
        <v>0.75</v>
      </c>
      <c r="L74" s="55">
        <f t="shared" si="34"/>
        <v>8</v>
      </c>
      <c r="M74" s="53">
        <v>0.41666666666666669</v>
      </c>
      <c r="N74" s="54">
        <v>0.83333333333333337</v>
      </c>
      <c r="O74" s="55">
        <f t="shared" si="35"/>
        <v>10</v>
      </c>
      <c r="P74" s="92"/>
    </row>
    <row r="75" spans="2:16" ht="19.5" customHeight="1" x14ac:dyDescent="0.2">
      <c r="B75" s="51">
        <f t="shared" si="17"/>
        <v>45074</v>
      </c>
      <c r="C75" s="52">
        <f t="shared" si="19"/>
        <v>45074</v>
      </c>
      <c r="D75" s="53">
        <v>0.41666666666666669</v>
      </c>
      <c r="E75" s="54">
        <v>0.75</v>
      </c>
      <c r="F75" s="55">
        <f t="shared" si="33"/>
        <v>8</v>
      </c>
      <c r="G75" s="35"/>
      <c r="H75" s="48"/>
      <c r="I75" s="55">
        <f t="shared" si="28"/>
        <v>0</v>
      </c>
      <c r="J75" s="53">
        <v>0.41666666666666669</v>
      </c>
      <c r="K75" s="54">
        <v>0.75</v>
      </c>
      <c r="L75" s="55">
        <f t="shared" si="34"/>
        <v>8</v>
      </c>
      <c r="M75" s="53">
        <v>0.41666666666666669</v>
      </c>
      <c r="N75" s="54">
        <v>0.75</v>
      </c>
      <c r="O75" s="55">
        <f t="shared" si="35"/>
        <v>8</v>
      </c>
      <c r="P75" s="92"/>
    </row>
    <row r="76" spans="2:16" ht="19.5" customHeight="1" x14ac:dyDescent="0.2">
      <c r="B76" s="51">
        <f>IF(DAY(B75+1)&lt;&gt;29,"",B75+1)</f>
        <v>45075</v>
      </c>
      <c r="C76" s="52">
        <f t="shared" si="19"/>
        <v>45075</v>
      </c>
      <c r="D76" s="53">
        <v>0.58333333333333337</v>
      </c>
      <c r="E76" s="54">
        <v>0.83333333333333337</v>
      </c>
      <c r="F76" s="55">
        <f t="shared" si="33"/>
        <v>6</v>
      </c>
      <c r="G76" s="35"/>
      <c r="H76" s="48"/>
      <c r="I76" s="55">
        <f t="shared" si="28"/>
        <v>0</v>
      </c>
      <c r="J76" s="53">
        <v>0.58333333333333337</v>
      </c>
      <c r="K76" s="54">
        <v>0.75</v>
      </c>
      <c r="L76" s="55">
        <f t="shared" si="34"/>
        <v>3.9999999999999991</v>
      </c>
      <c r="M76" s="53">
        <v>0.41666666666666669</v>
      </c>
      <c r="N76" s="54">
        <v>0.83333333333333337</v>
      </c>
      <c r="O76" s="55">
        <f t="shared" si="35"/>
        <v>10</v>
      </c>
      <c r="P76" s="92"/>
    </row>
    <row r="77" spans="2:16" ht="19.5" customHeight="1" x14ac:dyDescent="0.2">
      <c r="B77" s="51">
        <f>IF(DAY(B76+1)&lt;&gt;30,"",B76+1)</f>
        <v>45076</v>
      </c>
      <c r="C77" s="52">
        <f t="shared" si="19"/>
        <v>45076</v>
      </c>
      <c r="D77" s="35"/>
      <c r="E77" s="48" t="s">
        <v>79</v>
      </c>
      <c r="F77" s="47"/>
      <c r="G77" s="35"/>
      <c r="H77" s="48"/>
      <c r="I77" s="55">
        <f t="shared" si="28"/>
        <v>0</v>
      </c>
      <c r="J77" s="35"/>
      <c r="K77" s="48" t="s">
        <v>79</v>
      </c>
      <c r="L77" s="47"/>
      <c r="M77" s="35"/>
      <c r="N77" s="48" t="s">
        <v>79</v>
      </c>
      <c r="O77" s="47"/>
      <c r="P77" s="157"/>
    </row>
    <row r="78" spans="2:16" ht="19.5" customHeight="1" thickBot="1" x14ac:dyDescent="0.25">
      <c r="B78" s="51">
        <f>IF(DAY(B77+1)&lt;&gt;31,"",B77+1)</f>
        <v>45077</v>
      </c>
      <c r="C78" s="52">
        <f t="shared" si="19"/>
        <v>45077</v>
      </c>
      <c r="D78" s="53">
        <v>0.58333333333333337</v>
      </c>
      <c r="E78" s="54">
        <v>0.83333333333333337</v>
      </c>
      <c r="F78" s="55">
        <f t="shared" ref="F78" si="36">(E78-D78)*24</f>
        <v>6</v>
      </c>
      <c r="G78" s="35"/>
      <c r="H78" s="48"/>
      <c r="I78" s="55">
        <f t="shared" si="28"/>
        <v>0</v>
      </c>
      <c r="J78" s="53">
        <v>0.58333333333333337</v>
      </c>
      <c r="K78" s="54">
        <v>0.75</v>
      </c>
      <c r="L78" s="55">
        <f t="shared" ref="L78" si="37">(K78-J78)*24</f>
        <v>3.9999999999999991</v>
      </c>
      <c r="M78" s="53">
        <v>0.41666666666666669</v>
      </c>
      <c r="N78" s="54">
        <v>0.83333333333333337</v>
      </c>
      <c r="O78" s="55">
        <f t="shared" ref="O78" si="38">(N78-M78)*24</f>
        <v>10</v>
      </c>
      <c r="P78" s="83"/>
    </row>
    <row r="79" spans="2:16" ht="19.5" customHeight="1" thickTop="1" x14ac:dyDescent="0.2">
      <c r="B79" s="57" t="s">
        <v>37</v>
      </c>
      <c r="C79" s="58"/>
      <c r="D79" s="57"/>
      <c r="E79" s="59">
        <f>COUNTIF(D48:D78,"&gt;0")</f>
        <v>27</v>
      </c>
      <c r="F79" s="60"/>
      <c r="G79" s="61"/>
      <c r="H79" s="59">
        <f>COUNTIF(G48:G78,"&gt;0")</f>
        <v>0</v>
      </c>
      <c r="I79" s="60"/>
      <c r="J79" s="61"/>
      <c r="K79" s="59">
        <f>COUNTIF(J48:J78,"&gt;0")</f>
        <v>27</v>
      </c>
      <c r="L79" s="60"/>
      <c r="M79" s="61"/>
      <c r="N79" s="59">
        <f>COUNTIF(M48:M78,"&gt;0")</f>
        <v>27</v>
      </c>
      <c r="O79" s="60"/>
      <c r="P79" s="40"/>
    </row>
    <row r="80" spans="2:16" ht="19.5" customHeight="1" x14ac:dyDescent="0.2">
      <c r="B80" s="62" t="s">
        <v>309</v>
      </c>
      <c r="C80" s="63"/>
      <c r="D80" s="64"/>
      <c r="E80" s="74">
        <f>SUM(F48:F78)</f>
        <v>192</v>
      </c>
      <c r="F80" s="63"/>
      <c r="G80" s="65"/>
      <c r="H80" s="74">
        <f>SUM(I48:I76)</f>
        <v>0</v>
      </c>
      <c r="I80" s="63"/>
      <c r="J80" s="65"/>
      <c r="K80" s="74">
        <f>SUM(L48:L78)</f>
        <v>152</v>
      </c>
      <c r="L80" s="63"/>
      <c r="M80" s="65"/>
      <c r="N80" s="74">
        <f>SUM(O48:O78)</f>
        <v>256</v>
      </c>
      <c r="O80" s="63"/>
      <c r="P80" s="40"/>
    </row>
    <row r="81" spans="2:16" ht="19.5" customHeight="1" x14ac:dyDescent="0.2">
      <c r="B81" s="64" t="s">
        <v>366</v>
      </c>
      <c r="C81" s="66"/>
      <c r="D81" s="64"/>
      <c r="E81" s="90">
        <f>COUNTIF($B$48:$B$78,"&gt;0")-E79</f>
        <v>4</v>
      </c>
      <c r="F81" s="47"/>
      <c r="G81" s="35"/>
      <c r="H81" s="90">
        <f>COUNTIF($B$48:$B$78,"&gt;0")-H79</f>
        <v>31</v>
      </c>
      <c r="I81" s="47"/>
      <c r="J81" s="35"/>
      <c r="K81" s="90">
        <f>COUNTIF($B$48:$B$78,"&gt;0")-K79</f>
        <v>4</v>
      </c>
      <c r="L81" s="47"/>
      <c r="M81" s="35"/>
      <c r="N81" s="90">
        <f>COUNTIF($B$48:$B$78,"&gt;0")-N79</f>
        <v>4</v>
      </c>
      <c r="O81" s="47"/>
      <c r="P81" s="40"/>
    </row>
    <row r="82" spans="2:16" ht="19.5" customHeight="1" x14ac:dyDescent="0.2">
      <c r="B82" s="67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8.75" customHeight="1" x14ac:dyDescent="0.2">
      <c r="B83" s="287" t="s">
        <v>13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2:16" ht="18.75" customHeight="1" x14ac:dyDescent="0.2"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2:16" ht="18.75" customHeight="1" x14ac:dyDescent="0.2"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2:16" ht="18.75" customHeight="1" x14ac:dyDescent="0.2">
      <c r="B86" s="377">
        <f>EDATE(B45, 1)</f>
        <v>45078</v>
      </c>
      <c r="C86" s="377"/>
      <c r="D86" s="377"/>
      <c r="E86" s="44">
        <f>B86</f>
        <v>45078</v>
      </c>
      <c r="F86" s="10"/>
    </row>
    <row r="87" spans="2:16" ht="19.5" customHeight="1" x14ac:dyDescent="0.2">
      <c r="B87" s="289"/>
      <c r="C87" s="290"/>
      <c r="D87" s="219" t="s">
        <v>313</v>
      </c>
      <c r="E87" s="293"/>
      <c r="F87" s="220"/>
      <c r="G87" s="219" t="s">
        <v>2</v>
      </c>
      <c r="H87" s="293"/>
      <c r="I87" s="220"/>
      <c r="J87" s="219" t="s">
        <v>36</v>
      </c>
      <c r="K87" s="293"/>
      <c r="L87" s="220"/>
      <c r="M87" s="219" t="s">
        <v>237</v>
      </c>
      <c r="N87" s="293"/>
      <c r="O87" s="220"/>
      <c r="P87" s="40" t="s">
        <v>306</v>
      </c>
    </row>
    <row r="88" spans="2:16" ht="19.5" customHeight="1" x14ac:dyDescent="0.2">
      <c r="B88" s="291"/>
      <c r="C88" s="292"/>
      <c r="D88" s="35" t="s">
        <v>246</v>
      </c>
      <c r="E88" s="48" t="s">
        <v>307</v>
      </c>
      <c r="F88" s="47" t="s">
        <v>308</v>
      </c>
      <c r="G88" s="35" t="s">
        <v>246</v>
      </c>
      <c r="H88" s="48" t="s">
        <v>307</v>
      </c>
      <c r="I88" s="47" t="s">
        <v>308</v>
      </c>
      <c r="J88" s="35" t="s">
        <v>246</v>
      </c>
      <c r="K88" s="48" t="s">
        <v>307</v>
      </c>
      <c r="L88" s="47" t="s">
        <v>308</v>
      </c>
      <c r="M88" s="35" t="s">
        <v>246</v>
      </c>
      <c r="N88" s="48" t="s">
        <v>307</v>
      </c>
      <c r="O88" s="47" t="s">
        <v>308</v>
      </c>
      <c r="P88" s="3"/>
    </row>
    <row r="89" spans="2:16" ht="19.5" customHeight="1" x14ac:dyDescent="0.2">
      <c r="B89" s="51">
        <f>B86</f>
        <v>45078</v>
      </c>
      <c r="C89" s="52">
        <f>B89</f>
        <v>45078</v>
      </c>
      <c r="D89" s="71">
        <v>0.58333333333333337</v>
      </c>
      <c r="E89" s="72">
        <v>0.83333333333333337</v>
      </c>
      <c r="F89" s="55">
        <f t="shared" ref="F89:F92" si="39">(E89-D89)*24</f>
        <v>6</v>
      </c>
      <c r="G89" s="35"/>
      <c r="H89" s="48"/>
      <c r="I89" s="55">
        <f t="shared" ref="I89:I99" si="40">(H89-G89)*24</f>
        <v>0</v>
      </c>
      <c r="J89" s="71">
        <v>0.58333333333333337</v>
      </c>
      <c r="K89" s="72">
        <v>0.75</v>
      </c>
      <c r="L89" s="55">
        <f t="shared" ref="L89:L93" si="41">(K89-J89)*24</f>
        <v>3.9999999999999991</v>
      </c>
      <c r="M89" s="71">
        <v>0.41666666666666669</v>
      </c>
      <c r="N89" s="72">
        <v>0.83333333333333337</v>
      </c>
      <c r="O89" s="55">
        <f t="shared" ref="O89:O93" si="42">(N89-M89)*24</f>
        <v>10</v>
      </c>
      <c r="P89" s="83"/>
    </row>
    <row r="90" spans="2:16" ht="19.5" customHeight="1" x14ac:dyDescent="0.2">
      <c r="B90" s="51">
        <f t="shared" ref="B90:B116" si="43">B89+1</f>
        <v>45079</v>
      </c>
      <c r="C90" s="52">
        <f>B90</f>
        <v>45079</v>
      </c>
      <c r="D90" s="71">
        <v>0.58333333333333337</v>
      </c>
      <c r="E90" s="72">
        <v>0.83333333333333337</v>
      </c>
      <c r="F90" s="55">
        <f t="shared" si="39"/>
        <v>6</v>
      </c>
      <c r="G90" s="35"/>
      <c r="H90" s="48"/>
      <c r="I90" s="55">
        <f t="shared" si="40"/>
        <v>0</v>
      </c>
      <c r="J90" s="71">
        <v>0.58333333333333337</v>
      </c>
      <c r="K90" s="72">
        <v>0.75</v>
      </c>
      <c r="L90" s="55">
        <f t="shared" si="41"/>
        <v>3.9999999999999991</v>
      </c>
      <c r="M90" s="71">
        <v>0.41666666666666669</v>
      </c>
      <c r="N90" s="72">
        <v>0.83333333333333337</v>
      </c>
      <c r="O90" s="55">
        <f t="shared" si="42"/>
        <v>10</v>
      </c>
      <c r="P90" s="83"/>
    </row>
    <row r="91" spans="2:16" ht="19.5" customHeight="1" x14ac:dyDescent="0.2">
      <c r="B91" s="51">
        <f t="shared" si="43"/>
        <v>45080</v>
      </c>
      <c r="C91" s="52">
        <f t="shared" ref="C91:C119" si="44">B91</f>
        <v>45080</v>
      </c>
      <c r="D91" s="71">
        <v>0.41666666666666669</v>
      </c>
      <c r="E91" s="54">
        <v>0.83333333333333337</v>
      </c>
      <c r="F91" s="55">
        <f t="shared" si="39"/>
        <v>10</v>
      </c>
      <c r="G91" s="35"/>
      <c r="H91" s="48"/>
      <c r="I91" s="55">
        <f t="shared" si="40"/>
        <v>0</v>
      </c>
      <c r="J91" s="71">
        <v>0.41666666666666669</v>
      </c>
      <c r="K91" s="72">
        <v>0.75</v>
      </c>
      <c r="L91" s="55">
        <f t="shared" si="41"/>
        <v>8</v>
      </c>
      <c r="M91" s="71">
        <v>0.41666666666666669</v>
      </c>
      <c r="N91" s="72">
        <v>0.83333333333333337</v>
      </c>
      <c r="O91" s="55">
        <f t="shared" si="42"/>
        <v>10</v>
      </c>
      <c r="P91" s="83"/>
    </row>
    <row r="92" spans="2:16" ht="19.5" customHeight="1" x14ac:dyDescent="0.2">
      <c r="B92" s="51">
        <f t="shared" si="43"/>
        <v>45081</v>
      </c>
      <c r="C92" s="52">
        <f t="shared" si="44"/>
        <v>45081</v>
      </c>
      <c r="D92" s="53">
        <v>0.41666666666666669</v>
      </c>
      <c r="E92" s="54">
        <v>0.75</v>
      </c>
      <c r="F92" s="55">
        <f t="shared" si="39"/>
        <v>8</v>
      </c>
      <c r="G92" s="35"/>
      <c r="H92" s="48"/>
      <c r="I92" s="55">
        <f t="shared" si="40"/>
        <v>0</v>
      </c>
      <c r="J92" s="53">
        <v>0.41666666666666669</v>
      </c>
      <c r="K92" s="54">
        <v>0.75</v>
      </c>
      <c r="L92" s="55">
        <f t="shared" si="41"/>
        <v>8</v>
      </c>
      <c r="M92" s="53">
        <v>0.41666666666666669</v>
      </c>
      <c r="N92" s="54">
        <v>0.75</v>
      </c>
      <c r="O92" s="55">
        <f t="shared" si="42"/>
        <v>8</v>
      </c>
      <c r="P92" s="83"/>
    </row>
    <row r="93" spans="2:16" ht="19.5" customHeight="1" x14ac:dyDescent="0.2">
      <c r="B93" s="51">
        <f t="shared" si="43"/>
        <v>45082</v>
      </c>
      <c r="C93" s="52">
        <f t="shared" si="44"/>
        <v>45082</v>
      </c>
      <c r="D93" s="71">
        <v>0.58333333333333337</v>
      </c>
      <c r="E93" s="72">
        <v>0.83333333333333337</v>
      </c>
      <c r="F93" s="55">
        <f t="shared" ref="F93" si="45">(E93-D93)*24</f>
        <v>6</v>
      </c>
      <c r="G93" s="35"/>
      <c r="H93" s="48"/>
      <c r="I93" s="55">
        <f t="shared" si="40"/>
        <v>0</v>
      </c>
      <c r="J93" s="71">
        <v>0.58333333333333337</v>
      </c>
      <c r="K93" s="72">
        <v>0.75</v>
      </c>
      <c r="L93" s="55">
        <f t="shared" si="41"/>
        <v>3.9999999999999991</v>
      </c>
      <c r="M93" s="71">
        <v>0.41666666666666669</v>
      </c>
      <c r="N93" s="72">
        <v>0.83333333333333337</v>
      </c>
      <c r="O93" s="55">
        <f t="shared" si="42"/>
        <v>10</v>
      </c>
      <c r="P93" s="83"/>
    </row>
    <row r="94" spans="2:16" ht="19.5" customHeight="1" x14ac:dyDescent="0.2">
      <c r="B94" s="51">
        <f t="shared" si="43"/>
        <v>45083</v>
      </c>
      <c r="C94" s="52">
        <f t="shared" si="44"/>
        <v>45083</v>
      </c>
      <c r="D94" s="35"/>
      <c r="E94" s="48" t="s">
        <v>79</v>
      </c>
      <c r="F94" s="47"/>
      <c r="G94" s="35"/>
      <c r="H94" s="48"/>
      <c r="I94" s="55">
        <f t="shared" si="40"/>
        <v>0</v>
      </c>
      <c r="J94" s="35"/>
      <c r="K94" s="48" t="s">
        <v>79</v>
      </c>
      <c r="L94" s="47"/>
      <c r="M94" s="35"/>
      <c r="N94" s="48" t="s">
        <v>79</v>
      </c>
      <c r="O94" s="47"/>
      <c r="P94" s="91"/>
    </row>
    <row r="95" spans="2:16" ht="19.5" customHeight="1" x14ac:dyDescent="0.2">
      <c r="B95" s="51">
        <f t="shared" si="43"/>
        <v>45084</v>
      </c>
      <c r="C95" s="52">
        <f t="shared" si="44"/>
        <v>45084</v>
      </c>
      <c r="D95" s="71">
        <v>0.58333333333333337</v>
      </c>
      <c r="E95" s="72">
        <v>0.83333333333333337</v>
      </c>
      <c r="F95" s="55">
        <f t="shared" ref="F95:F100" si="46">(E95-D95)*24</f>
        <v>6</v>
      </c>
      <c r="G95" s="35"/>
      <c r="H95" s="48"/>
      <c r="I95" s="55">
        <f t="shared" si="40"/>
        <v>0</v>
      </c>
      <c r="J95" s="71">
        <v>0.58333333333333337</v>
      </c>
      <c r="K95" s="72">
        <v>0.75</v>
      </c>
      <c r="L95" s="55">
        <f t="shared" ref="L95:L100" si="47">(K95-J95)*24</f>
        <v>3.9999999999999991</v>
      </c>
      <c r="M95" s="71">
        <v>0.41666666666666669</v>
      </c>
      <c r="N95" s="72">
        <v>0.83333333333333337</v>
      </c>
      <c r="O95" s="55">
        <f t="shared" ref="O95:O100" si="48">(N95-M95)*24</f>
        <v>10</v>
      </c>
      <c r="P95" s="83"/>
    </row>
    <row r="96" spans="2:16" ht="19.5" customHeight="1" x14ac:dyDescent="0.2">
      <c r="B96" s="51">
        <f t="shared" si="43"/>
        <v>45085</v>
      </c>
      <c r="C96" s="52">
        <f t="shared" si="44"/>
        <v>45085</v>
      </c>
      <c r="D96" s="71">
        <v>0.58333333333333337</v>
      </c>
      <c r="E96" s="72">
        <v>0.83333333333333337</v>
      </c>
      <c r="F96" s="55">
        <f t="shared" si="46"/>
        <v>6</v>
      </c>
      <c r="G96" s="35"/>
      <c r="H96" s="48"/>
      <c r="I96" s="55">
        <f t="shared" si="40"/>
        <v>0</v>
      </c>
      <c r="J96" s="71">
        <v>0.58333333333333337</v>
      </c>
      <c r="K96" s="72">
        <v>0.75</v>
      </c>
      <c r="L96" s="55">
        <f t="shared" si="47"/>
        <v>3.9999999999999991</v>
      </c>
      <c r="M96" s="71">
        <v>0.41666666666666669</v>
      </c>
      <c r="N96" s="72">
        <v>0.83333333333333337</v>
      </c>
      <c r="O96" s="55">
        <f t="shared" si="48"/>
        <v>10</v>
      </c>
      <c r="P96" s="83"/>
    </row>
    <row r="97" spans="2:16" ht="19.5" customHeight="1" x14ac:dyDescent="0.2">
      <c r="B97" s="51">
        <f t="shared" si="43"/>
        <v>45086</v>
      </c>
      <c r="C97" s="52">
        <f t="shared" si="44"/>
        <v>45086</v>
      </c>
      <c r="D97" s="71">
        <v>0.58333333333333337</v>
      </c>
      <c r="E97" s="72">
        <v>0.83333333333333337</v>
      </c>
      <c r="F97" s="55">
        <f t="shared" si="46"/>
        <v>6</v>
      </c>
      <c r="G97" s="35"/>
      <c r="H97" s="48"/>
      <c r="I97" s="55">
        <f t="shared" si="40"/>
        <v>0</v>
      </c>
      <c r="J97" s="71">
        <v>0.58333333333333337</v>
      </c>
      <c r="K97" s="72">
        <v>0.75</v>
      </c>
      <c r="L97" s="55">
        <f t="shared" si="47"/>
        <v>3.9999999999999991</v>
      </c>
      <c r="M97" s="71">
        <v>0.41666666666666669</v>
      </c>
      <c r="N97" s="72">
        <v>0.83333333333333337</v>
      </c>
      <c r="O97" s="55">
        <f t="shared" si="48"/>
        <v>10</v>
      </c>
      <c r="P97" s="92"/>
    </row>
    <row r="98" spans="2:16" ht="19.5" customHeight="1" x14ac:dyDescent="0.2">
      <c r="B98" s="51">
        <f t="shared" si="43"/>
        <v>45087</v>
      </c>
      <c r="C98" s="52">
        <f t="shared" si="44"/>
        <v>45087</v>
      </c>
      <c r="D98" s="71">
        <v>0.41666666666666669</v>
      </c>
      <c r="E98" s="54">
        <v>0.83333333333333337</v>
      </c>
      <c r="F98" s="55">
        <f t="shared" si="46"/>
        <v>10</v>
      </c>
      <c r="G98" s="35"/>
      <c r="H98" s="48"/>
      <c r="I98" s="55">
        <f t="shared" si="40"/>
        <v>0</v>
      </c>
      <c r="J98" s="71">
        <v>0.41666666666666669</v>
      </c>
      <c r="K98" s="72">
        <v>0.75</v>
      </c>
      <c r="L98" s="55">
        <f t="shared" si="47"/>
        <v>8</v>
      </c>
      <c r="M98" s="71">
        <v>0.41666666666666669</v>
      </c>
      <c r="N98" s="54">
        <v>0.83333333333333337</v>
      </c>
      <c r="O98" s="55">
        <f t="shared" si="48"/>
        <v>10</v>
      </c>
      <c r="P98" s="92"/>
    </row>
    <row r="99" spans="2:16" ht="19.5" customHeight="1" x14ac:dyDescent="0.2">
      <c r="B99" s="51">
        <f t="shared" si="43"/>
        <v>45088</v>
      </c>
      <c r="C99" s="52">
        <f t="shared" si="44"/>
        <v>45088</v>
      </c>
      <c r="D99" s="53">
        <v>0.41666666666666669</v>
      </c>
      <c r="E99" s="54">
        <v>0.75</v>
      </c>
      <c r="F99" s="55">
        <f t="shared" si="46"/>
        <v>8</v>
      </c>
      <c r="G99" s="35"/>
      <c r="H99" s="48"/>
      <c r="I99" s="55">
        <f t="shared" si="40"/>
        <v>0</v>
      </c>
      <c r="J99" s="53">
        <v>0.41666666666666669</v>
      </c>
      <c r="K99" s="54">
        <v>0.75</v>
      </c>
      <c r="L99" s="55">
        <f t="shared" si="47"/>
        <v>8</v>
      </c>
      <c r="M99" s="53">
        <v>0.41666666666666669</v>
      </c>
      <c r="N99" s="54">
        <v>0.75</v>
      </c>
      <c r="O99" s="55">
        <f t="shared" si="48"/>
        <v>8</v>
      </c>
      <c r="P99" s="92"/>
    </row>
    <row r="100" spans="2:16" ht="19.5" customHeight="1" x14ac:dyDescent="0.2">
      <c r="B100" s="51">
        <f t="shared" si="43"/>
        <v>45089</v>
      </c>
      <c r="C100" s="52">
        <f t="shared" si="44"/>
        <v>45089</v>
      </c>
      <c r="D100" s="71">
        <v>0.58333333333333337</v>
      </c>
      <c r="E100" s="72">
        <v>0.83333333333333337</v>
      </c>
      <c r="F100" s="55">
        <f t="shared" si="46"/>
        <v>6</v>
      </c>
      <c r="G100" s="35"/>
      <c r="H100" s="48"/>
      <c r="I100" s="55">
        <f>(H100-G100)*24</f>
        <v>0</v>
      </c>
      <c r="J100" s="71">
        <v>0.58333333333333337</v>
      </c>
      <c r="K100" s="72">
        <v>0.75</v>
      </c>
      <c r="L100" s="55">
        <f t="shared" si="47"/>
        <v>3.9999999999999991</v>
      </c>
      <c r="M100" s="71">
        <v>0.41666666666666669</v>
      </c>
      <c r="N100" s="54">
        <v>0.83333333333333337</v>
      </c>
      <c r="O100" s="55">
        <f t="shared" si="48"/>
        <v>10</v>
      </c>
      <c r="P100" s="137"/>
    </row>
    <row r="101" spans="2:16" ht="19.5" customHeight="1" x14ac:dyDescent="0.2">
      <c r="B101" s="51">
        <f t="shared" si="43"/>
        <v>45090</v>
      </c>
      <c r="C101" s="52">
        <f t="shared" si="44"/>
        <v>45090</v>
      </c>
      <c r="D101" s="35"/>
      <c r="E101" s="48" t="s">
        <v>79</v>
      </c>
      <c r="F101" s="47"/>
      <c r="G101" s="35"/>
      <c r="H101" s="48"/>
      <c r="I101" s="55">
        <f t="shared" ref="I101:I115" si="49">(H101-G101)*24</f>
        <v>0</v>
      </c>
      <c r="J101" s="35"/>
      <c r="K101" s="48" t="s">
        <v>79</v>
      </c>
      <c r="L101" s="47"/>
      <c r="M101" s="35"/>
      <c r="N101" s="48" t="s">
        <v>79</v>
      </c>
      <c r="O101" s="47"/>
      <c r="P101" s="83"/>
    </row>
    <row r="102" spans="2:16" ht="19.5" customHeight="1" x14ac:dyDescent="0.2">
      <c r="B102" s="51">
        <f t="shared" si="43"/>
        <v>45091</v>
      </c>
      <c r="C102" s="52">
        <f t="shared" si="44"/>
        <v>45091</v>
      </c>
      <c r="D102" s="71">
        <v>0.58333333333333337</v>
      </c>
      <c r="E102" s="72">
        <v>0.75</v>
      </c>
      <c r="F102" s="55">
        <f t="shared" ref="F102:F107" si="50">(E102-D102)*24</f>
        <v>3.9999999999999991</v>
      </c>
      <c r="G102" s="35"/>
      <c r="H102" s="48"/>
      <c r="I102" s="55">
        <f t="shared" si="49"/>
        <v>0</v>
      </c>
      <c r="J102" s="71">
        <v>0.58333333333333337</v>
      </c>
      <c r="K102" s="72">
        <v>0.75</v>
      </c>
      <c r="L102" s="55">
        <f t="shared" ref="L102:L107" si="51">(K102-J102)*24</f>
        <v>3.9999999999999991</v>
      </c>
      <c r="M102" s="71">
        <v>0.41666666666666669</v>
      </c>
      <c r="N102" s="72">
        <v>0.75</v>
      </c>
      <c r="O102" s="55">
        <f t="shared" ref="O102:O107" si="52">(N102-M102)*24</f>
        <v>8</v>
      </c>
      <c r="P102" s="83" t="s">
        <v>142</v>
      </c>
    </row>
    <row r="103" spans="2:16" ht="19.5" customHeight="1" x14ac:dyDescent="0.2">
      <c r="B103" s="51">
        <f t="shared" si="43"/>
        <v>45092</v>
      </c>
      <c r="C103" s="52">
        <f t="shared" si="44"/>
        <v>45092</v>
      </c>
      <c r="D103" s="71">
        <v>0.58333333333333337</v>
      </c>
      <c r="E103" s="72">
        <v>0.75</v>
      </c>
      <c r="F103" s="55">
        <f t="shared" si="50"/>
        <v>3.9999999999999991</v>
      </c>
      <c r="G103" s="35"/>
      <c r="H103" s="48"/>
      <c r="I103" s="55">
        <f t="shared" si="49"/>
        <v>0</v>
      </c>
      <c r="J103" s="71">
        <v>0.58333333333333337</v>
      </c>
      <c r="K103" s="72">
        <v>0.75</v>
      </c>
      <c r="L103" s="55">
        <f t="shared" si="51"/>
        <v>3.9999999999999991</v>
      </c>
      <c r="M103" s="71">
        <v>0.41666666666666669</v>
      </c>
      <c r="N103" s="72">
        <v>0.75</v>
      </c>
      <c r="O103" s="55">
        <f t="shared" si="52"/>
        <v>8</v>
      </c>
      <c r="P103" s="83" t="s">
        <v>142</v>
      </c>
    </row>
    <row r="104" spans="2:16" ht="19.5" customHeight="1" x14ac:dyDescent="0.2">
      <c r="B104" s="51">
        <f t="shared" si="43"/>
        <v>45093</v>
      </c>
      <c r="C104" s="52">
        <f t="shared" si="44"/>
        <v>45093</v>
      </c>
      <c r="D104" s="71">
        <v>0.58333333333333337</v>
      </c>
      <c r="E104" s="72">
        <v>0.75</v>
      </c>
      <c r="F104" s="55">
        <f t="shared" si="50"/>
        <v>3.9999999999999991</v>
      </c>
      <c r="G104" s="35"/>
      <c r="H104" s="48"/>
      <c r="I104" s="55">
        <f t="shared" si="49"/>
        <v>0</v>
      </c>
      <c r="J104" s="71">
        <v>0.58333333333333337</v>
      </c>
      <c r="K104" s="72">
        <v>0.75</v>
      </c>
      <c r="L104" s="55">
        <f t="shared" si="51"/>
        <v>3.9999999999999991</v>
      </c>
      <c r="M104" s="71">
        <v>0.41666666666666669</v>
      </c>
      <c r="N104" s="72">
        <v>0.75</v>
      </c>
      <c r="O104" s="55">
        <f t="shared" si="52"/>
        <v>8</v>
      </c>
      <c r="P104" s="83" t="s">
        <v>142</v>
      </c>
    </row>
    <row r="105" spans="2:16" ht="19.5" customHeight="1" x14ac:dyDescent="0.2">
      <c r="B105" s="51">
        <f t="shared" si="43"/>
        <v>45094</v>
      </c>
      <c r="C105" s="52">
        <f t="shared" si="44"/>
        <v>45094</v>
      </c>
      <c r="D105" s="71">
        <v>0.41666666666666669</v>
      </c>
      <c r="E105" s="72">
        <v>0.83333333333333337</v>
      </c>
      <c r="F105" s="55">
        <f t="shared" si="50"/>
        <v>10</v>
      </c>
      <c r="G105" s="35"/>
      <c r="H105" s="48"/>
      <c r="I105" s="55">
        <f t="shared" si="49"/>
        <v>0</v>
      </c>
      <c r="J105" s="71">
        <v>0.41666666666666669</v>
      </c>
      <c r="K105" s="72">
        <v>0.75</v>
      </c>
      <c r="L105" s="55">
        <f t="shared" si="51"/>
        <v>8</v>
      </c>
      <c r="M105" s="71">
        <v>0.41666666666666669</v>
      </c>
      <c r="N105" s="72">
        <v>0.83333333333333337</v>
      </c>
      <c r="O105" s="55">
        <f t="shared" si="52"/>
        <v>10</v>
      </c>
      <c r="P105" s="92"/>
    </row>
    <row r="106" spans="2:16" ht="19.5" customHeight="1" x14ac:dyDescent="0.2">
      <c r="B106" s="51">
        <f t="shared" si="43"/>
        <v>45095</v>
      </c>
      <c r="C106" s="52">
        <f t="shared" si="44"/>
        <v>45095</v>
      </c>
      <c r="D106" s="53">
        <v>0.41666666666666669</v>
      </c>
      <c r="E106" s="54">
        <v>0.75</v>
      </c>
      <c r="F106" s="55">
        <f t="shared" si="50"/>
        <v>8</v>
      </c>
      <c r="G106" s="35"/>
      <c r="H106" s="48"/>
      <c r="I106" s="55">
        <f t="shared" si="49"/>
        <v>0</v>
      </c>
      <c r="J106" s="53">
        <v>0.41666666666666669</v>
      </c>
      <c r="K106" s="54">
        <v>0.75</v>
      </c>
      <c r="L106" s="55">
        <f t="shared" si="51"/>
        <v>8</v>
      </c>
      <c r="M106" s="53">
        <v>0.41666666666666669</v>
      </c>
      <c r="N106" s="54">
        <v>0.75</v>
      </c>
      <c r="O106" s="55">
        <f t="shared" si="52"/>
        <v>8</v>
      </c>
      <c r="P106" s="92"/>
    </row>
    <row r="107" spans="2:16" ht="19.5" customHeight="1" x14ac:dyDescent="0.2">
      <c r="B107" s="51">
        <f t="shared" si="43"/>
        <v>45096</v>
      </c>
      <c r="C107" s="52">
        <f t="shared" si="44"/>
        <v>45096</v>
      </c>
      <c r="D107" s="71">
        <v>0.58333333333333337</v>
      </c>
      <c r="E107" s="72">
        <v>0.83333333333333337</v>
      </c>
      <c r="F107" s="55">
        <f t="shared" si="50"/>
        <v>6</v>
      </c>
      <c r="G107" s="35"/>
      <c r="H107" s="48"/>
      <c r="I107" s="55">
        <f t="shared" si="49"/>
        <v>0</v>
      </c>
      <c r="J107" s="71">
        <v>0.58333333333333337</v>
      </c>
      <c r="K107" s="72">
        <v>0.75</v>
      </c>
      <c r="L107" s="55">
        <f t="shared" si="51"/>
        <v>3.9999999999999991</v>
      </c>
      <c r="M107" s="71">
        <v>0.41666666666666669</v>
      </c>
      <c r="N107" s="72">
        <v>0.83333333333333337</v>
      </c>
      <c r="O107" s="55">
        <f t="shared" si="52"/>
        <v>10</v>
      </c>
      <c r="P107" s="92"/>
    </row>
    <row r="108" spans="2:16" ht="19.5" customHeight="1" x14ac:dyDescent="0.2">
      <c r="B108" s="51">
        <f t="shared" si="43"/>
        <v>45097</v>
      </c>
      <c r="C108" s="52">
        <f t="shared" si="44"/>
        <v>45097</v>
      </c>
      <c r="D108" s="35"/>
      <c r="E108" s="48" t="s">
        <v>79</v>
      </c>
      <c r="F108" s="47"/>
      <c r="G108" s="35"/>
      <c r="H108" s="48"/>
      <c r="I108" s="55">
        <f t="shared" si="49"/>
        <v>0</v>
      </c>
      <c r="J108" s="35"/>
      <c r="K108" s="48" t="s">
        <v>79</v>
      </c>
      <c r="L108" s="47"/>
      <c r="M108" s="35"/>
      <c r="N108" s="48" t="s">
        <v>79</v>
      </c>
      <c r="O108" s="47"/>
      <c r="P108" s="92"/>
    </row>
    <row r="109" spans="2:16" ht="19.5" customHeight="1" x14ac:dyDescent="0.2">
      <c r="B109" s="51">
        <f t="shared" si="43"/>
        <v>45098</v>
      </c>
      <c r="C109" s="52">
        <f t="shared" si="44"/>
        <v>45098</v>
      </c>
      <c r="D109" s="71">
        <v>0.58333333333333337</v>
      </c>
      <c r="E109" s="72">
        <v>0.83333333333333337</v>
      </c>
      <c r="F109" s="55">
        <f t="shared" ref="F109:F111" si="53">(E109-D109)*24</f>
        <v>6</v>
      </c>
      <c r="G109" s="35"/>
      <c r="H109" s="48"/>
      <c r="I109" s="55">
        <f t="shared" si="49"/>
        <v>0</v>
      </c>
      <c r="J109" s="71">
        <v>0.58333333333333337</v>
      </c>
      <c r="K109" s="72">
        <v>0.75</v>
      </c>
      <c r="L109" s="55">
        <f t="shared" ref="L109:L114" si="54">(K109-J109)*24</f>
        <v>3.9999999999999991</v>
      </c>
      <c r="M109" s="71">
        <v>0.41666666666666669</v>
      </c>
      <c r="N109" s="72">
        <v>0.83333333333333337</v>
      </c>
      <c r="O109" s="55">
        <f t="shared" ref="O109:O114" si="55">(N109-M109)*24</f>
        <v>10</v>
      </c>
      <c r="P109" s="92"/>
    </row>
    <row r="110" spans="2:16" ht="19.5" customHeight="1" x14ac:dyDescent="0.2">
      <c r="B110" s="51">
        <f t="shared" si="43"/>
        <v>45099</v>
      </c>
      <c r="C110" s="52">
        <f t="shared" si="44"/>
        <v>45099</v>
      </c>
      <c r="D110" s="71">
        <v>0.58333333333333337</v>
      </c>
      <c r="E110" s="72">
        <v>0.83333333333333337</v>
      </c>
      <c r="F110" s="55">
        <f t="shared" si="53"/>
        <v>6</v>
      </c>
      <c r="G110" s="35"/>
      <c r="H110" s="48"/>
      <c r="I110" s="55">
        <f t="shared" si="49"/>
        <v>0</v>
      </c>
      <c r="J110" s="71">
        <v>0.58333333333333337</v>
      </c>
      <c r="K110" s="72">
        <v>0.75</v>
      </c>
      <c r="L110" s="55">
        <f t="shared" si="54"/>
        <v>3.9999999999999991</v>
      </c>
      <c r="M110" s="71">
        <v>0.41666666666666669</v>
      </c>
      <c r="N110" s="72">
        <v>0.83333333333333337</v>
      </c>
      <c r="O110" s="55">
        <f t="shared" si="55"/>
        <v>10</v>
      </c>
      <c r="P110" s="83"/>
    </row>
    <row r="111" spans="2:16" ht="19.5" customHeight="1" x14ac:dyDescent="0.2">
      <c r="B111" s="51">
        <f t="shared" si="43"/>
        <v>45100</v>
      </c>
      <c r="C111" s="52">
        <f t="shared" si="44"/>
        <v>45100</v>
      </c>
      <c r="D111" s="71">
        <v>0.58333333333333337</v>
      </c>
      <c r="E111" s="72">
        <v>0.83333333333333337</v>
      </c>
      <c r="F111" s="55">
        <f t="shared" si="53"/>
        <v>6</v>
      </c>
      <c r="G111" s="35"/>
      <c r="H111" s="48"/>
      <c r="I111" s="55">
        <f t="shared" si="49"/>
        <v>0</v>
      </c>
      <c r="J111" s="71">
        <v>0.58333333333333337</v>
      </c>
      <c r="K111" s="72">
        <v>0.75</v>
      </c>
      <c r="L111" s="55">
        <f t="shared" si="54"/>
        <v>3.9999999999999991</v>
      </c>
      <c r="M111" s="71">
        <v>0.41666666666666669</v>
      </c>
      <c r="N111" s="72">
        <v>0.83333333333333337</v>
      </c>
      <c r="O111" s="55">
        <f t="shared" si="55"/>
        <v>10</v>
      </c>
      <c r="P111" s="92"/>
    </row>
    <row r="112" spans="2:16" ht="19.5" customHeight="1" x14ac:dyDescent="0.2">
      <c r="B112" s="51">
        <f t="shared" si="43"/>
        <v>45101</v>
      </c>
      <c r="C112" s="52">
        <f t="shared" si="44"/>
        <v>45101</v>
      </c>
      <c r="D112" s="383" t="s">
        <v>392</v>
      </c>
      <c r="E112" s="384"/>
      <c r="F112" s="385"/>
      <c r="G112" s="35"/>
      <c r="H112" s="48"/>
      <c r="I112" s="55">
        <f t="shared" si="49"/>
        <v>0</v>
      </c>
      <c r="J112" s="71">
        <v>0.41666666666666669</v>
      </c>
      <c r="K112" s="72">
        <v>0.75</v>
      </c>
      <c r="L112" s="55">
        <f t="shared" si="54"/>
        <v>8</v>
      </c>
      <c r="M112" s="71">
        <v>0.41666666666666669</v>
      </c>
      <c r="N112" s="72">
        <v>0.83333333333333337</v>
      </c>
      <c r="O112" s="55">
        <f t="shared" si="55"/>
        <v>10</v>
      </c>
      <c r="P112" s="92"/>
    </row>
    <row r="113" spans="2:16" ht="19.5" customHeight="1" x14ac:dyDescent="0.2">
      <c r="B113" s="51">
        <f t="shared" si="43"/>
        <v>45102</v>
      </c>
      <c r="C113" s="52">
        <f t="shared" si="44"/>
        <v>45102</v>
      </c>
      <c r="D113" s="71"/>
      <c r="E113" s="72" t="s">
        <v>371</v>
      </c>
      <c r="F113" s="55"/>
      <c r="G113" s="35"/>
      <c r="H113" s="48"/>
      <c r="I113" s="55">
        <f t="shared" si="49"/>
        <v>0</v>
      </c>
      <c r="J113" s="71">
        <v>0.41666666666666669</v>
      </c>
      <c r="K113" s="72">
        <v>0.75</v>
      </c>
      <c r="L113" s="55">
        <f t="shared" si="54"/>
        <v>8</v>
      </c>
      <c r="M113" s="71">
        <v>0.41666666666666669</v>
      </c>
      <c r="N113" s="72">
        <v>0.75</v>
      </c>
      <c r="O113" s="55">
        <f t="shared" si="55"/>
        <v>8</v>
      </c>
      <c r="P113" s="92"/>
    </row>
    <row r="114" spans="2:16" ht="19.5" customHeight="1" x14ac:dyDescent="0.2">
      <c r="B114" s="51">
        <f t="shared" si="43"/>
        <v>45103</v>
      </c>
      <c r="C114" s="52">
        <f t="shared" si="44"/>
        <v>45103</v>
      </c>
      <c r="D114" s="53">
        <v>0.58333333333333337</v>
      </c>
      <c r="E114" s="54">
        <v>0.83333333333333337</v>
      </c>
      <c r="F114" s="55">
        <f t="shared" ref="F114" si="56">(E114-D114)*24</f>
        <v>6</v>
      </c>
      <c r="G114" s="35"/>
      <c r="H114" s="48"/>
      <c r="I114" s="55">
        <f t="shared" si="49"/>
        <v>0</v>
      </c>
      <c r="J114" s="53">
        <v>0.58333333333333337</v>
      </c>
      <c r="K114" s="54">
        <v>0.75</v>
      </c>
      <c r="L114" s="55">
        <f t="shared" si="54"/>
        <v>3.9999999999999991</v>
      </c>
      <c r="M114" s="53">
        <v>0.41666666666666669</v>
      </c>
      <c r="N114" s="54">
        <v>0.83333333333333337</v>
      </c>
      <c r="O114" s="55">
        <f t="shared" si="55"/>
        <v>10</v>
      </c>
      <c r="P114" s="106"/>
    </row>
    <row r="115" spans="2:16" ht="19.5" customHeight="1" x14ac:dyDescent="0.2">
      <c r="B115" s="51">
        <f t="shared" si="43"/>
        <v>45104</v>
      </c>
      <c r="C115" s="52">
        <f t="shared" si="44"/>
        <v>45104</v>
      </c>
      <c r="D115" s="35"/>
      <c r="E115" s="48" t="s">
        <v>79</v>
      </c>
      <c r="F115" s="47"/>
      <c r="G115" s="35"/>
      <c r="H115" s="48"/>
      <c r="I115" s="55">
        <f t="shared" si="49"/>
        <v>0</v>
      </c>
      <c r="J115" s="35"/>
      <c r="K115" s="48" t="s">
        <v>79</v>
      </c>
      <c r="L115" s="47"/>
      <c r="M115" s="35"/>
      <c r="N115" s="48" t="s">
        <v>79</v>
      </c>
      <c r="O115" s="47"/>
      <c r="P115" s="117"/>
    </row>
    <row r="116" spans="2:16" ht="19.5" customHeight="1" x14ac:dyDescent="0.2">
      <c r="B116" s="51">
        <f t="shared" si="43"/>
        <v>45105</v>
      </c>
      <c r="C116" s="52">
        <f t="shared" si="44"/>
        <v>45105</v>
      </c>
      <c r="D116" s="71">
        <v>0.58333333333333337</v>
      </c>
      <c r="E116" s="72">
        <v>0.83333333333333337</v>
      </c>
      <c r="F116" s="55">
        <f>(E116-D116)*24</f>
        <v>6</v>
      </c>
      <c r="G116" s="35"/>
      <c r="H116" s="48"/>
      <c r="I116" s="55">
        <f>(H116-G116)*24</f>
        <v>0</v>
      </c>
      <c r="J116" s="71">
        <v>0.58333333333333337</v>
      </c>
      <c r="K116" s="72">
        <v>0.75</v>
      </c>
      <c r="L116" s="55">
        <f>(K116-J116)*24</f>
        <v>3.9999999999999991</v>
      </c>
      <c r="M116" s="71">
        <v>0.41666666666666669</v>
      </c>
      <c r="N116" s="72">
        <v>0.83333333333333337</v>
      </c>
      <c r="O116" s="55">
        <f>(N116-M116)*24</f>
        <v>10</v>
      </c>
      <c r="P116" s="120"/>
    </row>
    <row r="117" spans="2:16" ht="19.5" customHeight="1" x14ac:dyDescent="0.2">
      <c r="B117" s="51">
        <f>IF(DAY(B116+1)&lt;&gt;29,"",B116+1)</f>
        <v>45106</v>
      </c>
      <c r="C117" s="52">
        <f t="shared" si="44"/>
        <v>45106</v>
      </c>
      <c r="D117" s="71">
        <v>0.58333333333333337</v>
      </c>
      <c r="E117" s="72">
        <v>0.83333333333333337</v>
      </c>
      <c r="F117" s="55">
        <f>(E117-D117)*24</f>
        <v>6</v>
      </c>
      <c r="G117" s="35"/>
      <c r="H117" s="48"/>
      <c r="I117" s="55">
        <f>(H117-G117)*24</f>
        <v>0</v>
      </c>
      <c r="J117" s="71">
        <v>0.58333333333333337</v>
      </c>
      <c r="K117" s="72">
        <v>0.75</v>
      </c>
      <c r="L117" s="55">
        <f>(K117-J117)*24</f>
        <v>3.9999999999999991</v>
      </c>
      <c r="M117" s="71">
        <v>0.41666666666666669</v>
      </c>
      <c r="N117" s="72">
        <v>0.83333333333333337</v>
      </c>
      <c r="O117" s="55">
        <f>(N117-M117)*24</f>
        <v>10</v>
      </c>
      <c r="P117" s="83"/>
    </row>
    <row r="118" spans="2:16" ht="19.5" customHeight="1" x14ac:dyDescent="0.2">
      <c r="B118" s="51">
        <f>IF(DAY(B117+1)&lt;&gt;30,"",B117+1)</f>
        <v>45107</v>
      </c>
      <c r="C118" s="52">
        <f t="shared" si="44"/>
        <v>45107</v>
      </c>
      <c r="D118" s="71">
        <v>0.58333333333333337</v>
      </c>
      <c r="E118" s="72">
        <v>0.83333333333333337</v>
      </c>
      <c r="F118" s="55">
        <f>(E118-D118)*24</f>
        <v>6</v>
      </c>
      <c r="G118" s="35"/>
      <c r="H118" s="48"/>
      <c r="I118" s="55">
        <f>(H118-G118)*24</f>
        <v>0</v>
      </c>
      <c r="J118" s="71">
        <v>0.58333333333333337</v>
      </c>
      <c r="K118" s="72">
        <v>0.75</v>
      </c>
      <c r="L118" s="55">
        <f>(K118-J118)*24</f>
        <v>3.9999999999999991</v>
      </c>
      <c r="M118" s="71">
        <v>0.41666666666666669</v>
      </c>
      <c r="N118" s="72">
        <v>0.83333333333333337</v>
      </c>
      <c r="O118" s="55">
        <f>(N118-M118)*24</f>
        <v>10</v>
      </c>
      <c r="P118" s="156"/>
    </row>
    <row r="119" spans="2:16" ht="19.5" customHeight="1" thickBot="1" x14ac:dyDescent="0.25">
      <c r="B119" s="51" t="str">
        <f>IF(DAY(B118+1)&lt;&gt;31,"",B118+1)</f>
        <v/>
      </c>
      <c r="C119" s="52" t="str">
        <f t="shared" si="44"/>
        <v/>
      </c>
      <c r="D119" s="71"/>
      <c r="E119" s="72"/>
      <c r="F119" s="55"/>
      <c r="G119" s="75"/>
      <c r="H119" s="77"/>
      <c r="I119" s="76"/>
      <c r="J119" s="71"/>
      <c r="K119" s="72"/>
      <c r="L119" s="55"/>
      <c r="M119" s="71"/>
      <c r="N119" s="72"/>
      <c r="O119" s="55"/>
      <c r="P119" s="94"/>
    </row>
    <row r="120" spans="2:16" ht="19.5" customHeight="1" thickTop="1" x14ac:dyDescent="0.2">
      <c r="B120" s="57" t="s">
        <v>37</v>
      </c>
      <c r="C120" s="58"/>
      <c r="D120" s="57"/>
      <c r="E120" s="59">
        <f>COUNTIF(D89:D119,"&gt;0")</f>
        <v>24</v>
      </c>
      <c r="F120" s="60"/>
      <c r="G120" s="61"/>
      <c r="H120" s="59">
        <f>COUNTIF(G89:G119,"&gt;0")</f>
        <v>0</v>
      </c>
      <c r="I120" s="60"/>
      <c r="J120" s="61"/>
      <c r="K120" s="59">
        <f>COUNTIF(J89:J119,"&gt;0")</f>
        <v>26</v>
      </c>
      <c r="L120" s="60"/>
      <c r="M120" s="61"/>
      <c r="N120" s="59">
        <f>COUNTIF(M89:M119,"&gt;0")</f>
        <v>26</v>
      </c>
      <c r="O120" s="60"/>
      <c r="P120" s="40"/>
    </row>
    <row r="121" spans="2:16" ht="19.5" customHeight="1" x14ac:dyDescent="0.2">
      <c r="B121" s="62" t="s">
        <v>309</v>
      </c>
      <c r="C121" s="63"/>
      <c r="D121" s="64"/>
      <c r="E121" s="74">
        <f>SUM(F89:F119)</f>
        <v>156</v>
      </c>
      <c r="F121" s="63"/>
      <c r="G121" s="65"/>
      <c r="H121" s="74">
        <f>SUM(I89:I119)</f>
        <v>0</v>
      </c>
      <c r="I121" s="63"/>
      <c r="J121" s="65"/>
      <c r="K121" s="74">
        <f>SUM(L89:L119)</f>
        <v>136</v>
      </c>
      <c r="L121" s="63"/>
      <c r="M121" s="65"/>
      <c r="N121" s="74">
        <f>SUM(O89:O119)</f>
        <v>246</v>
      </c>
      <c r="O121" s="63"/>
      <c r="P121" s="40"/>
    </row>
    <row r="122" spans="2:16" ht="19.5" customHeight="1" x14ac:dyDescent="0.2">
      <c r="B122" s="64" t="s">
        <v>366</v>
      </c>
      <c r="C122" s="66"/>
      <c r="D122" s="64"/>
      <c r="E122" s="90">
        <f>COUNTIF($B$89:$B$119,"&gt;0")-E120</f>
        <v>6</v>
      </c>
      <c r="F122" s="47"/>
      <c r="G122" s="35"/>
      <c r="H122" s="90">
        <f>COUNTIF($B$89:$B$119,"&gt;0")-H120</f>
        <v>30</v>
      </c>
      <c r="I122" s="47"/>
      <c r="J122" s="35"/>
      <c r="K122" s="90">
        <f>COUNTIF($B$89:$B$119,"&gt;0")-K120</f>
        <v>4</v>
      </c>
      <c r="L122" s="47"/>
      <c r="M122" s="35"/>
      <c r="N122" s="90">
        <f>COUNTIF($B$89:$B$119,"&gt;0")-N120</f>
        <v>4</v>
      </c>
      <c r="O122" s="47"/>
      <c r="P122" s="40"/>
    </row>
    <row r="123" spans="2:16" ht="19.5" customHeight="1" x14ac:dyDescent="0.2">
      <c r="B123" s="67"/>
      <c r="C123" s="68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8.75" customHeight="1" x14ac:dyDescent="0.2">
      <c r="B124" s="287" t="s">
        <v>13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2:16" ht="18.75" customHeight="1" x14ac:dyDescent="0.2"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2:16" ht="18.75" customHeight="1" x14ac:dyDescent="0.2"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2:16" ht="18.75" customHeight="1" x14ac:dyDescent="0.2">
      <c r="B127" s="377">
        <f>EDATE(B86, 1)</f>
        <v>45108</v>
      </c>
      <c r="C127" s="377"/>
      <c r="D127" s="377"/>
      <c r="E127" s="44">
        <f>B127</f>
        <v>45108</v>
      </c>
      <c r="F127" s="10"/>
    </row>
    <row r="128" spans="2:16" ht="19.5" customHeight="1" x14ac:dyDescent="0.2">
      <c r="B128" s="289"/>
      <c r="C128" s="290"/>
      <c r="D128" s="219" t="s">
        <v>313</v>
      </c>
      <c r="E128" s="293"/>
      <c r="F128" s="220"/>
      <c r="G128" s="219" t="s">
        <v>2</v>
      </c>
      <c r="H128" s="293"/>
      <c r="I128" s="220"/>
      <c r="J128" s="219" t="s">
        <v>36</v>
      </c>
      <c r="K128" s="293"/>
      <c r="L128" s="220"/>
      <c r="M128" s="219" t="s">
        <v>237</v>
      </c>
      <c r="N128" s="293"/>
      <c r="O128" s="220"/>
      <c r="P128" s="40" t="s">
        <v>306</v>
      </c>
    </row>
    <row r="129" spans="2:16" ht="19.5" customHeight="1" x14ac:dyDescent="0.2">
      <c r="B129" s="291"/>
      <c r="C129" s="292"/>
      <c r="D129" s="35" t="s">
        <v>246</v>
      </c>
      <c r="E129" s="48" t="s">
        <v>307</v>
      </c>
      <c r="F129" s="47" t="s">
        <v>308</v>
      </c>
      <c r="G129" s="35" t="s">
        <v>246</v>
      </c>
      <c r="H129" s="48" t="s">
        <v>307</v>
      </c>
      <c r="I129" s="47" t="s">
        <v>308</v>
      </c>
      <c r="J129" s="35" t="s">
        <v>246</v>
      </c>
      <c r="K129" s="48" t="s">
        <v>307</v>
      </c>
      <c r="L129" s="47" t="s">
        <v>308</v>
      </c>
      <c r="M129" s="35" t="s">
        <v>246</v>
      </c>
      <c r="N129" s="48" t="s">
        <v>307</v>
      </c>
      <c r="O129" s="47" t="s">
        <v>308</v>
      </c>
      <c r="P129" s="3"/>
    </row>
    <row r="130" spans="2:16" ht="19.5" customHeight="1" x14ac:dyDescent="0.2">
      <c r="B130" s="51">
        <f>B127</f>
        <v>45108</v>
      </c>
      <c r="C130" s="52">
        <f>B130</f>
        <v>45108</v>
      </c>
      <c r="D130" s="383" t="s">
        <v>378</v>
      </c>
      <c r="E130" s="384"/>
      <c r="F130" s="385"/>
      <c r="G130" s="35"/>
      <c r="H130" s="48"/>
      <c r="I130" s="55">
        <f t="shared" ref="I130:I131" si="57">(H130-G130)*24</f>
        <v>0</v>
      </c>
      <c r="J130" s="71">
        <v>0.41666666666666669</v>
      </c>
      <c r="K130" s="72">
        <v>0.75</v>
      </c>
      <c r="L130" s="55">
        <f>(K130-J130)*24</f>
        <v>8</v>
      </c>
      <c r="M130" s="71">
        <v>0.41666666666666669</v>
      </c>
      <c r="N130" s="72">
        <v>0.83333333333333337</v>
      </c>
      <c r="O130" s="55">
        <f>(N130-M130)*24</f>
        <v>10</v>
      </c>
      <c r="P130" s="83"/>
    </row>
    <row r="131" spans="2:16" ht="19.5" customHeight="1" x14ac:dyDescent="0.2">
      <c r="B131" s="51">
        <f t="shared" ref="B131:B157" si="58">B130+1</f>
        <v>45109</v>
      </c>
      <c r="C131" s="52">
        <f>B131</f>
        <v>45109</v>
      </c>
      <c r="D131" s="383" t="s">
        <v>378</v>
      </c>
      <c r="E131" s="384"/>
      <c r="F131" s="385"/>
      <c r="G131" s="35"/>
      <c r="H131" s="48"/>
      <c r="I131" s="55">
        <f t="shared" si="57"/>
        <v>0</v>
      </c>
      <c r="J131" s="71">
        <v>0.41666666666666669</v>
      </c>
      <c r="K131" s="72">
        <v>0.75</v>
      </c>
      <c r="L131" s="55">
        <f>(K131-J131)*24</f>
        <v>8</v>
      </c>
      <c r="M131" s="71">
        <v>0.41666666666666669</v>
      </c>
      <c r="N131" s="72">
        <v>0.75</v>
      </c>
      <c r="O131" s="55">
        <f>(N131-M131)*24</f>
        <v>8</v>
      </c>
      <c r="P131" s="83"/>
    </row>
    <row r="132" spans="2:16" ht="19.5" customHeight="1" x14ac:dyDescent="0.2">
      <c r="B132" s="51">
        <f t="shared" si="58"/>
        <v>45110</v>
      </c>
      <c r="C132" s="52">
        <f t="shared" ref="C132:C160" si="59">B132</f>
        <v>45110</v>
      </c>
      <c r="D132" s="71">
        <v>0.58333333333333337</v>
      </c>
      <c r="E132" s="72">
        <v>0.83333333333333337</v>
      </c>
      <c r="F132" s="55">
        <f t="shared" ref="F132" si="60">(E132-D132)*24</f>
        <v>6</v>
      </c>
      <c r="G132" s="35"/>
      <c r="H132" s="48"/>
      <c r="I132" s="55">
        <f>(H132-G132)*24</f>
        <v>0</v>
      </c>
      <c r="J132" s="71">
        <v>0.58333333333333337</v>
      </c>
      <c r="K132" s="72">
        <v>0.75</v>
      </c>
      <c r="L132" s="55">
        <f>(K132-J132)*24</f>
        <v>3.9999999999999991</v>
      </c>
      <c r="M132" s="71">
        <v>0.41666666666666669</v>
      </c>
      <c r="N132" s="72">
        <v>0.83333333333333337</v>
      </c>
      <c r="O132" s="55">
        <f>(N132-M132)*24</f>
        <v>10</v>
      </c>
      <c r="P132" s="91"/>
    </row>
    <row r="133" spans="2:16" ht="19.5" customHeight="1" x14ac:dyDescent="0.2">
      <c r="B133" s="51">
        <f t="shared" si="58"/>
        <v>45111</v>
      </c>
      <c r="C133" s="52">
        <f t="shared" si="59"/>
        <v>45111</v>
      </c>
      <c r="D133" s="35"/>
      <c r="E133" s="48" t="s">
        <v>79</v>
      </c>
      <c r="F133" s="47"/>
      <c r="G133" s="35"/>
      <c r="H133" s="48"/>
      <c r="I133" s="55">
        <f t="shared" ref="I133:I154" si="61">(H133-G133)*24</f>
        <v>0</v>
      </c>
      <c r="J133" s="35"/>
      <c r="K133" s="48" t="s">
        <v>79</v>
      </c>
      <c r="L133" s="47"/>
      <c r="M133" s="35"/>
      <c r="N133" s="48" t="s">
        <v>79</v>
      </c>
      <c r="O133" s="47"/>
      <c r="P133" s="83"/>
    </row>
    <row r="134" spans="2:16" ht="19.5" customHeight="1" x14ac:dyDescent="0.2">
      <c r="B134" s="51">
        <f t="shared" si="58"/>
        <v>45112</v>
      </c>
      <c r="C134" s="52">
        <f t="shared" si="59"/>
        <v>45112</v>
      </c>
      <c r="D134" s="71">
        <v>0.58333333333333337</v>
      </c>
      <c r="E134" s="72">
        <v>0.83333333333333337</v>
      </c>
      <c r="F134" s="55">
        <f t="shared" ref="F134" si="62">(E134-D134)*24</f>
        <v>6</v>
      </c>
      <c r="G134" s="35"/>
      <c r="H134" s="48"/>
      <c r="I134" s="55">
        <f t="shared" si="61"/>
        <v>0</v>
      </c>
      <c r="J134" s="71">
        <v>0.58333333333333337</v>
      </c>
      <c r="K134" s="72">
        <v>0.75</v>
      </c>
      <c r="L134" s="55">
        <f t="shared" ref="L134:L139" si="63">(K134-J134)*24</f>
        <v>3.9999999999999991</v>
      </c>
      <c r="M134" s="71">
        <v>0.41666666666666669</v>
      </c>
      <c r="N134" s="72">
        <v>0.83333333333333337</v>
      </c>
      <c r="O134" s="55">
        <f t="shared" ref="O134:O139" si="64">(N134-M134)*24</f>
        <v>10</v>
      </c>
      <c r="P134" s="83"/>
    </row>
    <row r="135" spans="2:16" ht="19.5" customHeight="1" x14ac:dyDescent="0.2">
      <c r="B135" s="51">
        <f t="shared" si="58"/>
        <v>45113</v>
      </c>
      <c r="C135" s="52">
        <f t="shared" si="59"/>
        <v>45113</v>
      </c>
      <c r="D135" s="393" t="s">
        <v>394</v>
      </c>
      <c r="E135" s="394"/>
      <c r="F135" s="395"/>
      <c r="G135" s="35"/>
      <c r="H135" s="48"/>
      <c r="I135" s="55">
        <f t="shared" si="61"/>
        <v>0</v>
      </c>
      <c r="J135" s="71">
        <v>0.58333333333333337</v>
      </c>
      <c r="K135" s="72">
        <v>0.75</v>
      </c>
      <c r="L135" s="55">
        <f t="shared" si="63"/>
        <v>3.9999999999999991</v>
      </c>
      <c r="M135" s="71">
        <v>0.41666666666666669</v>
      </c>
      <c r="N135" s="72">
        <v>0.83333333333333337</v>
      </c>
      <c r="O135" s="55">
        <f t="shared" si="64"/>
        <v>10</v>
      </c>
      <c r="P135" s="91"/>
    </row>
    <row r="136" spans="2:16" ht="19.5" customHeight="1" x14ac:dyDescent="0.2">
      <c r="B136" s="51">
        <f t="shared" si="58"/>
        <v>45114</v>
      </c>
      <c r="C136" s="52">
        <f t="shared" si="59"/>
        <v>45114</v>
      </c>
      <c r="D136" s="393" t="s">
        <v>394</v>
      </c>
      <c r="E136" s="394"/>
      <c r="F136" s="395"/>
      <c r="G136" s="35"/>
      <c r="H136" s="48"/>
      <c r="I136" s="55">
        <f t="shared" si="61"/>
        <v>0</v>
      </c>
      <c r="J136" s="71">
        <v>0.58333333333333337</v>
      </c>
      <c r="K136" s="72">
        <v>0.75</v>
      </c>
      <c r="L136" s="55">
        <f t="shared" si="63"/>
        <v>3.9999999999999991</v>
      </c>
      <c r="M136" s="71">
        <v>0.41666666666666669</v>
      </c>
      <c r="N136" s="72">
        <v>0.83333333333333337</v>
      </c>
      <c r="O136" s="55">
        <f t="shared" si="64"/>
        <v>10</v>
      </c>
      <c r="P136" s="83"/>
    </row>
    <row r="137" spans="2:16" ht="19.5" customHeight="1" x14ac:dyDescent="0.2">
      <c r="B137" s="51">
        <f t="shared" si="58"/>
        <v>45115</v>
      </c>
      <c r="C137" s="52">
        <f t="shared" si="59"/>
        <v>45115</v>
      </c>
      <c r="D137" s="393" t="s">
        <v>394</v>
      </c>
      <c r="E137" s="394"/>
      <c r="F137" s="395"/>
      <c r="G137" s="35"/>
      <c r="H137" s="48"/>
      <c r="I137" s="55">
        <f t="shared" si="61"/>
        <v>0</v>
      </c>
      <c r="J137" s="71">
        <v>0.41666666666666669</v>
      </c>
      <c r="K137" s="72">
        <v>0.75</v>
      </c>
      <c r="L137" s="55">
        <f t="shared" si="63"/>
        <v>8</v>
      </c>
      <c r="M137" s="71">
        <v>0.41666666666666669</v>
      </c>
      <c r="N137" s="72">
        <v>0.83333333333333337</v>
      </c>
      <c r="O137" s="55">
        <f t="shared" si="64"/>
        <v>10</v>
      </c>
      <c r="P137" s="83"/>
    </row>
    <row r="138" spans="2:16" ht="19.5" customHeight="1" x14ac:dyDescent="0.2">
      <c r="B138" s="51">
        <f t="shared" si="58"/>
        <v>45116</v>
      </c>
      <c r="C138" s="52">
        <f t="shared" si="59"/>
        <v>45116</v>
      </c>
      <c r="D138" s="393" t="s">
        <v>394</v>
      </c>
      <c r="E138" s="394"/>
      <c r="F138" s="395"/>
      <c r="G138" s="35"/>
      <c r="H138" s="48"/>
      <c r="I138" s="55">
        <f t="shared" si="61"/>
        <v>0</v>
      </c>
      <c r="J138" s="71">
        <v>0.41666666666666669</v>
      </c>
      <c r="K138" s="72">
        <v>0.75</v>
      </c>
      <c r="L138" s="55">
        <f t="shared" si="63"/>
        <v>8</v>
      </c>
      <c r="M138" s="71">
        <v>0.41666666666666669</v>
      </c>
      <c r="N138" s="72">
        <v>0.75</v>
      </c>
      <c r="O138" s="55">
        <f t="shared" si="64"/>
        <v>8</v>
      </c>
      <c r="P138" s="92"/>
    </row>
    <row r="139" spans="2:16" ht="19.5" customHeight="1" x14ac:dyDescent="0.2">
      <c r="B139" s="51">
        <f t="shared" si="58"/>
        <v>45117</v>
      </c>
      <c r="C139" s="52">
        <f t="shared" si="59"/>
        <v>45117</v>
      </c>
      <c r="D139" s="393" t="s">
        <v>394</v>
      </c>
      <c r="E139" s="394"/>
      <c r="F139" s="395"/>
      <c r="G139" s="35"/>
      <c r="H139" s="48"/>
      <c r="I139" s="55">
        <f t="shared" si="61"/>
        <v>0</v>
      </c>
      <c r="J139" s="71">
        <v>0.58333333333333337</v>
      </c>
      <c r="K139" s="72">
        <v>0.75</v>
      </c>
      <c r="L139" s="55">
        <f t="shared" si="63"/>
        <v>3.9999999999999991</v>
      </c>
      <c r="M139" s="71">
        <v>0.41666666666666669</v>
      </c>
      <c r="N139" s="72">
        <v>0.83333333333333337</v>
      </c>
      <c r="O139" s="55">
        <f t="shared" si="64"/>
        <v>10</v>
      </c>
      <c r="P139" s="92"/>
    </row>
    <row r="140" spans="2:16" ht="19.5" customHeight="1" x14ac:dyDescent="0.2">
      <c r="B140" s="51">
        <f t="shared" si="58"/>
        <v>45118</v>
      </c>
      <c r="C140" s="52">
        <f t="shared" si="59"/>
        <v>45118</v>
      </c>
      <c r="D140" s="393" t="s">
        <v>394</v>
      </c>
      <c r="E140" s="394"/>
      <c r="F140" s="395"/>
      <c r="G140" s="35"/>
      <c r="H140" s="48"/>
      <c r="I140" s="55">
        <f t="shared" si="61"/>
        <v>0</v>
      </c>
      <c r="J140" s="35"/>
      <c r="K140" s="48" t="s">
        <v>79</v>
      </c>
      <c r="L140" s="47"/>
      <c r="M140" s="35"/>
      <c r="N140" s="48" t="s">
        <v>79</v>
      </c>
      <c r="O140" s="47"/>
      <c r="P140" s="92"/>
    </row>
    <row r="141" spans="2:16" ht="19.5" customHeight="1" x14ac:dyDescent="0.2">
      <c r="B141" s="51">
        <f t="shared" si="58"/>
        <v>45119</v>
      </c>
      <c r="C141" s="52">
        <f t="shared" si="59"/>
        <v>45119</v>
      </c>
      <c r="D141" s="393" t="s">
        <v>394</v>
      </c>
      <c r="E141" s="394"/>
      <c r="F141" s="395"/>
      <c r="G141" s="35"/>
      <c r="H141" s="48"/>
      <c r="I141" s="55">
        <f t="shared" si="61"/>
        <v>0</v>
      </c>
      <c r="J141" s="71">
        <v>0.58333333333333337</v>
      </c>
      <c r="K141" s="72">
        <v>0.75</v>
      </c>
      <c r="L141" s="55">
        <f t="shared" ref="L141:L146" si="65">(K141-J141)*24</f>
        <v>3.9999999999999991</v>
      </c>
      <c r="M141" s="71">
        <v>0.41666666666666669</v>
      </c>
      <c r="N141" s="72">
        <v>0.83333333333333337</v>
      </c>
      <c r="O141" s="55">
        <f t="shared" ref="O141:O146" si="66">(N141-M141)*24</f>
        <v>10</v>
      </c>
      <c r="P141" s="92"/>
    </row>
    <row r="142" spans="2:16" ht="19.5" customHeight="1" x14ac:dyDescent="0.2">
      <c r="B142" s="51">
        <f t="shared" si="58"/>
        <v>45120</v>
      </c>
      <c r="C142" s="52">
        <f t="shared" si="59"/>
        <v>45120</v>
      </c>
      <c r="D142" s="393" t="s">
        <v>394</v>
      </c>
      <c r="E142" s="394"/>
      <c r="F142" s="395"/>
      <c r="G142" s="35"/>
      <c r="H142" s="48"/>
      <c r="I142" s="55">
        <f t="shared" si="61"/>
        <v>0</v>
      </c>
      <c r="J142" s="71">
        <v>0.58333333333333337</v>
      </c>
      <c r="K142" s="72">
        <v>0.75</v>
      </c>
      <c r="L142" s="55">
        <f t="shared" si="65"/>
        <v>3.9999999999999991</v>
      </c>
      <c r="M142" s="71">
        <v>0.41666666666666669</v>
      </c>
      <c r="N142" s="72">
        <v>0.83333333333333337</v>
      </c>
      <c r="O142" s="55">
        <f t="shared" si="66"/>
        <v>10</v>
      </c>
      <c r="P142" s="83"/>
    </row>
    <row r="143" spans="2:16" ht="19.5" customHeight="1" x14ac:dyDescent="0.2">
      <c r="B143" s="51">
        <f t="shared" si="58"/>
        <v>45121</v>
      </c>
      <c r="C143" s="52">
        <f t="shared" si="59"/>
        <v>45121</v>
      </c>
      <c r="D143" s="393" t="s">
        <v>394</v>
      </c>
      <c r="E143" s="394"/>
      <c r="F143" s="395"/>
      <c r="G143" s="35"/>
      <c r="H143" s="48"/>
      <c r="I143" s="55">
        <f t="shared" si="61"/>
        <v>0</v>
      </c>
      <c r="J143" s="71">
        <v>0.58333333333333337</v>
      </c>
      <c r="K143" s="72">
        <v>0.75</v>
      </c>
      <c r="L143" s="55">
        <f t="shared" si="65"/>
        <v>3.9999999999999991</v>
      </c>
      <c r="M143" s="71">
        <v>0.41666666666666669</v>
      </c>
      <c r="N143" s="72">
        <v>0.83333333333333337</v>
      </c>
      <c r="O143" s="55">
        <f t="shared" si="66"/>
        <v>10</v>
      </c>
      <c r="P143" s="83"/>
    </row>
    <row r="144" spans="2:16" ht="19.5" customHeight="1" x14ac:dyDescent="0.2">
      <c r="B144" s="51">
        <f t="shared" si="58"/>
        <v>45122</v>
      </c>
      <c r="C144" s="52">
        <f t="shared" si="59"/>
        <v>45122</v>
      </c>
      <c r="D144" s="393" t="s">
        <v>394</v>
      </c>
      <c r="E144" s="394"/>
      <c r="F144" s="395"/>
      <c r="G144" s="35"/>
      <c r="H144" s="48"/>
      <c r="I144" s="55">
        <f t="shared" si="61"/>
        <v>0</v>
      </c>
      <c r="J144" s="71">
        <v>0.41666666666666669</v>
      </c>
      <c r="K144" s="72">
        <v>0.75</v>
      </c>
      <c r="L144" s="55">
        <f t="shared" si="65"/>
        <v>8</v>
      </c>
      <c r="M144" s="71">
        <v>0.41666666666666669</v>
      </c>
      <c r="N144" s="72">
        <v>0.83333333333333337</v>
      </c>
      <c r="O144" s="55">
        <f t="shared" si="66"/>
        <v>10</v>
      </c>
      <c r="P144" s="83"/>
    </row>
    <row r="145" spans="2:16" ht="19.5" customHeight="1" x14ac:dyDescent="0.2">
      <c r="B145" s="51">
        <f t="shared" si="58"/>
        <v>45123</v>
      </c>
      <c r="C145" s="52">
        <f t="shared" si="59"/>
        <v>45123</v>
      </c>
      <c r="D145" s="53">
        <v>0.41666666666666669</v>
      </c>
      <c r="E145" s="54">
        <v>0.75</v>
      </c>
      <c r="F145" s="55">
        <f t="shared" ref="F145:F146" si="67">(E145-D145)*24</f>
        <v>8</v>
      </c>
      <c r="G145" s="35"/>
      <c r="H145" s="48"/>
      <c r="I145" s="55">
        <f t="shared" si="61"/>
        <v>0</v>
      </c>
      <c r="J145" s="53">
        <v>0.41666666666666669</v>
      </c>
      <c r="K145" s="54">
        <v>0.75</v>
      </c>
      <c r="L145" s="55">
        <f t="shared" si="65"/>
        <v>8</v>
      </c>
      <c r="M145" s="53">
        <v>0.41666666666666669</v>
      </c>
      <c r="N145" s="54">
        <v>0.75</v>
      </c>
      <c r="O145" s="55">
        <f t="shared" si="66"/>
        <v>8</v>
      </c>
      <c r="P145" s="83"/>
    </row>
    <row r="146" spans="2:16" ht="19.5" customHeight="1" x14ac:dyDescent="0.2">
      <c r="B146" s="51">
        <f t="shared" si="58"/>
        <v>45124</v>
      </c>
      <c r="C146" s="52">
        <f t="shared" si="59"/>
        <v>45124</v>
      </c>
      <c r="D146" s="53">
        <v>0.41666666666666669</v>
      </c>
      <c r="E146" s="54">
        <v>0.75</v>
      </c>
      <c r="F146" s="55">
        <f t="shared" si="67"/>
        <v>8</v>
      </c>
      <c r="G146" s="35"/>
      <c r="H146" s="48"/>
      <c r="I146" s="55">
        <f t="shared" si="61"/>
        <v>0</v>
      </c>
      <c r="J146" s="53">
        <v>0.41666666666666669</v>
      </c>
      <c r="K146" s="54">
        <v>0.75</v>
      </c>
      <c r="L146" s="55">
        <f t="shared" si="65"/>
        <v>8</v>
      </c>
      <c r="M146" s="53">
        <v>0.41666666666666669</v>
      </c>
      <c r="N146" s="54">
        <v>0.75</v>
      </c>
      <c r="O146" s="55">
        <f t="shared" si="66"/>
        <v>8</v>
      </c>
      <c r="P146" s="83" t="s">
        <v>177</v>
      </c>
    </row>
    <row r="147" spans="2:16" ht="19.5" customHeight="1" x14ac:dyDescent="0.2">
      <c r="B147" s="51">
        <f t="shared" si="58"/>
        <v>45125</v>
      </c>
      <c r="C147" s="52">
        <f t="shared" si="59"/>
        <v>45125</v>
      </c>
      <c r="D147" s="35"/>
      <c r="E147" s="48" t="s">
        <v>79</v>
      </c>
      <c r="F147" s="47"/>
      <c r="G147" s="35"/>
      <c r="H147" s="48"/>
      <c r="I147" s="55">
        <f t="shared" si="61"/>
        <v>0</v>
      </c>
      <c r="J147" s="35"/>
      <c r="K147" s="48" t="s">
        <v>79</v>
      </c>
      <c r="L147" s="47"/>
      <c r="M147" s="35"/>
      <c r="N147" s="48" t="s">
        <v>79</v>
      </c>
      <c r="O147" s="47"/>
      <c r="P147" s="83"/>
    </row>
    <row r="148" spans="2:16" ht="19.5" customHeight="1" x14ac:dyDescent="0.2">
      <c r="B148" s="51">
        <f t="shared" si="58"/>
        <v>45126</v>
      </c>
      <c r="C148" s="52">
        <f t="shared" si="59"/>
        <v>45126</v>
      </c>
      <c r="D148" s="71">
        <v>0.58333333333333337</v>
      </c>
      <c r="E148" s="72">
        <v>0.83333333333333337</v>
      </c>
      <c r="F148" s="55">
        <f>(E148-D148)*24</f>
        <v>6</v>
      </c>
      <c r="G148" s="35"/>
      <c r="H148" s="48"/>
      <c r="I148" s="55">
        <f t="shared" si="61"/>
        <v>0</v>
      </c>
      <c r="J148" s="71">
        <v>0.58333333333333337</v>
      </c>
      <c r="K148" s="72">
        <v>0.75</v>
      </c>
      <c r="L148" s="55">
        <f>(K148-J148)*24</f>
        <v>3.9999999999999991</v>
      </c>
      <c r="M148" s="71">
        <v>0.41666666666666669</v>
      </c>
      <c r="N148" s="72">
        <v>0.83333333333333337</v>
      </c>
      <c r="O148" s="55">
        <f>(N148-M148)*24</f>
        <v>10</v>
      </c>
      <c r="P148" s="92"/>
    </row>
    <row r="149" spans="2:16" ht="19.5" customHeight="1" x14ac:dyDescent="0.2">
      <c r="B149" s="51">
        <f t="shared" si="58"/>
        <v>45127</v>
      </c>
      <c r="C149" s="52">
        <f t="shared" si="59"/>
        <v>45127</v>
      </c>
      <c r="D149" s="71">
        <v>0.58333333333333337</v>
      </c>
      <c r="E149" s="72">
        <v>0.83333333333333337</v>
      </c>
      <c r="F149" s="55">
        <f>(E149-D149)*24</f>
        <v>6</v>
      </c>
      <c r="G149" s="35"/>
      <c r="H149" s="48"/>
      <c r="I149" s="55">
        <f t="shared" si="61"/>
        <v>0</v>
      </c>
      <c r="J149" s="71">
        <v>0.58333333333333337</v>
      </c>
      <c r="K149" s="72">
        <v>0.75</v>
      </c>
      <c r="L149" s="55">
        <f>(K149-J149)*24</f>
        <v>3.9999999999999991</v>
      </c>
      <c r="M149" s="71">
        <v>0.41666666666666669</v>
      </c>
      <c r="N149" s="72">
        <v>0.83333333333333337</v>
      </c>
      <c r="O149" s="55">
        <f>(N149-M149)*24</f>
        <v>10</v>
      </c>
      <c r="P149" s="92"/>
    </row>
    <row r="150" spans="2:16" ht="19.5" customHeight="1" x14ac:dyDescent="0.2">
      <c r="B150" s="51">
        <f t="shared" si="58"/>
        <v>45128</v>
      </c>
      <c r="C150" s="52">
        <f t="shared" si="59"/>
        <v>45128</v>
      </c>
      <c r="D150" s="71">
        <v>0.58333333333333337</v>
      </c>
      <c r="E150" s="72">
        <v>0.83333333333333337</v>
      </c>
      <c r="F150" s="55">
        <f t="shared" ref="F150:F156" si="68">(E150-D150)*24</f>
        <v>6</v>
      </c>
      <c r="G150" s="35"/>
      <c r="H150" s="48"/>
      <c r="I150" s="55">
        <f t="shared" si="61"/>
        <v>0</v>
      </c>
      <c r="J150" s="71">
        <v>0.58333333333333337</v>
      </c>
      <c r="K150" s="72">
        <v>0.75</v>
      </c>
      <c r="L150" s="55">
        <f t="shared" ref="L150:L154" si="69">(K150-J150)*24</f>
        <v>3.9999999999999991</v>
      </c>
      <c r="M150" s="71">
        <v>0.41666666666666669</v>
      </c>
      <c r="N150" s="72">
        <v>0.83333333333333337</v>
      </c>
      <c r="O150" s="55">
        <f t="shared" ref="O150:O154" si="70">(N150-M150)*24</f>
        <v>10</v>
      </c>
      <c r="P150" s="83"/>
    </row>
    <row r="151" spans="2:16" ht="19.5" customHeight="1" x14ac:dyDescent="0.2">
      <c r="B151" s="51">
        <f t="shared" si="58"/>
        <v>45129</v>
      </c>
      <c r="C151" s="52">
        <f t="shared" si="59"/>
        <v>45129</v>
      </c>
      <c r="D151" s="71">
        <v>0.41666666666666669</v>
      </c>
      <c r="E151" s="72">
        <v>0.83333333333333337</v>
      </c>
      <c r="F151" s="55">
        <f t="shared" si="68"/>
        <v>10</v>
      </c>
      <c r="G151" s="35"/>
      <c r="H151" s="48"/>
      <c r="I151" s="55">
        <f t="shared" si="61"/>
        <v>0</v>
      </c>
      <c r="J151" s="71">
        <v>0.41666666666666669</v>
      </c>
      <c r="K151" s="72">
        <v>0.75</v>
      </c>
      <c r="L151" s="55">
        <f t="shared" si="69"/>
        <v>8</v>
      </c>
      <c r="M151" s="71">
        <v>0.41666666666666669</v>
      </c>
      <c r="N151" s="72">
        <v>0.83333333333333337</v>
      </c>
      <c r="O151" s="55">
        <f t="shared" si="70"/>
        <v>10</v>
      </c>
      <c r="P151" s="83"/>
    </row>
    <row r="152" spans="2:16" ht="19.5" customHeight="1" x14ac:dyDescent="0.2">
      <c r="B152" s="51">
        <f t="shared" si="58"/>
        <v>45130</v>
      </c>
      <c r="C152" s="52">
        <f t="shared" si="59"/>
        <v>45130</v>
      </c>
      <c r="D152" s="71">
        <v>0.41666666666666669</v>
      </c>
      <c r="E152" s="54">
        <v>0.75</v>
      </c>
      <c r="F152" s="55">
        <f t="shared" si="68"/>
        <v>8</v>
      </c>
      <c r="G152" s="35"/>
      <c r="H152" s="48"/>
      <c r="I152" s="55">
        <f t="shared" si="61"/>
        <v>0</v>
      </c>
      <c r="J152" s="71">
        <v>0.41666666666666669</v>
      </c>
      <c r="K152" s="54">
        <v>0.75</v>
      </c>
      <c r="L152" s="55">
        <f t="shared" si="69"/>
        <v>8</v>
      </c>
      <c r="M152" s="71">
        <v>0.41666666666666669</v>
      </c>
      <c r="N152" s="54">
        <v>0.75</v>
      </c>
      <c r="O152" s="55">
        <f t="shared" si="70"/>
        <v>8</v>
      </c>
      <c r="P152" s="83"/>
    </row>
    <row r="153" spans="2:16" ht="19.5" customHeight="1" x14ac:dyDescent="0.2">
      <c r="B153" s="51">
        <f t="shared" si="58"/>
        <v>45131</v>
      </c>
      <c r="C153" s="52">
        <f t="shared" si="59"/>
        <v>45131</v>
      </c>
      <c r="D153" s="71">
        <v>0.41666666666666669</v>
      </c>
      <c r="E153" s="72">
        <v>0.70833333333333337</v>
      </c>
      <c r="F153" s="55">
        <f t="shared" si="68"/>
        <v>7</v>
      </c>
      <c r="G153" s="35"/>
      <c r="H153" s="48"/>
      <c r="I153" s="55">
        <f t="shared" si="61"/>
        <v>0</v>
      </c>
      <c r="J153" s="71">
        <v>0.41666666666666669</v>
      </c>
      <c r="K153" s="72">
        <v>0.70833333333333337</v>
      </c>
      <c r="L153" s="55">
        <f t="shared" si="69"/>
        <v>7</v>
      </c>
      <c r="M153" s="71">
        <v>0.41666666666666669</v>
      </c>
      <c r="N153" s="72">
        <v>0.70833333333333337</v>
      </c>
      <c r="O153" s="55">
        <f t="shared" si="70"/>
        <v>7</v>
      </c>
      <c r="P153" s="118" t="s">
        <v>380</v>
      </c>
    </row>
    <row r="154" spans="2:16" ht="19.5" customHeight="1" x14ac:dyDescent="0.2">
      <c r="B154" s="51">
        <f t="shared" si="58"/>
        <v>45132</v>
      </c>
      <c r="C154" s="52">
        <f t="shared" si="59"/>
        <v>45132</v>
      </c>
      <c r="D154" s="71">
        <v>0.41666666666666669</v>
      </c>
      <c r="E154" s="72">
        <v>0.70833333333333337</v>
      </c>
      <c r="F154" s="55">
        <f t="shared" si="68"/>
        <v>7</v>
      </c>
      <c r="G154" s="35"/>
      <c r="H154" s="48"/>
      <c r="I154" s="55">
        <f t="shared" si="61"/>
        <v>0</v>
      </c>
      <c r="J154" s="71">
        <v>0.41666666666666669</v>
      </c>
      <c r="K154" s="72">
        <v>0.70833333333333337</v>
      </c>
      <c r="L154" s="55">
        <f t="shared" si="69"/>
        <v>7</v>
      </c>
      <c r="M154" s="71">
        <v>0.41666666666666669</v>
      </c>
      <c r="N154" s="72">
        <v>0.70833333333333337</v>
      </c>
      <c r="O154" s="55">
        <f t="shared" si="70"/>
        <v>7</v>
      </c>
      <c r="P154" s="83" t="s">
        <v>315</v>
      </c>
    </row>
    <row r="155" spans="2:16" ht="19.5" customHeight="1" x14ac:dyDescent="0.2">
      <c r="B155" s="51">
        <f t="shared" si="58"/>
        <v>45133</v>
      </c>
      <c r="C155" s="52">
        <f t="shared" si="59"/>
        <v>45133</v>
      </c>
      <c r="D155" s="71">
        <v>0.41666666666666669</v>
      </c>
      <c r="E155" s="72">
        <v>0.70833333333333337</v>
      </c>
      <c r="F155" s="55">
        <f t="shared" si="68"/>
        <v>7</v>
      </c>
      <c r="G155" s="35"/>
      <c r="H155" s="48"/>
      <c r="I155" s="55">
        <f t="shared" ref="I155:I160" si="71">(H155-G155)*24</f>
        <v>0</v>
      </c>
      <c r="J155" s="71">
        <v>0.41666666666666669</v>
      </c>
      <c r="K155" s="72">
        <v>0.70833333333333337</v>
      </c>
      <c r="L155" s="55">
        <f>(K155-J155)*24</f>
        <v>7</v>
      </c>
      <c r="M155" s="71">
        <v>0.41666666666666669</v>
      </c>
      <c r="N155" s="72">
        <v>0.70833333333333337</v>
      </c>
      <c r="O155" s="55">
        <f>(N155-M155)*24</f>
        <v>7</v>
      </c>
      <c r="P155" s="83" t="s">
        <v>315</v>
      </c>
    </row>
    <row r="156" spans="2:16" ht="19.5" customHeight="1" x14ac:dyDescent="0.2">
      <c r="B156" s="51">
        <f t="shared" si="58"/>
        <v>45134</v>
      </c>
      <c r="C156" s="52">
        <f t="shared" si="59"/>
        <v>45134</v>
      </c>
      <c r="D156" s="71">
        <v>0.41666666666666669</v>
      </c>
      <c r="E156" s="72">
        <v>0.83333333333333337</v>
      </c>
      <c r="F156" s="55">
        <f t="shared" si="68"/>
        <v>10</v>
      </c>
      <c r="G156" s="35"/>
      <c r="H156" s="48"/>
      <c r="I156" s="55">
        <f t="shared" si="71"/>
        <v>0</v>
      </c>
      <c r="J156" s="71">
        <v>0.41666666666666669</v>
      </c>
      <c r="K156" s="72">
        <v>0.83333333333333337</v>
      </c>
      <c r="L156" s="55">
        <f>(K156-J156)*24</f>
        <v>10</v>
      </c>
      <c r="M156" s="71">
        <v>0.41666666666666669</v>
      </c>
      <c r="N156" s="72">
        <v>0.83333333333333337</v>
      </c>
      <c r="O156" s="55">
        <f>(N156-M156)*24</f>
        <v>10</v>
      </c>
      <c r="P156" s="83"/>
    </row>
    <row r="157" spans="2:16" ht="19.5" customHeight="1" x14ac:dyDescent="0.2">
      <c r="B157" s="51">
        <f t="shared" si="58"/>
        <v>45135</v>
      </c>
      <c r="C157" s="52">
        <f t="shared" si="59"/>
        <v>45135</v>
      </c>
      <c r="D157" s="396" t="s">
        <v>393</v>
      </c>
      <c r="E157" s="397"/>
      <c r="F157" s="398"/>
      <c r="G157" s="35"/>
      <c r="H157" s="48"/>
      <c r="I157" s="55">
        <f t="shared" si="71"/>
        <v>0</v>
      </c>
      <c r="J157" s="71">
        <v>0.41666666666666669</v>
      </c>
      <c r="K157" s="72">
        <v>0.83333333333333337</v>
      </c>
      <c r="L157" s="55">
        <f>(K157-J157)*24</f>
        <v>10</v>
      </c>
      <c r="M157" s="71">
        <v>0.41666666666666669</v>
      </c>
      <c r="N157" s="72">
        <v>0.83333333333333337</v>
      </c>
      <c r="O157" s="55">
        <f>(N157-M157)*24</f>
        <v>10</v>
      </c>
      <c r="P157" s="83"/>
    </row>
    <row r="158" spans="2:16" ht="19.5" customHeight="1" x14ac:dyDescent="0.2">
      <c r="B158" s="51">
        <f>IF(DAY(B157+1)&lt;&gt;29,"",B157+1)</f>
        <v>45136</v>
      </c>
      <c r="C158" s="52">
        <f t="shared" si="59"/>
        <v>45136</v>
      </c>
      <c r="D158" s="396" t="s">
        <v>393</v>
      </c>
      <c r="E158" s="397"/>
      <c r="F158" s="398"/>
      <c r="G158" s="35"/>
      <c r="H158" s="48"/>
      <c r="I158" s="55">
        <f t="shared" si="71"/>
        <v>0</v>
      </c>
      <c r="J158" s="71">
        <v>0.41666666666666669</v>
      </c>
      <c r="K158" s="72">
        <v>0.83333333333333337</v>
      </c>
      <c r="L158" s="55">
        <f>(K158-J158)*24</f>
        <v>10</v>
      </c>
      <c r="M158" s="71">
        <v>0.41666666666666669</v>
      </c>
      <c r="N158" s="72">
        <v>0.83333333333333337</v>
      </c>
      <c r="O158" s="55">
        <f>(N158-M158)*24</f>
        <v>10</v>
      </c>
      <c r="P158" s="83"/>
    </row>
    <row r="159" spans="2:16" ht="19.5" customHeight="1" x14ac:dyDescent="0.2">
      <c r="B159" s="51">
        <f>IF(DAY(B158+1)&lt;&gt;30,"",B158+1)</f>
        <v>45137</v>
      </c>
      <c r="C159" s="52">
        <f t="shared" si="59"/>
        <v>45137</v>
      </c>
      <c r="D159" s="396" t="s">
        <v>393</v>
      </c>
      <c r="E159" s="397"/>
      <c r="F159" s="398"/>
      <c r="G159" s="75"/>
      <c r="H159" s="77"/>
      <c r="I159" s="55">
        <f t="shared" si="71"/>
        <v>0</v>
      </c>
      <c r="J159" s="71">
        <v>0.41666666666666669</v>
      </c>
      <c r="K159" s="72">
        <v>0.83333333333333337</v>
      </c>
      <c r="L159" s="55">
        <f t="shared" ref="L159" si="72">(K159-J159)*24</f>
        <v>10</v>
      </c>
      <c r="M159" s="71">
        <v>0.41666666666666669</v>
      </c>
      <c r="N159" s="72">
        <v>0.83333333333333337</v>
      </c>
      <c r="O159" s="55">
        <f t="shared" ref="O159" si="73">(N159-M159)*24</f>
        <v>10</v>
      </c>
      <c r="P159" s="156"/>
    </row>
    <row r="160" spans="2:16" ht="19.5" customHeight="1" thickBot="1" x14ac:dyDescent="0.25">
      <c r="B160" s="51">
        <f>IF(DAY(B159+1)&lt;&gt;31,"",B159+1)</f>
        <v>45138</v>
      </c>
      <c r="C160" s="52">
        <f t="shared" si="59"/>
        <v>45138</v>
      </c>
      <c r="D160" s="71">
        <v>0.41666666666666669</v>
      </c>
      <c r="E160" s="72">
        <v>0.83333333333333337</v>
      </c>
      <c r="F160" s="55">
        <f t="shared" ref="F160" si="74">(E160-D160)*24</f>
        <v>10</v>
      </c>
      <c r="G160" s="75"/>
      <c r="H160" s="77"/>
      <c r="I160" s="55">
        <f t="shared" si="71"/>
        <v>0</v>
      </c>
      <c r="J160" s="71">
        <v>0.41666666666666669</v>
      </c>
      <c r="K160" s="72">
        <v>0.83333333333333337</v>
      </c>
      <c r="L160" s="55">
        <f t="shared" ref="L160" si="75">(K160-J160)*24</f>
        <v>10</v>
      </c>
      <c r="M160" s="71">
        <v>0.41666666666666669</v>
      </c>
      <c r="N160" s="72">
        <v>0.83333333333333337</v>
      </c>
      <c r="O160" s="55">
        <f t="shared" ref="O160" si="76">(N160-M160)*24</f>
        <v>10</v>
      </c>
      <c r="P160" s="93"/>
    </row>
    <row r="161" spans="2:16" ht="19.5" customHeight="1" thickTop="1" x14ac:dyDescent="0.2">
      <c r="B161" s="57" t="s">
        <v>37</v>
      </c>
      <c r="C161" s="58"/>
      <c r="D161" s="57"/>
      <c r="E161" s="59">
        <f>COUNTIF(D130:D160,"&gt;0")</f>
        <v>14</v>
      </c>
      <c r="F161" s="60"/>
      <c r="G161" s="61"/>
      <c r="H161" s="59">
        <f>COUNTIF(G130:G160,"&gt;0")</f>
        <v>0</v>
      </c>
      <c r="I161" s="60"/>
      <c r="J161" s="61"/>
      <c r="K161" s="59">
        <f>COUNTIF(J130:J160,"&gt;0")</f>
        <v>28</v>
      </c>
      <c r="L161" s="60"/>
      <c r="M161" s="61"/>
      <c r="N161" s="59">
        <f>COUNTIF(M130:M160,"&gt;0")</f>
        <v>28</v>
      </c>
      <c r="O161" s="60"/>
      <c r="P161" s="80"/>
    </row>
    <row r="162" spans="2:16" ht="19.5" customHeight="1" x14ac:dyDescent="0.2">
      <c r="B162" s="62" t="s">
        <v>309</v>
      </c>
      <c r="C162" s="63"/>
      <c r="D162" s="64"/>
      <c r="E162" s="74">
        <f>SUM(F130:F160)</f>
        <v>105</v>
      </c>
      <c r="F162" s="63"/>
      <c r="G162" s="65"/>
      <c r="H162" s="74">
        <f>SUM(I130:I160)</f>
        <v>0</v>
      </c>
      <c r="I162" s="63"/>
      <c r="J162" s="65"/>
      <c r="K162" s="74">
        <f>SUM(L130:L160)</f>
        <v>187</v>
      </c>
      <c r="L162" s="63"/>
      <c r="M162" s="65"/>
      <c r="N162" s="74">
        <f>SUM(O130:O160)</f>
        <v>261</v>
      </c>
      <c r="O162" s="63"/>
      <c r="P162" s="40"/>
    </row>
    <row r="163" spans="2:16" ht="19.5" customHeight="1" x14ac:dyDescent="0.2">
      <c r="B163" s="64" t="s">
        <v>366</v>
      </c>
      <c r="C163" s="66"/>
      <c r="D163" s="64"/>
      <c r="E163" s="90">
        <f>COUNTIF($B$130:$B$160,"&gt;0")-E161</f>
        <v>17</v>
      </c>
      <c r="F163" s="47"/>
      <c r="G163" s="35"/>
      <c r="H163" s="90">
        <f>COUNTIF($B$130:$B$160,"&gt;0")-H161</f>
        <v>31</v>
      </c>
      <c r="I163" s="47"/>
      <c r="J163" s="35"/>
      <c r="K163" s="90">
        <f>COUNTIF($B$130:$B$160,"&gt;0")-K161</f>
        <v>3</v>
      </c>
      <c r="L163" s="47"/>
      <c r="M163" s="35"/>
      <c r="N163" s="90">
        <f>COUNTIF($B$130:$B$160,"&gt;0")-N161</f>
        <v>3</v>
      </c>
      <c r="O163" s="47"/>
      <c r="P163" s="40"/>
    </row>
    <row r="164" spans="2:16" ht="19.5" customHeight="1" x14ac:dyDescent="0.2">
      <c r="B164" s="67"/>
      <c r="C164" s="68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8.75" customHeight="1" x14ac:dyDescent="0.2">
      <c r="B165" s="287" t="s">
        <v>13</v>
      </c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2:16" ht="18.75" customHeight="1" x14ac:dyDescent="0.2"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2:16" ht="18.75" customHeight="1" x14ac:dyDescent="0.2"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2:16" ht="18.75" customHeight="1" x14ac:dyDescent="0.2">
      <c r="B168" s="377">
        <f>EDATE(B127, 1)</f>
        <v>45139</v>
      </c>
      <c r="C168" s="377"/>
      <c r="D168" s="377"/>
      <c r="E168" s="44">
        <f>B168</f>
        <v>45139</v>
      </c>
      <c r="F168" s="10"/>
    </row>
    <row r="169" spans="2:16" ht="19.5" customHeight="1" x14ac:dyDescent="0.2">
      <c r="B169" s="289"/>
      <c r="C169" s="290"/>
      <c r="D169" s="219" t="s">
        <v>313</v>
      </c>
      <c r="E169" s="293"/>
      <c r="F169" s="220"/>
      <c r="G169" s="219" t="s">
        <v>2</v>
      </c>
      <c r="H169" s="293"/>
      <c r="I169" s="220"/>
      <c r="J169" s="219" t="s">
        <v>36</v>
      </c>
      <c r="K169" s="293"/>
      <c r="L169" s="220"/>
      <c r="M169" s="219" t="s">
        <v>237</v>
      </c>
      <c r="N169" s="293"/>
      <c r="O169" s="220"/>
      <c r="P169" s="40" t="s">
        <v>306</v>
      </c>
    </row>
    <row r="170" spans="2:16" ht="19.5" customHeight="1" x14ac:dyDescent="0.2">
      <c r="B170" s="291"/>
      <c r="C170" s="292"/>
      <c r="D170" s="35" t="s">
        <v>246</v>
      </c>
      <c r="E170" s="48" t="s">
        <v>307</v>
      </c>
      <c r="F170" s="47" t="s">
        <v>308</v>
      </c>
      <c r="G170" s="35" t="s">
        <v>246</v>
      </c>
      <c r="H170" s="48" t="s">
        <v>307</v>
      </c>
      <c r="I170" s="47" t="s">
        <v>308</v>
      </c>
      <c r="J170" s="35" t="s">
        <v>246</v>
      </c>
      <c r="K170" s="48" t="s">
        <v>307</v>
      </c>
      <c r="L170" s="47" t="s">
        <v>308</v>
      </c>
      <c r="M170" s="35" t="s">
        <v>246</v>
      </c>
      <c r="N170" s="48" t="s">
        <v>307</v>
      </c>
      <c r="O170" s="47" t="s">
        <v>308</v>
      </c>
      <c r="P170" s="96" t="s">
        <v>86</v>
      </c>
    </row>
    <row r="171" spans="2:16" ht="19.5" customHeight="1" x14ac:dyDescent="0.2">
      <c r="B171" s="51">
        <f>B168</f>
        <v>45139</v>
      </c>
      <c r="C171" s="52">
        <f>B171</f>
        <v>45139</v>
      </c>
      <c r="D171" s="71">
        <v>0.41666666666666669</v>
      </c>
      <c r="E171" s="72">
        <v>0.83333333333333337</v>
      </c>
      <c r="F171" s="55">
        <f t="shared" ref="F171:F174" si="77">(E171-D171)*24</f>
        <v>10</v>
      </c>
      <c r="G171" s="35"/>
      <c r="H171" s="48"/>
      <c r="I171" s="55">
        <f t="shared" ref="I171:I191" si="78">(H171-G171)*24</f>
        <v>0</v>
      </c>
      <c r="J171" s="71">
        <v>0.41666666666666669</v>
      </c>
      <c r="K171" s="72">
        <v>0.83333333333333337</v>
      </c>
      <c r="L171" s="55">
        <f t="shared" ref="L171:L179" si="79">(K171-J171)*24</f>
        <v>10</v>
      </c>
      <c r="M171" s="71">
        <v>0.41666666666666669</v>
      </c>
      <c r="N171" s="72">
        <v>0.83333333333333337</v>
      </c>
      <c r="O171" s="55">
        <f t="shared" ref="O171:O179" si="80">(N171-M171)*24</f>
        <v>10</v>
      </c>
      <c r="P171" s="83"/>
    </row>
    <row r="172" spans="2:16" ht="19.5" customHeight="1" x14ac:dyDescent="0.2">
      <c r="B172" s="51">
        <f t="shared" ref="B172:B198" si="81">B171+1</f>
        <v>45140</v>
      </c>
      <c r="C172" s="52">
        <f>B172</f>
        <v>45140</v>
      </c>
      <c r="D172" s="71">
        <v>0.41666666666666669</v>
      </c>
      <c r="E172" s="72">
        <v>0.83333333333333337</v>
      </c>
      <c r="F172" s="55">
        <f t="shared" si="77"/>
        <v>10</v>
      </c>
      <c r="G172" s="35"/>
      <c r="H172" s="48"/>
      <c r="I172" s="55">
        <f t="shared" si="78"/>
        <v>0</v>
      </c>
      <c r="J172" s="71">
        <v>0.41666666666666669</v>
      </c>
      <c r="K172" s="72">
        <v>0.83333333333333337</v>
      </c>
      <c r="L172" s="55">
        <f t="shared" si="79"/>
        <v>10</v>
      </c>
      <c r="M172" s="71">
        <v>0.41666666666666669</v>
      </c>
      <c r="N172" s="72">
        <v>0.83333333333333337</v>
      </c>
      <c r="O172" s="55">
        <f t="shared" si="80"/>
        <v>10</v>
      </c>
      <c r="P172" s="91"/>
    </row>
    <row r="173" spans="2:16" ht="19.5" customHeight="1" x14ac:dyDescent="0.2">
      <c r="B173" s="51">
        <f t="shared" si="81"/>
        <v>45141</v>
      </c>
      <c r="C173" s="52">
        <f t="shared" ref="C173:C201" si="82">B173</f>
        <v>45141</v>
      </c>
      <c r="D173" s="71">
        <v>0.41666666666666669</v>
      </c>
      <c r="E173" s="72">
        <v>0.83333333333333337</v>
      </c>
      <c r="F173" s="55">
        <f t="shared" si="77"/>
        <v>10</v>
      </c>
      <c r="G173" s="35"/>
      <c r="H173" s="48"/>
      <c r="I173" s="55">
        <f t="shared" si="78"/>
        <v>0</v>
      </c>
      <c r="J173" s="71">
        <v>0.41666666666666669</v>
      </c>
      <c r="K173" s="72">
        <v>0.83333333333333337</v>
      </c>
      <c r="L173" s="55">
        <f t="shared" si="79"/>
        <v>10</v>
      </c>
      <c r="M173" s="71">
        <v>0.41666666666666669</v>
      </c>
      <c r="N173" s="72">
        <v>0.83333333333333337</v>
      </c>
      <c r="O173" s="55">
        <f t="shared" si="80"/>
        <v>10</v>
      </c>
      <c r="P173" s="83"/>
    </row>
    <row r="174" spans="2:16" ht="19.5" customHeight="1" x14ac:dyDescent="0.2">
      <c r="B174" s="51">
        <f t="shared" si="81"/>
        <v>45142</v>
      </c>
      <c r="C174" s="52">
        <f t="shared" si="82"/>
        <v>45142</v>
      </c>
      <c r="D174" s="71">
        <v>0.41666666666666669</v>
      </c>
      <c r="E174" s="72">
        <v>0.83333333333333337</v>
      </c>
      <c r="F174" s="55">
        <f t="shared" si="77"/>
        <v>10</v>
      </c>
      <c r="G174" s="35"/>
      <c r="H174" s="48"/>
      <c r="I174" s="55">
        <f t="shared" si="78"/>
        <v>0</v>
      </c>
      <c r="J174" s="71">
        <v>0.41666666666666669</v>
      </c>
      <c r="K174" s="72">
        <v>0.83333333333333337</v>
      </c>
      <c r="L174" s="55">
        <f t="shared" si="79"/>
        <v>10</v>
      </c>
      <c r="M174" s="71">
        <v>0.41666666666666669</v>
      </c>
      <c r="N174" s="72">
        <v>0.83333333333333337</v>
      </c>
      <c r="O174" s="55">
        <f t="shared" si="80"/>
        <v>10</v>
      </c>
      <c r="P174" s="83"/>
    </row>
    <row r="175" spans="2:16" ht="19.5" customHeight="1" x14ac:dyDescent="0.2">
      <c r="B175" s="51">
        <f t="shared" si="81"/>
        <v>45143</v>
      </c>
      <c r="C175" s="52">
        <f t="shared" si="82"/>
        <v>45143</v>
      </c>
      <c r="D175" s="71"/>
      <c r="E175" s="72" t="s">
        <v>372</v>
      </c>
      <c r="F175" s="55"/>
      <c r="G175" s="35"/>
      <c r="H175" s="48"/>
      <c r="I175" s="55">
        <f t="shared" si="78"/>
        <v>0</v>
      </c>
      <c r="J175" s="71">
        <v>0.41666666666666669</v>
      </c>
      <c r="K175" s="72">
        <v>0.83333333333333337</v>
      </c>
      <c r="L175" s="55">
        <f t="shared" si="79"/>
        <v>10</v>
      </c>
      <c r="M175" s="71">
        <v>0.41666666666666669</v>
      </c>
      <c r="N175" s="72">
        <v>0.83333333333333337</v>
      </c>
      <c r="O175" s="55">
        <f t="shared" si="80"/>
        <v>10</v>
      </c>
      <c r="P175" s="83"/>
    </row>
    <row r="176" spans="2:16" ht="19.5" customHeight="1" x14ac:dyDescent="0.2">
      <c r="B176" s="51">
        <f t="shared" si="81"/>
        <v>45144</v>
      </c>
      <c r="C176" s="52">
        <f t="shared" si="82"/>
        <v>45144</v>
      </c>
      <c r="D176" s="71">
        <v>0.41666666666666669</v>
      </c>
      <c r="E176" s="72">
        <v>0.83333333333333337</v>
      </c>
      <c r="F176" s="55">
        <f>(E176-D176)*24</f>
        <v>10</v>
      </c>
      <c r="G176" s="35"/>
      <c r="H176" s="48"/>
      <c r="I176" s="55">
        <f t="shared" si="78"/>
        <v>0</v>
      </c>
      <c r="J176" s="71">
        <v>0.41666666666666669</v>
      </c>
      <c r="K176" s="72">
        <v>0.83333333333333337</v>
      </c>
      <c r="L176" s="55">
        <f t="shared" si="79"/>
        <v>10</v>
      </c>
      <c r="M176" s="71">
        <v>0.41666666666666669</v>
      </c>
      <c r="N176" s="72">
        <v>0.83333333333333337</v>
      </c>
      <c r="O176" s="55">
        <f t="shared" si="80"/>
        <v>10</v>
      </c>
      <c r="P176" s="91"/>
    </row>
    <row r="177" spans="2:16" ht="19.5" customHeight="1" x14ac:dyDescent="0.2">
      <c r="B177" s="51">
        <f t="shared" si="81"/>
        <v>45145</v>
      </c>
      <c r="C177" s="52">
        <f t="shared" si="82"/>
        <v>45145</v>
      </c>
      <c r="D177" s="71">
        <v>0.41666666666666669</v>
      </c>
      <c r="E177" s="72">
        <v>0.83333333333333337</v>
      </c>
      <c r="F177" s="55">
        <f t="shared" ref="F177:F178" si="83">(E177-D177)*24</f>
        <v>10</v>
      </c>
      <c r="G177" s="35"/>
      <c r="H177" s="48"/>
      <c r="I177" s="55">
        <f t="shared" si="78"/>
        <v>0</v>
      </c>
      <c r="J177" s="71">
        <v>0.41666666666666669</v>
      </c>
      <c r="K177" s="72">
        <v>0.83333333333333337</v>
      </c>
      <c r="L177" s="55">
        <f t="shared" si="79"/>
        <v>10</v>
      </c>
      <c r="M177" s="71">
        <v>0.41666666666666669</v>
      </c>
      <c r="N177" s="72">
        <v>0.83333333333333337</v>
      </c>
      <c r="O177" s="55">
        <f t="shared" si="80"/>
        <v>10</v>
      </c>
      <c r="P177" s="83"/>
    </row>
    <row r="178" spans="2:16" ht="19.5" customHeight="1" x14ac:dyDescent="0.2">
      <c r="B178" s="51">
        <f t="shared" si="81"/>
        <v>45146</v>
      </c>
      <c r="C178" s="52">
        <f t="shared" si="82"/>
        <v>45146</v>
      </c>
      <c r="D178" s="71">
        <v>0.41666666666666669</v>
      </c>
      <c r="E178" s="72">
        <v>0.83333333333333337</v>
      </c>
      <c r="F178" s="55">
        <f t="shared" si="83"/>
        <v>10</v>
      </c>
      <c r="G178" s="35"/>
      <c r="H178" s="48"/>
      <c r="I178" s="55">
        <f t="shared" si="78"/>
        <v>0</v>
      </c>
      <c r="J178" s="71">
        <v>0.41666666666666669</v>
      </c>
      <c r="K178" s="72">
        <v>0.83333333333333337</v>
      </c>
      <c r="L178" s="55">
        <f t="shared" si="79"/>
        <v>10</v>
      </c>
      <c r="M178" s="71">
        <v>0.41666666666666669</v>
      </c>
      <c r="N178" s="72">
        <v>0.83333333333333337</v>
      </c>
      <c r="O178" s="55">
        <f t="shared" si="80"/>
        <v>10</v>
      </c>
      <c r="P178" s="83"/>
    </row>
    <row r="179" spans="2:16" ht="19.5" customHeight="1" x14ac:dyDescent="0.2">
      <c r="B179" s="51">
        <f t="shared" si="81"/>
        <v>45147</v>
      </c>
      <c r="C179" s="52">
        <f t="shared" si="82"/>
        <v>45147</v>
      </c>
      <c r="D179" s="71">
        <v>0.41666666666666669</v>
      </c>
      <c r="E179" s="72">
        <v>0.83333333333333337</v>
      </c>
      <c r="F179" s="55">
        <f>(E179-D179)*24</f>
        <v>10</v>
      </c>
      <c r="G179" s="35"/>
      <c r="H179" s="48"/>
      <c r="I179" s="55">
        <f t="shared" si="78"/>
        <v>0</v>
      </c>
      <c r="J179" s="71">
        <v>0.41666666666666669</v>
      </c>
      <c r="K179" s="72">
        <v>0.83333333333333337</v>
      </c>
      <c r="L179" s="55">
        <f t="shared" si="79"/>
        <v>10</v>
      </c>
      <c r="M179" s="71">
        <v>0.41666666666666669</v>
      </c>
      <c r="N179" s="72">
        <v>0.83333333333333337</v>
      </c>
      <c r="O179" s="55">
        <f t="shared" si="80"/>
        <v>10</v>
      </c>
      <c r="P179" s="83"/>
    </row>
    <row r="180" spans="2:16" ht="19.5" customHeight="1" x14ac:dyDescent="0.2">
      <c r="B180" s="51">
        <f t="shared" si="81"/>
        <v>45148</v>
      </c>
      <c r="C180" s="52">
        <f t="shared" si="82"/>
        <v>45148</v>
      </c>
      <c r="D180" s="71">
        <v>0.41666666666666669</v>
      </c>
      <c r="E180" s="72">
        <v>0.83333333333333337</v>
      </c>
      <c r="F180" s="55">
        <f>(E180-D180)*24</f>
        <v>10</v>
      </c>
      <c r="G180" s="35"/>
      <c r="H180" s="48"/>
      <c r="I180" s="55">
        <f t="shared" si="78"/>
        <v>0</v>
      </c>
      <c r="J180" s="71">
        <v>0.41666666666666669</v>
      </c>
      <c r="K180" s="72">
        <v>0.83333333333333337</v>
      </c>
      <c r="L180" s="55">
        <f>(K180-J180)*24</f>
        <v>10</v>
      </c>
      <c r="M180" s="71">
        <v>0.41666666666666669</v>
      </c>
      <c r="N180" s="72">
        <v>0.83333333333333337</v>
      </c>
      <c r="O180" s="55">
        <f>(N180-M180)*24</f>
        <v>10</v>
      </c>
      <c r="P180" s="83"/>
    </row>
    <row r="181" spans="2:16" ht="19.5" customHeight="1" x14ac:dyDescent="0.2">
      <c r="B181" s="51">
        <f t="shared" si="81"/>
        <v>45149</v>
      </c>
      <c r="C181" s="52">
        <f t="shared" si="82"/>
        <v>45149</v>
      </c>
      <c r="D181" s="71">
        <v>0.41666666666666669</v>
      </c>
      <c r="E181" s="72">
        <v>0.83333333333333337</v>
      </c>
      <c r="F181" s="55">
        <f>(E181-D181)*24</f>
        <v>10</v>
      </c>
      <c r="G181" s="35"/>
      <c r="H181" s="48"/>
      <c r="I181" s="55">
        <f t="shared" si="78"/>
        <v>0</v>
      </c>
      <c r="J181" s="71">
        <v>0.41666666666666669</v>
      </c>
      <c r="K181" s="72">
        <v>0.83333333333333337</v>
      </c>
      <c r="L181" s="55">
        <f>(K181-J181)*24</f>
        <v>10</v>
      </c>
      <c r="M181" s="71">
        <v>0.41666666666666669</v>
      </c>
      <c r="N181" s="72">
        <v>0.83333333333333337</v>
      </c>
      <c r="O181" s="55">
        <f>(N181-M181)*24</f>
        <v>10</v>
      </c>
      <c r="P181" s="83" t="s">
        <v>239</v>
      </c>
    </row>
    <row r="182" spans="2:16" ht="19.5" customHeight="1" x14ac:dyDescent="0.2">
      <c r="B182" s="51">
        <f t="shared" si="81"/>
        <v>45150</v>
      </c>
      <c r="C182" s="52">
        <f t="shared" si="82"/>
        <v>45150</v>
      </c>
      <c r="D182" s="71">
        <v>0.41666666666666669</v>
      </c>
      <c r="E182" s="72">
        <v>0.83333333333333337</v>
      </c>
      <c r="F182" s="55">
        <f>(E182-D182)*24</f>
        <v>10</v>
      </c>
      <c r="G182" s="35"/>
      <c r="H182" s="48"/>
      <c r="I182" s="55">
        <f t="shared" si="78"/>
        <v>0</v>
      </c>
      <c r="J182" s="71">
        <v>0.41666666666666669</v>
      </c>
      <c r="K182" s="72">
        <v>0.83333333333333337</v>
      </c>
      <c r="L182" s="55">
        <f>(K182-J182)*24</f>
        <v>10</v>
      </c>
      <c r="M182" s="71">
        <v>0.41666666666666669</v>
      </c>
      <c r="N182" s="72">
        <v>0.83333333333333337</v>
      </c>
      <c r="O182" s="55">
        <f>(N182-M182)*24</f>
        <v>10</v>
      </c>
      <c r="P182" s="83"/>
    </row>
    <row r="183" spans="2:16" ht="19.5" customHeight="1" x14ac:dyDescent="0.2">
      <c r="B183" s="51">
        <f t="shared" si="81"/>
        <v>45151</v>
      </c>
      <c r="C183" s="52">
        <f t="shared" si="82"/>
        <v>45151</v>
      </c>
      <c r="D183" s="71">
        <v>0.41666666666666669</v>
      </c>
      <c r="E183" s="72">
        <v>0.75</v>
      </c>
      <c r="F183" s="55">
        <f t="shared" ref="F183:F191" si="84">(E183-D183)*24</f>
        <v>8</v>
      </c>
      <c r="G183" s="35"/>
      <c r="H183" s="48"/>
      <c r="I183" s="55">
        <f t="shared" si="78"/>
        <v>0</v>
      </c>
      <c r="J183" s="71">
        <v>0.41666666666666669</v>
      </c>
      <c r="K183" s="72">
        <v>0.75</v>
      </c>
      <c r="L183" s="55">
        <f t="shared" ref="L183:L197" si="85">(K183-J183)*24</f>
        <v>8</v>
      </c>
      <c r="M183" s="71">
        <v>0.41666666666666669</v>
      </c>
      <c r="N183" s="72">
        <v>0.75</v>
      </c>
      <c r="O183" s="55">
        <f t="shared" ref="O183:O197" si="86">(N183-M183)*24</f>
        <v>8</v>
      </c>
      <c r="P183" s="83" t="s">
        <v>346</v>
      </c>
    </row>
    <row r="184" spans="2:16" ht="19.5" customHeight="1" x14ac:dyDescent="0.2">
      <c r="B184" s="51">
        <f t="shared" si="81"/>
        <v>45152</v>
      </c>
      <c r="C184" s="52">
        <f t="shared" si="82"/>
        <v>45152</v>
      </c>
      <c r="D184" s="71">
        <v>0.41666666666666669</v>
      </c>
      <c r="E184" s="72">
        <v>0.75</v>
      </c>
      <c r="F184" s="55">
        <f t="shared" si="84"/>
        <v>8</v>
      </c>
      <c r="G184" s="35"/>
      <c r="H184" s="48"/>
      <c r="I184" s="55">
        <f t="shared" si="78"/>
        <v>0</v>
      </c>
      <c r="J184" s="71">
        <v>0.41666666666666669</v>
      </c>
      <c r="K184" s="72">
        <v>0.75</v>
      </c>
      <c r="L184" s="55">
        <f t="shared" si="85"/>
        <v>8</v>
      </c>
      <c r="M184" s="71">
        <v>0.41666666666666669</v>
      </c>
      <c r="N184" s="72">
        <v>0.75</v>
      </c>
      <c r="O184" s="55">
        <f t="shared" si="86"/>
        <v>8</v>
      </c>
      <c r="P184" s="83" t="s">
        <v>346</v>
      </c>
    </row>
    <row r="185" spans="2:16" ht="19.5" customHeight="1" x14ac:dyDescent="0.2">
      <c r="B185" s="51">
        <f t="shared" si="81"/>
        <v>45153</v>
      </c>
      <c r="C185" s="52">
        <f t="shared" si="82"/>
        <v>45153</v>
      </c>
      <c r="D185" s="71">
        <v>0.41666666666666669</v>
      </c>
      <c r="E185" s="72">
        <v>0.75</v>
      </c>
      <c r="F185" s="55">
        <f t="shared" si="84"/>
        <v>8</v>
      </c>
      <c r="G185" s="35"/>
      <c r="H185" s="48"/>
      <c r="I185" s="55">
        <f t="shared" si="78"/>
        <v>0</v>
      </c>
      <c r="J185" s="71">
        <v>0.41666666666666669</v>
      </c>
      <c r="K185" s="72">
        <v>0.75</v>
      </c>
      <c r="L185" s="55">
        <f t="shared" si="85"/>
        <v>8</v>
      </c>
      <c r="M185" s="71">
        <v>0.41666666666666669</v>
      </c>
      <c r="N185" s="72">
        <v>0.75</v>
      </c>
      <c r="O185" s="55">
        <f t="shared" si="86"/>
        <v>8</v>
      </c>
      <c r="P185" s="83" t="s">
        <v>346</v>
      </c>
    </row>
    <row r="186" spans="2:16" ht="19.5" customHeight="1" x14ac:dyDescent="0.2">
      <c r="B186" s="51">
        <f t="shared" si="81"/>
        <v>45154</v>
      </c>
      <c r="C186" s="52">
        <f t="shared" si="82"/>
        <v>45154</v>
      </c>
      <c r="D186" s="71">
        <v>0.41666666666666669</v>
      </c>
      <c r="E186" s="72">
        <v>0.75</v>
      </c>
      <c r="F186" s="55">
        <f t="shared" si="84"/>
        <v>8</v>
      </c>
      <c r="G186" s="35"/>
      <c r="H186" s="48"/>
      <c r="I186" s="55">
        <f t="shared" si="78"/>
        <v>0</v>
      </c>
      <c r="J186" s="71">
        <v>0.41666666666666669</v>
      </c>
      <c r="K186" s="72">
        <v>0.75</v>
      </c>
      <c r="L186" s="55">
        <f t="shared" si="85"/>
        <v>8</v>
      </c>
      <c r="M186" s="71">
        <v>0.41666666666666669</v>
      </c>
      <c r="N186" s="72">
        <v>0.75</v>
      </c>
      <c r="O186" s="55">
        <f t="shared" si="86"/>
        <v>8</v>
      </c>
      <c r="P186" s="83" t="s">
        <v>346</v>
      </c>
    </row>
    <row r="187" spans="2:16" ht="19.5" customHeight="1" x14ac:dyDescent="0.2">
      <c r="B187" s="51">
        <f t="shared" si="81"/>
        <v>45155</v>
      </c>
      <c r="C187" s="52">
        <f t="shared" si="82"/>
        <v>45155</v>
      </c>
      <c r="D187" s="71">
        <v>0.41666666666666669</v>
      </c>
      <c r="E187" s="72">
        <v>0.83333333333333337</v>
      </c>
      <c r="F187" s="55">
        <f t="shared" si="84"/>
        <v>10</v>
      </c>
      <c r="G187" s="35"/>
      <c r="H187" s="48"/>
      <c r="I187" s="55">
        <f t="shared" si="78"/>
        <v>0</v>
      </c>
      <c r="J187" s="71">
        <v>0.41666666666666669</v>
      </c>
      <c r="K187" s="72">
        <v>0.83333333333333337</v>
      </c>
      <c r="L187" s="55">
        <f t="shared" si="85"/>
        <v>10</v>
      </c>
      <c r="M187" s="71">
        <v>0.41666666666666669</v>
      </c>
      <c r="N187" s="72">
        <v>0.83333333333333337</v>
      </c>
      <c r="O187" s="55">
        <f t="shared" si="86"/>
        <v>10</v>
      </c>
      <c r="P187" s="83"/>
    </row>
    <row r="188" spans="2:16" ht="19.5" customHeight="1" x14ac:dyDescent="0.2">
      <c r="B188" s="51">
        <f t="shared" si="81"/>
        <v>45156</v>
      </c>
      <c r="C188" s="52">
        <f t="shared" si="82"/>
        <v>45156</v>
      </c>
      <c r="D188" s="71">
        <v>0.41666666666666669</v>
      </c>
      <c r="E188" s="72">
        <v>0.83333333333333337</v>
      </c>
      <c r="F188" s="55">
        <f t="shared" si="84"/>
        <v>10</v>
      </c>
      <c r="G188" s="35"/>
      <c r="H188" s="48"/>
      <c r="I188" s="55">
        <f t="shared" si="78"/>
        <v>0</v>
      </c>
      <c r="J188" s="71">
        <v>0.41666666666666669</v>
      </c>
      <c r="K188" s="72">
        <v>0.83333333333333337</v>
      </c>
      <c r="L188" s="55">
        <f t="shared" si="85"/>
        <v>10</v>
      </c>
      <c r="M188" s="71">
        <v>0.41666666666666669</v>
      </c>
      <c r="N188" s="72">
        <v>0.83333333333333337</v>
      </c>
      <c r="O188" s="55">
        <f t="shared" si="86"/>
        <v>10</v>
      </c>
      <c r="P188" s="92"/>
    </row>
    <row r="189" spans="2:16" ht="19.5" customHeight="1" x14ac:dyDescent="0.2">
      <c r="B189" s="51">
        <f t="shared" si="81"/>
        <v>45157</v>
      </c>
      <c r="C189" s="52">
        <f t="shared" si="82"/>
        <v>45157</v>
      </c>
      <c r="D189" s="71">
        <v>0.41666666666666669</v>
      </c>
      <c r="E189" s="72">
        <v>0.83333333333333337</v>
      </c>
      <c r="F189" s="55">
        <f t="shared" si="84"/>
        <v>10</v>
      </c>
      <c r="G189" s="35"/>
      <c r="H189" s="48"/>
      <c r="I189" s="55">
        <f t="shared" si="78"/>
        <v>0</v>
      </c>
      <c r="J189" s="71">
        <v>0.41666666666666669</v>
      </c>
      <c r="K189" s="72">
        <v>0.83333333333333337</v>
      </c>
      <c r="L189" s="55">
        <f t="shared" si="85"/>
        <v>10</v>
      </c>
      <c r="M189" s="71">
        <v>0.41666666666666669</v>
      </c>
      <c r="N189" s="72">
        <v>0.83333333333333337</v>
      </c>
      <c r="O189" s="55">
        <f t="shared" si="86"/>
        <v>10</v>
      </c>
      <c r="P189" s="92"/>
    </row>
    <row r="190" spans="2:16" ht="19.5" customHeight="1" x14ac:dyDescent="0.2">
      <c r="B190" s="51">
        <f t="shared" si="81"/>
        <v>45158</v>
      </c>
      <c r="C190" s="52">
        <f t="shared" si="82"/>
        <v>45158</v>
      </c>
      <c r="D190" s="71">
        <v>0.41666666666666669</v>
      </c>
      <c r="E190" s="72">
        <v>0.83333333333333337</v>
      </c>
      <c r="F190" s="55">
        <f t="shared" si="84"/>
        <v>10</v>
      </c>
      <c r="G190" s="35"/>
      <c r="H190" s="48"/>
      <c r="I190" s="55">
        <f t="shared" si="78"/>
        <v>0</v>
      </c>
      <c r="J190" s="71">
        <v>0.41666666666666669</v>
      </c>
      <c r="K190" s="72">
        <v>0.83333333333333337</v>
      </c>
      <c r="L190" s="55">
        <f t="shared" si="85"/>
        <v>10</v>
      </c>
      <c r="M190" s="71">
        <v>0.41666666666666669</v>
      </c>
      <c r="N190" s="72">
        <v>0.83333333333333337</v>
      </c>
      <c r="O190" s="55">
        <f t="shared" si="86"/>
        <v>10</v>
      </c>
      <c r="P190" s="92"/>
    </row>
    <row r="191" spans="2:16" ht="19.5" customHeight="1" x14ac:dyDescent="0.2">
      <c r="B191" s="51">
        <f t="shared" si="81"/>
        <v>45159</v>
      </c>
      <c r="C191" s="52">
        <f t="shared" si="82"/>
        <v>45159</v>
      </c>
      <c r="D191" s="71">
        <v>0.41666666666666669</v>
      </c>
      <c r="E191" s="72">
        <v>0.83333333333333337</v>
      </c>
      <c r="F191" s="55">
        <f t="shared" si="84"/>
        <v>10</v>
      </c>
      <c r="G191" s="35"/>
      <c r="H191" s="48"/>
      <c r="I191" s="55">
        <f t="shared" si="78"/>
        <v>0</v>
      </c>
      <c r="J191" s="71">
        <v>0.41666666666666669</v>
      </c>
      <c r="K191" s="72">
        <v>0.83333333333333337</v>
      </c>
      <c r="L191" s="55">
        <f t="shared" si="85"/>
        <v>10</v>
      </c>
      <c r="M191" s="71">
        <v>0.41666666666666669</v>
      </c>
      <c r="N191" s="72">
        <v>0.83333333333333337</v>
      </c>
      <c r="O191" s="55">
        <f t="shared" si="86"/>
        <v>10</v>
      </c>
      <c r="P191" s="92"/>
    </row>
    <row r="192" spans="2:16" ht="19.5" customHeight="1" x14ac:dyDescent="0.2">
      <c r="B192" s="51">
        <f t="shared" si="81"/>
        <v>45160</v>
      </c>
      <c r="C192" s="52">
        <f t="shared" si="82"/>
        <v>45160</v>
      </c>
      <c r="D192" s="71">
        <v>0.41666666666666669</v>
      </c>
      <c r="E192" s="72">
        <v>0.83333333333333337</v>
      </c>
      <c r="F192" s="55">
        <f>(E192-D192)*24</f>
        <v>10</v>
      </c>
      <c r="G192" s="35"/>
      <c r="H192" s="48"/>
      <c r="I192" s="55">
        <f>(H192-G192)*24</f>
        <v>0</v>
      </c>
      <c r="J192" s="71">
        <v>0.41666666666666669</v>
      </c>
      <c r="K192" s="72">
        <v>0.83333333333333337</v>
      </c>
      <c r="L192" s="55">
        <f t="shared" si="85"/>
        <v>10</v>
      </c>
      <c r="M192" s="71">
        <v>0.41666666666666669</v>
      </c>
      <c r="N192" s="72">
        <v>0.83333333333333337</v>
      </c>
      <c r="O192" s="55">
        <f t="shared" si="86"/>
        <v>10</v>
      </c>
      <c r="P192" s="92"/>
    </row>
    <row r="193" spans="2:16" ht="19.5" customHeight="1" x14ac:dyDescent="0.2">
      <c r="B193" s="51">
        <f t="shared" si="81"/>
        <v>45161</v>
      </c>
      <c r="C193" s="52">
        <f t="shared" si="82"/>
        <v>45161</v>
      </c>
      <c r="D193" s="71">
        <v>0.41666666666666669</v>
      </c>
      <c r="E193" s="72">
        <v>0.83333333333333337</v>
      </c>
      <c r="F193" s="55">
        <f>(E193-D193)*24</f>
        <v>10</v>
      </c>
      <c r="G193" s="35"/>
      <c r="H193" s="48"/>
      <c r="I193" s="55">
        <f>(H193-G193)*24</f>
        <v>0</v>
      </c>
      <c r="J193" s="71">
        <v>0.41666666666666669</v>
      </c>
      <c r="K193" s="72">
        <v>0.83333333333333337</v>
      </c>
      <c r="L193" s="55">
        <f t="shared" si="85"/>
        <v>10</v>
      </c>
      <c r="M193" s="71">
        <v>0.41666666666666669</v>
      </c>
      <c r="N193" s="72">
        <v>0.83333333333333337</v>
      </c>
      <c r="O193" s="55">
        <f t="shared" si="86"/>
        <v>10</v>
      </c>
      <c r="P193" s="92"/>
    </row>
    <row r="194" spans="2:16" ht="19.5" customHeight="1" x14ac:dyDescent="0.2">
      <c r="B194" s="51">
        <f t="shared" si="81"/>
        <v>45162</v>
      </c>
      <c r="C194" s="52">
        <f t="shared" si="82"/>
        <v>45162</v>
      </c>
      <c r="D194" s="71">
        <v>0.41666666666666669</v>
      </c>
      <c r="E194" s="72">
        <v>0.83333333333333337</v>
      </c>
      <c r="F194" s="55">
        <f>(E194-D194)*24</f>
        <v>10</v>
      </c>
      <c r="G194" s="35"/>
      <c r="H194" s="48"/>
      <c r="I194" s="55">
        <f>(H194-G194)*24</f>
        <v>0</v>
      </c>
      <c r="J194" s="71">
        <v>0.41666666666666669</v>
      </c>
      <c r="K194" s="72">
        <v>0.83333333333333337</v>
      </c>
      <c r="L194" s="55">
        <f t="shared" si="85"/>
        <v>10</v>
      </c>
      <c r="M194" s="71">
        <v>0.41666666666666669</v>
      </c>
      <c r="N194" s="72">
        <v>0.83333333333333337</v>
      </c>
      <c r="O194" s="55">
        <f t="shared" si="86"/>
        <v>10</v>
      </c>
      <c r="P194" s="92"/>
    </row>
    <row r="195" spans="2:16" ht="19.5" customHeight="1" x14ac:dyDescent="0.2">
      <c r="B195" s="51">
        <f t="shared" si="81"/>
        <v>45163</v>
      </c>
      <c r="C195" s="52">
        <f t="shared" si="82"/>
        <v>45163</v>
      </c>
      <c r="D195" s="71">
        <v>0.41666666666666669</v>
      </c>
      <c r="E195" s="72">
        <v>0.83333333333333337</v>
      </c>
      <c r="F195" s="55">
        <f>(E195-D195)*24</f>
        <v>10</v>
      </c>
      <c r="G195" s="35"/>
      <c r="H195" s="48"/>
      <c r="I195" s="55">
        <f t="shared" ref="I195:I196" si="87">(H195-G195)*24</f>
        <v>0</v>
      </c>
      <c r="J195" s="71">
        <v>0.41666666666666669</v>
      </c>
      <c r="K195" s="72">
        <v>0.83333333333333337</v>
      </c>
      <c r="L195" s="55">
        <f t="shared" si="85"/>
        <v>10</v>
      </c>
      <c r="M195" s="71">
        <v>0.41666666666666669</v>
      </c>
      <c r="N195" s="72">
        <v>0.83333333333333337</v>
      </c>
      <c r="O195" s="55">
        <f t="shared" si="86"/>
        <v>10</v>
      </c>
      <c r="P195" s="96"/>
    </row>
    <row r="196" spans="2:16" ht="19.5" customHeight="1" x14ac:dyDescent="0.2">
      <c r="B196" s="51">
        <f t="shared" si="81"/>
        <v>45164</v>
      </c>
      <c r="C196" s="52">
        <f t="shared" si="82"/>
        <v>45164</v>
      </c>
      <c r="D196" s="71">
        <v>0.41666666666666669</v>
      </c>
      <c r="E196" s="72">
        <v>0.83333333333333337</v>
      </c>
      <c r="F196" s="55">
        <f t="shared" ref="F196" si="88">(E196-D196)*24</f>
        <v>10</v>
      </c>
      <c r="G196" s="35"/>
      <c r="H196" s="48"/>
      <c r="I196" s="55">
        <f t="shared" si="87"/>
        <v>0</v>
      </c>
      <c r="J196" s="71">
        <v>0.41666666666666669</v>
      </c>
      <c r="K196" s="72">
        <v>0.75</v>
      </c>
      <c r="L196" s="55">
        <f t="shared" si="85"/>
        <v>8</v>
      </c>
      <c r="M196" s="71">
        <v>0.41666666666666669</v>
      </c>
      <c r="N196" s="72">
        <v>0.83333333333333337</v>
      </c>
      <c r="O196" s="55">
        <f t="shared" si="86"/>
        <v>10</v>
      </c>
      <c r="P196" s="96" t="s">
        <v>381</v>
      </c>
    </row>
    <row r="197" spans="2:16" ht="19.5" customHeight="1" x14ac:dyDescent="0.2">
      <c r="B197" s="51">
        <f t="shared" si="81"/>
        <v>45165</v>
      </c>
      <c r="C197" s="52">
        <f t="shared" si="82"/>
        <v>45165</v>
      </c>
      <c r="D197" s="386" t="s">
        <v>379</v>
      </c>
      <c r="E197" s="387"/>
      <c r="F197" s="388"/>
      <c r="G197" s="53"/>
      <c r="H197" s="54"/>
      <c r="I197" s="55">
        <f>(H197-G197)*24</f>
        <v>0</v>
      </c>
      <c r="J197" s="71">
        <v>0.41666666666666669</v>
      </c>
      <c r="K197" s="72">
        <v>0.75</v>
      </c>
      <c r="L197" s="55">
        <f t="shared" si="85"/>
        <v>8</v>
      </c>
      <c r="M197" s="71">
        <v>0.41666666666666669</v>
      </c>
      <c r="N197" s="72">
        <v>0.75</v>
      </c>
      <c r="O197" s="55">
        <f t="shared" si="86"/>
        <v>8</v>
      </c>
      <c r="P197" s="92"/>
    </row>
    <row r="198" spans="2:16" ht="19.5" customHeight="1" x14ac:dyDescent="0.2">
      <c r="B198" s="51">
        <f t="shared" si="81"/>
        <v>45166</v>
      </c>
      <c r="C198" s="52">
        <f t="shared" si="82"/>
        <v>45166</v>
      </c>
      <c r="D198" s="71">
        <v>0.58333333333333337</v>
      </c>
      <c r="E198" s="72">
        <v>0.83333333333333337</v>
      </c>
      <c r="F198" s="55">
        <f>(E198-D198)*24</f>
        <v>6</v>
      </c>
      <c r="G198" s="35"/>
      <c r="H198" s="48"/>
      <c r="I198" s="55">
        <f>(H198-G198)*24</f>
        <v>0</v>
      </c>
      <c r="J198" s="71">
        <v>0.58333333333333337</v>
      </c>
      <c r="K198" s="72">
        <v>0.75</v>
      </c>
      <c r="L198" s="55">
        <f>(K198-J198)*24</f>
        <v>3.9999999999999991</v>
      </c>
      <c r="M198" s="71">
        <v>0.41666666666666669</v>
      </c>
      <c r="N198" s="72">
        <v>0.83333333333333337</v>
      </c>
      <c r="O198" s="55">
        <f>(N198-M198)*24</f>
        <v>10</v>
      </c>
      <c r="P198" s="92"/>
    </row>
    <row r="199" spans="2:16" ht="19.5" customHeight="1" x14ac:dyDescent="0.2">
      <c r="B199" s="51">
        <f>IF(DAY(B198+1)&lt;&gt;29,"",B198+1)</f>
        <v>45167</v>
      </c>
      <c r="C199" s="52">
        <f t="shared" si="82"/>
        <v>45167</v>
      </c>
      <c r="D199" s="35"/>
      <c r="E199" s="48" t="s">
        <v>79</v>
      </c>
      <c r="F199" s="47"/>
      <c r="G199" s="35"/>
      <c r="H199" s="48"/>
      <c r="I199" s="55">
        <f>(H199-G199)*24</f>
        <v>0</v>
      </c>
      <c r="J199" s="35"/>
      <c r="K199" s="48" t="s">
        <v>79</v>
      </c>
      <c r="L199" s="47"/>
      <c r="M199" s="35"/>
      <c r="N199" s="48" t="s">
        <v>79</v>
      </c>
      <c r="O199" s="47"/>
      <c r="P199" s="92"/>
    </row>
    <row r="200" spans="2:16" ht="19.5" customHeight="1" x14ac:dyDescent="0.2">
      <c r="B200" s="51">
        <f>IF(DAY(B199+1)&lt;&gt;30,"",B199+1)</f>
        <v>45168</v>
      </c>
      <c r="C200" s="52">
        <f t="shared" si="82"/>
        <v>45168</v>
      </c>
      <c r="D200" s="71">
        <v>0.58333333333333337</v>
      </c>
      <c r="E200" s="72">
        <v>0.83333333333333337</v>
      </c>
      <c r="F200" s="55">
        <f>(E200-D200)*24</f>
        <v>6</v>
      </c>
      <c r="G200" s="35"/>
      <c r="H200" s="48"/>
      <c r="I200" s="55">
        <f>(H200-G200)*24</f>
        <v>0</v>
      </c>
      <c r="J200" s="71">
        <v>0.58333333333333337</v>
      </c>
      <c r="K200" s="72">
        <v>0.75</v>
      </c>
      <c r="L200" s="55">
        <f>(K200-J200)*24</f>
        <v>3.9999999999999991</v>
      </c>
      <c r="M200" s="71">
        <v>0.41666666666666669</v>
      </c>
      <c r="N200" s="72">
        <v>0.83333333333333337</v>
      </c>
      <c r="O200" s="55">
        <f>(N200-M200)*24</f>
        <v>10</v>
      </c>
      <c r="P200" s="92"/>
    </row>
    <row r="201" spans="2:16" ht="19.5" customHeight="1" thickBot="1" x14ac:dyDescent="0.25">
      <c r="B201" s="51">
        <f>IF(DAY(B200+1)&lt;&gt;31,"",B200+1)</f>
        <v>45169</v>
      </c>
      <c r="C201" s="52">
        <f t="shared" si="82"/>
        <v>45169</v>
      </c>
      <c r="D201" s="71">
        <v>0.58333333333333337</v>
      </c>
      <c r="E201" s="72">
        <v>0.83333333333333337</v>
      </c>
      <c r="F201" s="55">
        <f>(E201-D201)*24</f>
        <v>6</v>
      </c>
      <c r="G201" s="35"/>
      <c r="H201" s="48"/>
      <c r="I201" s="55">
        <f>(H201-G201)*24</f>
        <v>0</v>
      </c>
      <c r="J201" s="71">
        <v>0.58333333333333337</v>
      </c>
      <c r="K201" s="72">
        <v>0.75</v>
      </c>
      <c r="L201" s="55">
        <f>(K201-J201)*24</f>
        <v>3.9999999999999991</v>
      </c>
      <c r="M201" s="71">
        <v>0.41666666666666669</v>
      </c>
      <c r="N201" s="72">
        <v>0.83333333333333337</v>
      </c>
      <c r="O201" s="55">
        <f>(N201-M201)*24</f>
        <v>10</v>
      </c>
      <c r="P201" s="94"/>
    </row>
    <row r="202" spans="2:16" ht="19.5" customHeight="1" thickTop="1" x14ac:dyDescent="0.2">
      <c r="B202" s="57" t="s">
        <v>37</v>
      </c>
      <c r="C202" s="58"/>
      <c r="D202" s="57"/>
      <c r="E202" s="59">
        <f>COUNTIF(D171:D201,"&gt;0")</f>
        <v>28</v>
      </c>
      <c r="F202" s="60"/>
      <c r="G202" s="61"/>
      <c r="H202" s="59">
        <f>COUNTIF(G171:G201,"&gt;0")</f>
        <v>0</v>
      </c>
      <c r="I202" s="60"/>
      <c r="J202" s="61"/>
      <c r="K202" s="59">
        <f>COUNTIF(J171:J201,"&gt;0")</f>
        <v>30</v>
      </c>
      <c r="L202" s="60"/>
      <c r="M202" s="61"/>
      <c r="N202" s="59">
        <f>COUNTIF(M171:M201,"&gt;0")</f>
        <v>30</v>
      </c>
      <c r="O202" s="60"/>
      <c r="P202" s="40"/>
    </row>
    <row r="203" spans="2:16" ht="19.5" customHeight="1" x14ac:dyDescent="0.2">
      <c r="B203" s="62" t="s">
        <v>309</v>
      </c>
      <c r="C203" s="63"/>
      <c r="D203" s="64"/>
      <c r="E203" s="74">
        <f>SUM(F171:F201)</f>
        <v>260</v>
      </c>
      <c r="F203" s="63"/>
      <c r="G203" s="65"/>
      <c r="H203" s="74">
        <f>SUM(I171:I201)</f>
        <v>0</v>
      </c>
      <c r="I203" s="63"/>
      <c r="J203" s="65"/>
      <c r="K203" s="74">
        <f>SUM(L171:L201)</f>
        <v>270</v>
      </c>
      <c r="L203" s="63"/>
      <c r="M203" s="65"/>
      <c r="N203" s="74">
        <f>SUM(O171:O201)</f>
        <v>290</v>
      </c>
      <c r="O203" s="63"/>
      <c r="P203" s="40"/>
    </row>
    <row r="204" spans="2:16" ht="19.5" customHeight="1" x14ac:dyDescent="0.2">
      <c r="B204" s="64" t="s">
        <v>366</v>
      </c>
      <c r="C204" s="66"/>
      <c r="D204" s="64"/>
      <c r="E204" s="90">
        <f>COUNTIF($B$171:$B$201,"&gt;0")-E202</f>
        <v>3</v>
      </c>
      <c r="F204" s="47"/>
      <c r="G204" s="35"/>
      <c r="H204" s="90">
        <f>COUNTIF($B$171:$B$201,"&gt;0")-H202</f>
        <v>31</v>
      </c>
      <c r="I204" s="47"/>
      <c r="J204" s="35"/>
      <c r="K204" s="90">
        <f>COUNTIF($B$171:$B$201,"&gt;0")-K202</f>
        <v>1</v>
      </c>
      <c r="L204" s="47"/>
      <c r="M204" s="35"/>
      <c r="N204" s="90">
        <f>COUNTIF($B$171:$B$201,"&gt;0")-N202</f>
        <v>1</v>
      </c>
      <c r="O204" s="47"/>
      <c r="P204" s="40"/>
    </row>
    <row r="205" spans="2:16" ht="19.5" customHeight="1" x14ac:dyDescent="0.2">
      <c r="B205" s="67"/>
      <c r="C205" s="68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2:16" ht="18.75" customHeight="1" x14ac:dyDescent="0.2">
      <c r="B206" s="287" t="s">
        <v>13</v>
      </c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2:16" ht="18.75" customHeight="1" x14ac:dyDescent="0.2"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2:16" ht="18.75" customHeight="1" x14ac:dyDescent="0.2"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2:16" ht="18.75" customHeight="1" x14ac:dyDescent="0.2">
      <c r="B209" s="377">
        <f>EDATE(B168, 1)</f>
        <v>45170</v>
      </c>
      <c r="C209" s="377"/>
      <c r="D209" s="377"/>
      <c r="E209" s="44">
        <f>B209</f>
        <v>45170</v>
      </c>
      <c r="F209" s="10"/>
    </row>
    <row r="210" spans="2:16" ht="19.5" customHeight="1" x14ac:dyDescent="0.2">
      <c r="B210" s="289"/>
      <c r="C210" s="290"/>
      <c r="D210" s="219" t="s">
        <v>313</v>
      </c>
      <c r="E210" s="293"/>
      <c r="F210" s="220"/>
      <c r="G210" s="219" t="s">
        <v>2</v>
      </c>
      <c r="H210" s="293"/>
      <c r="I210" s="220"/>
      <c r="J210" s="219" t="s">
        <v>36</v>
      </c>
      <c r="K210" s="293"/>
      <c r="L210" s="220"/>
      <c r="M210" s="219" t="s">
        <v>237</v>
      </c>
      <c r="N210" s="293"/>
      <c r="O210" s="220"/>
      <c r="P210" s="40" t="s">
        <v>306</v>
      </c>
    </row>
    <row r="211" spans="2:16" ht="19.5" customHeight="1" x14ac:dyDescent="0.2">
      <c r="B211" s="291"/>
      <c r="C211" s="292"/>
      <c r="D211" s="35" t="s">
        <v>246</v>
      </c>
      <c r="E211" s="48" t="s">
        <v>307</v>
      </c>
      <c r="F211" s="47" t="s">
        <v>308</v>
      </c>
      <c r="G211" s="35" t="s">
        <v>246</v>
      </c>
      <c r="H211" s="48" t="s">
        <v>307</v>
      </c>
      <c r="I211" s="47" t="s">
        <v>308</v>
      </c>
      <c r="J211" s="35" t="s">
        <v>246</v>
      </c>
      <c r="K211" s="48" t="s">
        <v>307</v>
      </c>
      <c r="L211" s="47" t="s">
        <v>308</v>
      </c>
      <c r="M211" s="35" t="s">
        <v>246</v>
      </c>
      <c r="N211" s="48" t="s">
        <v>307</v>
      </c>
      <c r="O211" s="47" t="s">
        <v>308</v>
      </c>
      <c r="P211" s="3"/>
    </row>
    <row r="212" spans="2:16" ht="19.5" customHeight="1" x14ac:dyDescent="0.2">
      <c r="B212" s="51">
        <f>B209</f>
        <v>45170</v>
      </c>
      <c r="C212" s="52">
        <f>B212</f>
        <v>45170</v>
      </c>
      <c r="D212" s="71">
        <v>0.58333333333333337</v>
      </c>
      <c r="E212" s="72">
        <v>0.83333333333333337</v>
      </c>
      <c r="F212" s="55">
        <f>(E212-D212)*24</f>
        <v>6</v>
      </c>
      <c r="G212" s="35"/>
      <c r="H212" s="48"/>
      <c r="I212" s="55">
        <f t="shared" ref="I212:I221" si="89">(H212-G212)*24</f>
        <v>0</v>
      </c>
      <c r="J212" s="71">
        <v>0.58333333333333337</v>
      </c>
      <c r="K212" s="72">
        <v>0.75</v>
      </c>
      <c r="L212" s="55">
        <f>(K212-J212)*24</f>
        <v>3.9999999999999991</v>
      </c>
      <c r="M212" s="71">
        <v>0.41666666666666669</v>
      </c>
      <c r="N212" s="72">
        <v>0.83333333333333337</v>
      </c>
      <c r="O212" s="55">
        <f>(N212-M212)*24</f>
        <v>10</v>
      </c>
      <c r="P212" s="83"/>
    </row>
    <row r="213" spans="2:16" ht="19.5" customHeight="1" x14ac:dyDescent="0.2">
      <c r="B213" s="51">
        <f t="shared" ref="B213:B239" si="90">B212+1</f>
        <v>45171</v>
      </c>
      <c r="C213" s="52">
        <f>B213</f>
        <v>45171</v>
      </c>
      <c r="D213" s="71">
        <v>0.41666666666666669</v>
      </c>
      <c r="E213" s="72">
        <v>0.83333333333333337</v>
      </c>
      <c r="F213" s="55">
        <f>(E213-D213)*24</f>
        <v>10</v>
      </c>
      <c r="G213" s="35"/>
      <c r="H213" s="48"/>
      <c r="I213" s="55">
        <f t="shared" si="89"/>
        <v>0</v>
      </c>
      <c r="J213" s="71">
        <v>0.41666666666666669</v>
      </c>
      <c r="K213" s="72">
        <v>0.75</v>
      </c>
      <c r="L213" s="55">
        <f>(K213-J213)*24</f>
        <v>8</v>
      </c>
      <c r="M213" s="71">
        <v>0.41666666666666669</v>
      </c>
      <c r="N213" s="72">
        <v>0.83333333333333337</v>
      </c>
      <c r="O213" s="55">
        <f>(N213-M213)*24</f>
        <v>10</v>
      </c>
      <c r="P213" s="83"/>
    </row>
    <row r="214" spans="2:16" ht="19.5" customHeight="1" x14ac:dyDescent="0.2">
      <c r="B214" s="51">
        <f t="shared" si="90"/>
        <v>45172</v>
      </c>
      <c r="C214" s="52">
        <f t="shared" ref="C214:C242" si="91">B214</f>
        <v>45172</v>
      </c>
      <c r="D214" s="71">
        <v>0.41666666666666669</v>
      </c>
      <c r="E214" s="72">
        <v>0.75</v>
      </c>
      <c r="F214" s="55">
        <f>(E214-D214)*24</f>
        <v>8</v>
      </c>
      <c r="G214" s="35"/>
      <c r="H214" s="48"/>
      <c r="I214" s="55">
        <f t="shared" si="89"/>
        <v>0</v>
      </c>
      <c r="J214" s="71">
        <v>0.41666666666666669</v>
      </c>
      <c r="K214" s="72">
        <v>0.75</v>
      </c>
      <c r="L214" s="55">
        <f>(K214-J214)*24</f>
        <v>8</v>
      </c>
      <c r="M214" s="71">
        <v>0.41666666666666669</v>
      </c>
      <c r="N214" s="72">
        <v>0.75</v>
      </c>
      <c r="O214" s="55">
        <f>(N214-M214)*24</f>
        <v>8</v>
      </c>
      <c r="P214" s="83"/>
    </row>
    <row r="215" spans="2:16" ht="19.5" customHeight="1" x14ac:dyDescent="0.2">
      <c r="B215" s="51">
        <f t="shared" si="90"/>
        <v>45173</v>
      </c>
      <c r="C215" s="52">
        <f t="shared" si="91"/>
        <v>45173</v>
      </c>
      <c r="D215" s="71">
        <v>0.58333333333333337</v>
      </c>
      <c r="E215" s="72">
        <v>0.83333333333333337</v>
      </c>
      <c r="F215" s="55">
        <f>(E215-D215)*24</f>
        <v>6</v>
      </c>
      <c r="G215" s="35"/>
      <c r="H215" s="48"/>
      <c r="I215" s="55">
        <f t="shared" si="89"/>
        <v>0</v>
      </c>
      <c r="J215" s="71">
        <v>0.58333333333333337</v>
      </c>
      <c r="K215" s="72">
        <v>0.75</v>
      </c>
      <c r="L215" s="55">
        <f>(K215-J215)*24</f>
        <v>3.9999999999999991</v>
      </c>
      <c r="M215" s="71">
        <v>0.41666666666666669</v>
      </c>
      <c r="N215" s="72">
        <v>0.83333333333333337</v>
      </c>
      <c r="O215" s="55">
        <f>(N215-M215)*24</f>
        <v>10</v>
      </c>
      <c r="P215" s="83"/>
    </row>
    <row r="216" spans="2:16" ht="19.5" customHeight="1" x14ac:dyDescent="0.2">
      <c r="B216" s="51">
        <f t="shared" si="90"/>
        <v>45174</v>
      </c>
      <c r="C216" s="52">
        <f t="shared" si="91"/>
        <v>45174</v>
      </c>
      <c r="D216" s="35"/>
      <c r="E216" s="48" t="s">
        <v>79</v>
      </c>
      <c r="F216" s="47"/>
      <c r="G216" s="35"/>
      <c r="H216" s="48"/>
      <c r="I216" s="55">
        <f t="shared" si="89"/>
        <v>0</v>
      </c>
      <c r="J216" s="35"/>
      <c r="K216" s="48" t="s">
        <v>79</v>
      </c>
      <c r="L216" s="47"/>
      <c r="M216" s="35"/>
      <c r="N216" s="48" t="s">
        <v>79</v>
      </c>
      <c r="O216" s="47"/>
      <c r="P216" s="83"/>
    </row>
    <row r="217" spans="2:16" ht="19.5" customHeight="1" x14ac:dyDescent="0.2">
      <c r="B217" s="51">
        <f t="shared" si="90"/>
        <v>45175</v>
      </c>
      <c r="C217" s="52">
        <f t="shared" si="91"/>
        <v>45175</v>
      </c>
      <c r="D217" s="71">
        <v>0.58333333333333337</v>
      </c>
      <c r="E217" s="72">
        <v>0.83333333333333337</v>
      </c>
      <c r="F217" s="55">
        <f t="shared" ref="F217:F222" si="92">(E217-D217)*24</f>
        <v>6</v>
      </c>
      <c r="G217" s="35"/>
      <c r="H217" s="48"/>
      <c r="I217" s="55">
        <f t="shared" si="89"/>
        <v>0</v>
      </c>
      <c r="J217" s="71">
        <v>0.58333333333333337</v>
      </c>
      <c r="K217" s="72">
        <v>0.75</v>
      </c>
      <c r="L217" s="55">
        <f t="shared" ref="L217:L222" si="93">(K217-J217)*24</f>
        <v>3.9999999999999991</v>
      </c>
      <c r="M217" s="71">
        <v>0.41666666666666669</v>
      </c>
      <c r="N217" s="72">
        <v>0.83333333333333337</v>
      </c>
      <c r="O217" s="55">
        <f t="shared" ref="O217:O222" si="94">(N217-M217)*24</f>
        <v>10</v>
      </c>
      <c r="P217" s="91"/>
    </row>
    <row r="218" spans="2:16" ht="19.5" customHeight="1" x14ac:dyDescent="0.2">
      <c r="B218" s="51">
        <f t="shared" si="90"/>
        <v>45176</v>
      </c>
      <c r="C218" s="52">
        <f t="shared" si="91"/>
        <v>45176</v>
      </c>
      <c r="D218" s="71">
        <v>0.58333333333333337</v>
      </c>
      <c r="E218" s="72">
        <v>0.83333333333333337</v>
      </c>
      <c r="F218" s="55">
        <f t="shared" si="92"/>
        <v>6</v>
      </c>
      <c r="G218" s="35"/>
      <c r="H218" s="48"/>
      <c r="I218" s="55">
        <f t="shared" si="89"/>
        <v>0</v>
      </c>
      <c r="J218" s="71">
        <v>0.58333333333333337</v>
      </c>
      <c r="K218" s="72">
        <v>0.75</v>
      </c>
      <c r="L218" s="55">
        <f t="shared" si="93"/>
        <v>3.9999999999999991</v>
      </c>
      <c r="M218" s="71">
        <v>0.41666666666666669</v>
      </c>
      <c r="N218" s="72">
        <v>0.83333333333333337</v>
      </c>
      <c r="O218" s="55">
        <f t="shared" si="94"/>
        <v>10</v>
      </c>
      <c r="P218" s="83"/>
    </row>
    <row r="219" spans="2:16" ht="19.5" customHeight="1" x14ac:dyDescent="0.2">
      <c r="B219" s="51">
        <f t="shared" si="90"/>
        <v>45177</v>
      </c>
      <c r="C219" s="52">
        <f t="shared" si="91"/>
        <v>45177</v>
      </c>
      <c r="D219" s="71">
        <v>0.58333333333333337</v>
      </c>
      <c r="E219" s="72">
        <v>0.83333333333333337</v>
      </c>
      <c r="F219" s="55">
        <f t="shared" si="92"/>
        <v>6</v>
      </c>
      <c r="G219" s="35"/>
      <c r="H219" s="48"/>
      <c r="I219" s="55">
        <f t="shared" si="89"/>
        <v>0</v>
      </c>
      <c r="J219" s="71">
        <v>0.58333333333333337</v>
      </c>
      <c r="K219" s="72">
        <v>0.75</v>
      </c>
      <c r="L219" s="55">
        <f t="shared" si="93"/>
        <v>3.9999999999999991</v>
      </c>
      <c r="M219" s="71">
        <v>0.41666666666666669</v>
      </c>
      <c r="N219" s="72">
        <v>0.83333333333333337</v>
      </c>
      <c r="O219" s="55">
        <f t="shared" si="94"/>
        <v>10</v>
      </c>
      <c r="P219" s="83"/>
    </row>
    <row r="220" spans="2:16" ht="19.5" customHeight="1" x14ac:dyDescent="0.2">
      <c r="B220" s="51">
        <f t="shared" si="90"/>
        <v>45178</v>
      </c>
      <c r="C220" s="52">
        <f t="shared" si="91"/>
        <v>45178</v>
      </c>
      <c r="D220" s="71">
        <v>0.41666666666666669</v>
      </c>
      <c r="E220" s="72">
        <v>0.83333333333333337</v>
      </c>
      <c r="F220" s="55">
        <f t="shared" si="92"/>
        <v>10</v>
      </c>
      <c r="G220" s="35"/>
      <c r="H220" s="48"/>
      <c r="I220" s="55">
        <f t="shared" si="89"/>
        <v>0</v>
      </c>
      <c r="J220" s="71">
        <v>0.41666666666666669</v>
      </c>
      <c r="K220" s="72">
        <v>0.75</v>
      </c>
      <c r="L220" s="55">
        <f t="shared" si="93"/>
        <v>8</v>
      </c>
      <c r="M220" s="71">
        <v>0.41666666666666669</v>
      </c>
      <c r="N220" s="72">
        <v>0.83333333333333337</v>
      </c>
      <c r="O220" s="55">
        <f t="shared" si="94"/>
        <v>10</v>
      </c>
      <c r="P220" s="92"/>
    </row>
    <row r="221" spans="2:16" ht="19.5" customHeight="1" x14ac:dyDescent="0.2">
      <c r="B221" s="51">
        <f t="shared" si="90"/>
        <v>45179</v>
      </c>
      <c r="C221" s="52">
        <f t="shared" si="91"/>
        <v>45179</v>
      </c>
      <c r="D221" s="71">
        <v>0.41666666666666669</v>
      </c>
      <c r="E221" s="72">
        <v>0.75</v>
      </c>
      <c r="F221" s="55">
        <f t="shared" si="92"/>
        <v>8</v>
      </c>
      <c r="G221" s="35"/>
      <c r="H221" s="48"/>
      <c r="I221" s="55">
        <f t="shared" si="89"/>
        <v>0</v>
      </c>
      <c r="J221" s="71">
        <v>0.41666666666666669</v>
      </c>
      <c r="K221" s="72">
        <v>0.75</v>
      </c>
      <c r="L221" s="55">
        <f t="shared" si="93"/>
        <v>8</v>
      </c>
      <c r="M221" s="71">
        <v>0.41666666666666669</v>
      </c>
      <c r="N221" s="72">
        <v>0.75</v>
      </c>
      <c r="O221" s="55">
        <f t="shared" si="94"/>
        <v>8</v>
      </c>
      <c r="P221" s="83"/>
    </row>
    <row r="222" spans="2:16" ht="19.5" customHeight="1" x14ac:dyDescent="0.2">
      <c r="B222" s="51">
        <f t="shared" si="90"/>
        <v>45180</v>
      </c>
      <c r="C222" s="52">
        <f t="shared" si="91"/>
        <v>45180</v>
      </c>
      <c r="D222" s="71">
        <v>0.58333333333333337</v>
      </c>
      <c r="E222" s="72">
        <v>0.83333333333333337</v>
      </c>
      <c r="F222" s="55">
        <f t="shared" si="92"/>
        <v>6</v>
      </c>
      <c r="G222" s="35"/>
      <c r="H222" s="48"/>
      <c r="I222" s="55">
        <f>(H222-G222)*24</f>
        <v>0</v>
      </c>
      <c r="J222" s="71">
        <v>0.58333333333333337</v>
      </c>
      <c r="K222" s="72">
        <v>0.75</v>
      </c>
      <c r="L222" s="55">
        <f t="shared" si="93"/>
        <v>3.9999999999999991</v>
      </c>
      <c r="M222" s="71">
        <v>0.41666666666666669</v>
      </c>
      <c r="N222" s="72">
        <v>0.83333333333333337</v>
      </c>
      <c r="O222" s="55">
        <f t="shared" si="94"/>
        <v>10</v>
      </c>
      <c r="P222" s="83"/>
    </row>
    <row r="223" spans="2:16" ht="19.5" customHeight="1" x14ac:dyDescent="0.2">
      <c r="B223" s="51">
        <f t="shared" si="90"/>
        <v>45181</v>
      </c>
      <c r="C223" s="52">
        <f t="shared" si="91"/>
        <v>45181</v>
      </c>
      <c r="D223" s="35"/>
      <c r="E223" s="48" t="s">
        <v>79</v>
      </c>
      <c r="F223" s="47"/>
      <c r="G223" s="35"/>
      <c r="H223" s="48"/>
      <c r="I223" s="55">
        <f t="shared" ref="I223:I228" si="95">(H223-G223)*24</f>
        <v>0</v>
      </c>
      <c r="J223" s="35"/>
      <c r="K223" s="48" t="s">
        <v>79</v>
      </c>
      <c r="L223" s="47"/>
      <c r="M223" s="35"/>
      <c r="N223" s="48" t="s">
        <v>79</v>
      </c>
      <c r="O223" s="47"/>
      <c r="P223" s="83"/>
    </row>
    <row r="224" spans="2:16" ht="19.5" customHeight="1" x14ac:dyDescent="0.2">
      <c r="B224" s="51">
        <f t="shared" si="90"/>
        <v>45182</v>
      </c>
      <c r="C224" s="52">
        <f t="shared" si="91"/>
        <v>45182</v>
      </c>
      <c r="D224" s="71">
        <v>0.58333333333333337</v>
      </c>
      <c r="E224" s="72">
        <v>0.83333333333333337</v>
      </c>
      <c r="F224" s="55">
        <f>(E224-D224)*24</f>
        <v>6</v>
      </c>
      <c r="G224" s="35"/>
      <c r="H224" s="48"/>
      <c r="I224" s="55">
        <f t="shared" si="95"/>
        <v>0</v>
      </c>
      <c r="J224" s="71">
        <v>0.58333333333333337</v>
      </c>
      <c r="K224" s="72">
        <v>0.75</v>
      </c>
      <c r="L224" s="55">
        <f t="shared" ref="L224:L229" si="96">(K224-J224)*24</f>
        <v>3.9999999999999991</v>
      </c>
      <c r="M224" s="71">
        <v>0.41666666666666669</v>
      </c>
      <c r="N224" s="72">
        <v>0.83333333333333337</v>
      </c>
      <c r="O224" s="55">
        <f t="shared" ref="O224:O229" si="97">(N224-M224)*24</f>
        <v>10</v>
      </c>
      <c r="P224" s="120"/>
    </row>
    <row r="225" spans="2:16" ht="19.5" customHeight="1" x14ac:dyDescent="0.2">
      <c r="B225" s="51">
        <f t="shared" si="90"/>
        <v>45183</v>
      </c>
      <c r="C225" s="52">
        <f t="shared" si="91"/>
        <v>45183</v>
      </c>
      <c r="D225" s="71">
        <v>0.58333333333333337</v>
      </c>
      <c r="E225" s="72">
        <v>0.83333333333333337</v>
      </c>
      <c r="F225" s="55">
        <f>(E225-D225)*24</f>
        <v>6</v>
      </c>
      <c r="G225" s="35"/>
      <c r="H225" s="48"/>
      <c r="I225" s="55">
        <f t="shared" si="95"/>
        <v>0</v>
      </c>
      <c r="J225" s="71">
        <v>0.58333333333333337</v>
      </c>
      <c r="K225" s="72">
        <v>0.75</v>
      </c>
      <c r="L225" s="55">
        <f t="shared" si="96"/>
        <v>3.9999999999999991</v>
      </c>
      <c r="M225" s="71">
        <v>0.41666666666666669</v>
      </c>
      <c r="N225" s="72">
        <v>0.83333333333333337</v>
      </c>
      <c r="O225" s="55">
        <f t="shared" si="97"/>
        <v>10</v>
      </c>
      <c r="P225" s="83"/>
    </row>
    <row r="226" spans="2:16" ht="19.5" customHeight="1" x14ac:dyDescent="0.2">
      <c r="B226" s="51">
        <f t="shared" si="90"/>
        <v>45184</v>
      </c>
      <c r="C226" s="52">
        <f t="shared" si="91"/>
        <v>45184</v>
      </c>
      <c r="D226" s="71">
        <v>0.58333333333333337</v>
      </c>
      <c r="E226" s="72">
        <v>0.83333333333333337</v>
      </c>
      <c r="F226" s="55">
        <f>(E226-D226)*24</f>
        <v>6</v>
      </c>
      <c r="G226" s="35"/>
      <c r="H226" s="48"/>
      <c r="I226" s="55">
        <f t="shared" si="95"/>
        <v>0</v>
      </c>
      <c r="J226" s="71">
        <v>0.58333333333333337</v>
      </c>
      <c r="K226" s="72">
        <v>0.75</v>
      </c>
      <c r="L226" s="55">
        <f t="shared" si="96"/>
        <v>3.9999999999999991</v>
      </c>
      <c r="M226" s="71">
        <v>0.41666666666666669</v>
      </c>
      <c r="N226" s="72">
        <v>0.83333333333333337</v>
      </c>
      <c r="O226" s="55">
        <f t="shared" si="97"/>
        <v>10</v>
      </c>
      <c r="P226" s="83"/>
    </row>
    <row r="227" spans="2:16" ht="19.5" customHeight="1" x14ac:dyDescent="0.2">
      <c r="B227" s="51">
        <f t="shared" si="90"/>
        <v>45185</v>
      </c>
      <c r="C227" s="52">
        <f t="shared" si="91"/>
        <v>45185</v>
      </c>
      <c r="D227" s="71"/>
      <c r="E227" s="72" t="s">
        <v>348</v>
      </c>
      <c r="F227" s="55"/>
      <c r="G227" s="35"/>
      <c r="H227" s="48"/>
      <c r="I227" s="55">
        <f t="shared" si="95"/>
        <v>0</v>
      </c>
      <c r="J227" s="71">
        <v>0.41666666666666669</v>
      </c>
      <c r="K227" s="72">
        <v>0.75</v>
      </c>
      <c r="L227" s="55">
        <f t="shared" si="96"/>
        <v>8</v>
      </c>
      <c r="M227" s="71">
        <v>0.41666666666666669</v>
      </c>
      <c r="N227" s="72">
        <v>0.83333333333333337</v>
      </c>
      <c r="O227" s="55">
        <f t="shared" si="97"/>
        <v>10</v>
      </c>
      <c r="P227" s="92"/>
    </row>
    <row r="228" spans="2:16" ht="19.5" customHeight="1" x14ac:dyDescent="0.2">
      <c r="B228" s="51">
        <f t="shared" si="90"/>
        <v>45186</v>
      </c>
      <c r="C228" s="52">
        <f t="shared" si="91"/>
        <v>45186</v>
      </c>
      <c r="D228" s="71"/>
      <c r="E228" s="72" t="s">
        <v>348</v>
      </c>
      <c r="F228" s="55"/>
      <c r="G228" s="35"/>
      <c r="H228" s="48"/>
      <c r="I228" s="55">
        <f t="shared" si="95"/>
        <v>0</v>
      </c>
      <c r="J228" s="71">
        <v>0.41666666666666669</v>
      </c>
      <c r="K228" s="72">
        <v>0.75</v>
      </c>
      <c r="L228" s="55">
        <f t="shared" si="96"/>
        <v>8</v>
      </c>
      <c r="M228" s="71">
        <v>0.41666666666666669</v>
      </c>
      <c r="N228" s="72">
        <v>0.75</v>
      </c>
      <c r="O228" s="55">
        <f t="shared" si="97"/>
        <v>8</v>
      </c>
      <c r="P228" s="92"/>
    </row>
    <row r="229" spans="2:16" ht="19.5" customHeight="1" x14ac:dyDescent="0.2">
      <c r="B229" s="51">
        <f t="shared" si="90"/>
        <v>45187</v>
      </c>
      <c r="C229" s="52">
        <f t="shared" si="91"/>
        <v>45187</v>
      </c>
      <c r="D229" s="71"/>
      <c r="E229" s="72" t="s">
        <v>348</v>
      </c>
      <c r="F229" s="55"/>
      <c r="G229" s="35"/>
      <c r="H229" s="48"/>
      <c r="I229" s="55">
        <f>(H229-G229)*24</f>
        <v>0</v>
      </c>
      <c r="J229" s="71">
        <v>0.41666666666666669</v>
      </c>
      <c r="K229" s="72">
        <v>0.75</v>
      </c>
      <c r="L229" s="55">
        <f t="shared" si="96"/>
        <v>8</v>
      </c>
      <c r="M229" s="71">
        <v>0.41666666666666669</v>
      </c>
      <c r="N229" s="72">
        <v>0.75</v>
      </c>
      <c r="O229" s="55">
        <f t="shared" si="97"/>
        <v>8</v>
      </c>
      <c r="P229" s="83" t="s">
        <v>94</v>
      </c>
    </row>
    <row r="230" spans="2:16" ht="19.5" customHeight="1" x14ac:dyDescent="0.2">
      <c r="B230" s="51">
        <f t="shared" si="90"/>
        <v>45188</v>
      </c>
      <c r="C230" s="52">
        <f t="shared" si="91"/>
        <v>45188</v>
      </c>
      <c r="D230" s="35"/>
      <c r="E230" s="48" t="s">
        <v>79</v>
      </c>
      <c r="F230" s="47"/>
      <c r="G230" s="35"/>
      <c r="H230" s="48"/>
      <c r="I230" s="55">
        <f>(H230-G230)*24</f>
        <v>0</v>
      </c>
      <c r="J230" s="35"/>
      <c r="K230" s="48" t="s">
        <v>79</v>
      </c>
      <c r="L230" s="47"/>
      <c r="M230" s="35"/>
      <c r="N230" s="48" t="s">
        <v>79</v>
      </c>
      <c r="O230" s="47"/>
      <c r="P230" s="83"/>
    </row>
    <row r="231" spans="2:16" ht="19.5" customHeight="1" x14ac:dyDescent="0.2">
      <c r="B231" s="51">
        <f t="shared" si="90"/>
        <v>45189</v>
      </c>
      <c r="C231" s="52">
        <f t="shared" si="91"/>
        <v>45189</v>
      </c>
      <c r="D231" s="71">
        <v>0.58333333333333337</v>
      </c>
      <c r="E231" s="72">
        <v>0.83333333333333337</v>
      </c>
      <c r="F231" s="55">
        <f t="shared" ref="F231" si="98">(E231-D231)*24</f>
        <v>6</v>
      </c>
      <c r="G231" s="35"/>
      <c r="H231" s="48"/>
      <c r="I231" s="55">
        <f>(H231-G231)*24</f>
        <v>0</v>
      </c>
      <c r="J231" s="71">
        <v>0.58333333333333337</v>
      </c>
      <c r="K231" s="72">
        <v>0.75</v>
      </c>
      <c r="L231" s="55">
        <f t="shared" ref="L231" si="99">(K231-J231)*24</f>
        <v>3.9999999999999991</v>
      </c>
      <c r="M231" s="71">
        <v>0.41666666666666669</v>
      </c>
      <c r="N231" s="72">
        <v>0.83333333333333337</v>
      </c>
      <c r="O231" s="55">
        <f t="shared" ref="O231:O236" si="100">(N231-M231)*24</f>
        <v>10</v>
      </c>
      <c r="P231" s="117"/>
    </row>
    <row r="232" spans="2:16" ht="19.5" customHeight="1" x14ac:dyDescent="0.2">
      <c r="B232" s="51">
        <f t="shared" si="90"/>
        <v>45190</v>
      </c>
      <c r="C232" s="52">
        <f t="shared" si="91"/>
        <v>45190</v>
      </c>
      <c r="D232" s="71">
        <v>0.58333333333333337</v>
      </c>
      <c r="E232" s="72">
        <v>0.83333333333333337</v>
      </c>
      <c r="F232" s="55">
        <f>(E232-D232)*24</f>
        <v>6</v>
      </c>
      <c r="G232" s="35"/>
      <c r="H232" s="48"/>
      <c r="I232" s="55">
        <f>(H232-G232)*24</f>
        <v>0</v>
      </c>
      <c r="J232" s="71">
        <v>0.58333333333333337</v>
      </c>
      <c r="K232" s="72">
        <v>0.75</v>
      </c>
      <c r="L232" s="55">
        <f>(K232-J232)*24</f>
        <v>3.9999999999999991</v>
      </c>
      <c r="M232" s="71">
        <v>0.41666666666666669</v>
      </c>
      <c r="N232" s="72">
        <v>0.83333333333333337</v>
      </c>
      <c r="O232" s="55">
        <f t="shared" si="100"/>
        <v>10</v>
      </c>
      <c r="P232" s="121"/>
    </row>
    <row r="233" spans="2:16" ht="19.5" customHeight="1" x14ac:dyDescent="0.2">
      <c r="B233" s="51">
        <f t="shared" si="90"/>
        <v>45191</v>
      </c>
      <c r="C233" s="52">
        <f t="shared" si="91"/>
        <v>45191</v>
      </c>
      <c r="D233" s="71">
        <v>0.58333333333333337</v>
      </c>
      <c r="E233" s="72">
        <v>0.83333333333333337</v>
      </c>
      <c r="F233" s="55">
        <f>(E233-D233)*24</f>
        <v>6</v>
      </c>
      <c r="G233" s="35"/>
      <c r="H233" s="48"/>
      <c r="I233" s="55">
        <f t="shared" ref="I233:I237" si="101">(H233-G233)*24</f>
        <v>0</v>
      </c>
      <c r="J233" s="71">
        <v>0.58333333333333337</v>
      </c>
      <c r="K233" s="72">
        <v>0.75</v>
      </c>
      <c r="L233" s="55">
        <f t="shared" ref="L233:L236" si="102">(K233-J233)*24</f>
        <v>3.9999999999999991</v>
      </c>
      <c r="M233" s="71">
        <v>0.41666666666666669</v>
      </c>
      <c r="N233" s="72">
        <v>0.83333333333333337</v>
      </c>
      <c r="O233" s="55">
        <f t="shared" si="100"/>
        <v>10</v>
      </c>
      <c r="P233" s="83"/>
    </row>
    <row r="234" spans="2:16" ht="19.5" customHeight="1" x14ac:dyDescent="0.2">
      <c r="B234" s="51">
        <f t="shared" si="90"/>
        <v>45192</v>
      </c>
      <c r="C234" s="52">
        <f t="shared" si="91"/>
        <v>45192</v>
      </c>
      <c r="D234" s="71">
        <v>0.41666666666666669</v>
      </c>
      <c r="E234" s="72">
        <v>0.75</v>
      </c>
      <c r="F234" s="55">
        <f t="shared" ref="F234:F236" si="103">(E234-D234)*24</f>
        <v>8</v>
      </c>
      <c r="G234" s="35"/>
      <c r="H234" s="48"/>
      <c r="I234" s="55">
        <f t="shared" si="101"/>
        <v>0</v>
      </c>
      <c r="J234" s="71">
        <v>0.41666666666666669</v>
      </c>
      <c r="K234" s="72">
        <v>0.75</v>
      </c>
      <c r="L234" s="55">
        <f t="shared" si="102"/>
        <v>8</v>
      </c>
      <c r="M234" s="71">
        <v>0.41666666666666669</v>
      </c>
      <c r="N234" s="72">
        <v>0.75</v>
      </c>
      <c r="O234" s="55">
        <f t="shared" si="100"/>
        <v>8</v>
      </c>
      <c r="P234" s="83" t="s">
        <v>95</v>
      </c>
    </row>
    <row r="235" spans="2:16" ht="19.5" customHeight="1" x14ac:dyDescent="0.2">
      <c r="B235" s="51">
        <f t="shared" si="90"/>
        <v>45193</v>
      </c>
      <c r="C235" s="52">
        <f t="shared" si="91"/>
        <v>45193</v>
      </c>
      <c r="D235" s="71">
        <v>0.41666666666666669</v>
      </c>
      <c r="E235" s="72">
        <v>0.75</v>
      </c>
      <c r="F235" s="55">
        <f t="shared" si="103"/>
        <v>8</v>
      </c>
      <c r="G235" s="35"/>
      <c r="H235" s="48"/>
      <c r="I235" s="55">
        <f t="shared" si="101"/>
        <v>0</v>
      </c>
      <c r="J235" s="71">
        <v>0.41666666666666669</v>
      </c>
      <c r="K235" s="72">
        <v>0.75</v>
      </c>
      <c r="L235" s="55">
        <f t="shared" si="102"/>
        <v>8</v>
      </c>
      <c r="M235" s="71">
        <v>0.41666666666666669</v>
      </c>
      <c r="N235" s="72">
        <v>0.75</v>
      </c>
      <c r="O235" s="55">
        <f t="shared" si="100"/>
        <v>8</v>
      </c>
      <c r="P235" s="92"/>
    </row>
    <row r="236" spans="2:16" ht="19.5" customHeight="1" x14ac:dyDescent="0.2">
      <c r="B236" s="160">
        <f t="shared" si="90"/>
        <v>45194</v>
      </c>
      <c r="C236" s="161">
        <f t="shared" si="91"/>
        <v>45194</v>
      </c>
      <c r="D236" s="71">
        <v>0.58333333333333337</v>
      </c>
      <c r="E236" s="72">
        <v>0.83333333333333337</v>
      </c>
      <c r="F236" s="55">
        <f t="shared" si="103"/>
        <v>6</v>
      </c>
      <c r="G236" s="35"/>
      <c r="H236" s="48"/>
      <c r="I236" s="55">
        <f t="shared" si="101"/>
        <v>0</v>
      </c>
      <c r="J236" s="71">
        <v>0.58333333333333337</v>
      </c>
      <c r="K236" s="72">
        <v>0.75</v>
      </c>
      <c r="L236" s="55">
        <f t="shared" si="102"/>
        <v>3.9999999999999991</v>
      </c>
      <c r="M236" s="71">
        <v>0.41666666666666669</v>
      </c>
      <c r="N236" s="72">
        <v>0.83333333333333337</v>
      </c>
      <c r="O236" s="55">
        <f t="shared" si="100"/>
        <v>10</v>
      </c>
      <c r="P236" s="92"/>
    </row>
    <row r="237" spans="2:16" ht="19.5" customHeight="1" x14ac:dyDescent="0.2">
      <c r="B237" s="51">
        <f t="shared" si="90"/>
        <v>45195</v>
      </c>
      <c r="C237" s="52">
        <f t="shared" si="91"/>
        <v>45195</v>
      </c>
      <c r="D237" s="35"/>
      <c r="E237" s="48" t="s">
        <v>79</v>
      </c>
      <c r="F237" s="47"/>
      <c r="G237" s="35"/>
      <c r="H237" s="48"/>
      <c r="I237" s="55">
        <f t="shared" si="101"/>
        <v>0</v>
      </c>
      <c r="J237" s="35"/>
      <c r="K237" s="48" t="s">
        <v>79</v>
      </c>
      <c r="L237" s="47"/>
      <c r="M237" s="35"/>
      <c r="N237" s="48" t="s">
        <v>79</v>
      </c>
      <c r="O237" s="47"/>
      <c r="P237" s="92"/>
    </row>
    <row r="238" spans="2:16" ht="19.5" customHeight="1" x14ac:dyDescent="0.2">
      <c r="B238" s="51">
        <f t="shared" si="90"/>
        <v>45196</v>
      </c>
      <c r="C238" s="52">
        <f t="shared" si="91"/>
        <v>45196</v>
      </c>
      <c r="D238" s="71">
        <v>0.58333333333333337</v>
      </c>
      <c r="E238" s="72">
        <v>0.83333333333333337</v>
      </c>
      <c r="F238" s="55">
        <f>(E238-D238)*24</f>
        <v>6</v>
      </c>
      <c r="G238" s="35"/>
      <c r="H238" s="48"/>
      <c r="I238" s="55">
        <f>(H238-G238)*24</f>
        <v>0</v>
      </c>
      <c r="J238" s="71">
        <v>0.58333333333333337</v>
      </c>
      <c r="K238" s="72">
        <v>0.75</v>
      </c>
      <c r="L238" s="55">
        <f>(K238-J238)*24</f>
        <v>3.9999999999999991</v>
      </c>
      <c r="M238" s="71">
        <v>0.41666666666666669</v>
      </c>
      <c r="N238" s="72">
        <v>0.83333333333333337</v>
      </c>
      <c r="O238" s="55">
        <f>(N238-M238)*24</f>
        <v>10</v>
      </c>
      <c r="P238" s="92"/>
    </row>
    <row r="239" spans="2:16" ht="19.5" customHeight="1" x14ac:dyDescent="0.2">
      <c r="B239" s="51">
        <f t="shared" si="90"/>
        <v>45197</v>
      </c>
      <c r="C239" s="52">
        <f t="shared" si="91"/>
        <v>45197</v>
      </c>
      <c r="D239" s="71">
        <v>0.58333333333333337</v>
      </c>
      <c r="E239" s="72">
        <v>0.83333333333333337</v>
      </c>
      <c r="F239" s="55">
        <f>(E239-D239)*24</f>
        <v>6</v>
      </c>
      <c r="G239" s="35"/>
      <c r="H239" s="48"/>
      <c r="I239" s="55">
        <f>(H239-G239)*24</f>
        <v>0</v>
      </c>
      <c r="J239" s="71">
        <v>0.58333333333333337</v>
      </c>
      <c r="K239" s="72">
        <v>0.75</v>
      </c>
      <c r="L239" s="55">
        <f>(K239-J239)*24</f>
        <v>3.9999999999999991</v>
      </c>
      <c r="M239" s="71">
        <v>0.41666666666666669</v>
      </c>
      <c r="N239" s="72">
        <v>0.83333333333333337</v>
      </c>
      <c r="O239" s="55">
        <f>(N239-M239)*24</f>
        <v>10</v>
      </c>
      <c r="P239" s="92"/>
    </row>
    <row r="240" spans="2:16" ht="19.5" customHeight="1" x14ac:dyDescent="0.2">
      <c r="B240" s="51">
        <f>IF(DAY(B239+1)&lt;&gt;29,"",B239+1)</f>
        <v>45198</v>
      </c>
      <c r="C240" s="52">
        <f t="shared" si="91"/>
        <v>45198</v>
      </c>
      <c r="D240" s="71">
        <v>0.58333333333333337</v>
      </c>
      <c r="E240" s="72">
        <v>0.83333333333333337</v>
      </c>
      <c r="F240" s="55">
        <f>(E240-D240)*24</f>
        <v>6</v>
      </c>
      <c r="G240" s="35"/>
      <c r="H240" s="48"/>
      <c r="I240" s="55">
        <f>(H240-G240)*24</f>
        <v>0</v>
      </c>
      <c r="J240" s="71">
        <v>0.58333333333333337</v>
      </c>
      <c r="K240" s="72">
        <v>0.75</v>
      </c>
      <c r="L240" s="55">
        <f>(K240-J240)*24</f>
        <v>3.9999999999999991</v>
      </c>
      <c r="M240" s="71">
        <v>0.41666666666666669</v>
      </c>
      <c r="N240" s="72">
        <v>0.83333333333333337</v>
      </c>
      <c r="O240" s="55">
        <f>(N240-M240)*24</f>
        <v>10</v>
      </c>
      <c r="P240" s="83"/>
    </row>
    <row r="241" spans="2:16" ht="19.5" customHeight="1" x14ac:dyDescent="0.2">
      <c r="B241" s="51">
        <f>IF(DAY(B240+1)&lt;&gt;30,"",B240+1)</f>
        <v>45199</v>
      </c>
      <c r="C241" s="52">
        <f t="shared" si="91"/>
        <v>45199</v>
      </c>
      <c r="D241" s="71">
        <v>0.41666666666666669</v>
      </c>
      <c r="E241" s="72">
        <v>0.83333333333333337</v>
      </c>
      <c r="F241" s="55">
        <f>(E241-D241)*24</f>
        <v>10</v>
      </c>
      <c r="G241" s="35"/>
      <c r="H241" s="48"/>
      <c r="I241" s="55">
        <f>(H241-G241)*24</f>
        <v>0</v>
      </c>
      <c r="J241" s="71">
        <v>0.41666666666666669</v>
      </c>
      <c r="K241" s="72">
        <v>0.75</v>
      </c>
      <c r="L241" s="55">
        <f>(K241-J241)*24</f>
        <v>8</v>
      </c>
      <c r="M241" s="71">
        <v>0.41666666666666669</v>
      </c>
      <c r="N241" s="72">
        <v>0.83333333333333337</v>
      </c>
      <c r="O241" s="55">
        <f>(N241-M241)*24</f>
        <v>10</v>
      </c>
      <c r="P241" s="156"/>
    </row>
    <row r="242" spans="2:16" ht="19.5" customHeight="1" thickBot="1" x14ac:dyDescent="0.25">
      <c r="B242" s="51" t="str">
        <f>IF(DAY(B241+1)&lt;&gt;31,"",B241+1)</f>
        <v/>
      </c>
      <c r="C242" s="52" t="str">
        <f t="shared" si="91"/>
        <v/>
      </c>
      <c r="D242" s="56"/>
      <c r="E242" s="77"/>
      <c r="F242" s="76"/>
      <c r="G242" s="75"/>
      <c r="H242" s="77"/>
      <c r="I242" s="76"/>
      <c r="J242" s="75"/>
      <c r="K242" s="77"/>
      <c r="L242" s="76"/>
      <c r="M242" s="75"/>
      <c r="N242" s="77"/>
      <c r="O242" s="76"/>
      <c r="P242" s="94"/>
    </row>
    <row r="243" spans="2:16" ht="19.5" customHeight="1" thickTop="1" x14ac:dyDescent="0.2">
      <c r="B243" s="57" t="s">
        <v>37</v>
      </c>
      <c r="C243" s="58"/>
      <c r="D243" s="57"/>
      <c r="E243" s="59">
        <f>COUNTIF(D212:D242,"&gt;0")</f>
        <v>23</v>
      </c>
      <c r="F243" s="60"/>
      <c r="G243" s="61"/>
      <c r="H243" s="59">
        <f>COUNTIF(G212:G242,"&gt;0")</f>
        <v>0</v>
      </c>
      <c r="I243" s="60"/>
      <c r="J243" s="61"/>
      <c r="K243" s="59">
        <f>COUNTIF(J212:J242,"&gt;0")</f>
        <v>26</v>
      </c>
      <c r="L243" s="60"/>
      <c r="M243" s="61"/>
      <c r="N243" s="59">
        <f>COUNTIF(M212:M242,"&gt;0")</f>
        <v>26</v>
      </c>
      <c r="O243" s="60"/>
      <c r="P243" s="40"/>
    </row>
    <row r="244" spans="2:16" ht="19.5" customHeight="1" x14ac:dyDescent="0.2">
      <c r="B244" s="62" t="s">
        <v>309</v>
      </c>
      <c r="C244" s="63"/>
      <c r="D244" s="64"/>
      <c r="E244" s="74">
        <f>SUM(F212:F242)</f>
        <v>158</v>
      </c>
      <c r="F244" s="63"/>
      <c r="G244" s="65"/>
      <c r="H244" s="74">
        <f>SUM(I212:I242)</f>
        <v>0</v>
      </c>
      <c r="I244" s="63"/>
      <c r="J244" s="65"/>
      <c r="K244" s="74">
        <f>SUM(L212:L242)</f>
        <v>144</v>
      </c>
      <c r="L244" s="63"/>
      <c r="M244" s="65"/>
      <c r="N244" s="74">
        <f>SUM(O212:O242)</f>
        <v>248</v>
      </c>
      <c r="O244" s="63"/>
      <c r="P244" s="40"/>
    </row>
    <row r="245" spans="2:16" ht="19.5" customHeight="1" x14ac:dyDescent="0.2">
      <c r="B245" s="64" t="s">
        <v>366</v>
      </c>
      <c r="C245" s="66"/>
      <c r="D245" s="64"/>
      <c r="E245" s="90">
        <f>COUNTIF($B$212:$B$242,"&gt;0")-E243</f>
        <v>7</v>
      </c>
      <c r="F245" s="47"/>
      <c r="G245" s="35"/>
      <c r="H245" s="90">
        <f>COUNTIF($B$212:$B$242,"&gt;0")-H243</f>
        <v>30</v>
      </c>
      <c r="I245" s="47"/>
      <c r="J245" s="35"/>
      <c r="K245" s="90">
        <f>COUNTIF($B$212:$B$242,"&gt;0")-K243</f>
        <v>4</v>
      </c>
      <c r="L245" s="47"/>
      <c r="M245" s="35"/>
      <c r="N245" s="90">
        <f>COUNTIF($B$212:$B$242,"&gt;0")-N243</f>
        <v>4</v>
      </c>
      <c r="O245" s="47"/>
      <c r="P245" s="40"/>
    </row>
    <row r="246" spans="2:16" ht="19.5" customHeight="1" x14ac:dyDescent="0.2">
      <c r="B246" s="67"/>
      <c r="C246" s="68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2:16" ht="18.75" customHeight="1" x14ac:dyDescent="0.2">
      <c r="B247" s="287" t="s">
        <v>13</v>
      </c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2:16" ht="18.75" customHeight="1" x14ac:dyDescent="0.2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2:16" ht="18.75" customHeight="1" x14ac:dyDescent="0.2"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2:16" ht="18.75" customHeight="1" x14ac:dyDescent="0.2">
      <c r="B250" s="377">
        <f>EDATE(B209, 1)</f>
        <v>45200</v>
      </c>
      <c r="C250" s="377"/>
      <c r="D250" s="377"/>
      <c r="E250" s="295">
        <f>B250</f>
        <v>45200</v>
      </c>
      <c r="F250" s="295"/>
    </row>
    <row r="251" spans="2:16" ht="19.5" customHeight="1" x14ac:dyDescent="0.2">
      <c r="B251" s="289"/>
      <c r="C251" s="290"/>
      <c r="D251" s="219" t="s">
        <v>313</v>
      </c>
      <c r="E251" s="293"/>
      <c r="F251" s="220"/>
      <c r="G251" s="219" t="s">
        <v>2</v>
      </c>
      <c r="H251" s="293"/>
      <c r="I251" s="220"/>
      <c r="J251" s="219" t="s">
        <v>36</v>
      </c>
      <c r="K251" s="293"/>
      <c r="L251" s="220"/>
      <c r="M251" s="219" t="s">
        <v>237</v>
      </c>
      <c r="N251" s="293"/>
      <c r="O251" s="220"/>
      <c r="P251" s="40" t="s">
        <v>306</v>
      </c>
    </row>
    <row r="252" spans="2:16" ht="19.5" customHeight="1" x14ac:dyDescent="0.2">
      <c r="B252" s="291"/>
      <c r="C252" s="292"/>
      <c r="D252" s="35" t="s">
        <v>246</v>
      </c>
      <c r="E252" s="48" t="s">
        <v>307</v>
      </c>
      <c r="F252" s="47" t="s">
        <v>308</v>
      </c>
      <c r="G252" s="35" t="s">
        <v>246</v>
      </c>
      <c r="H252" s="48" t="s">
        <v>307</v>
      </c>
      <c r="I252" s="47" t="s">
        <v>308</v>
      </c>
      <c r="J252" s="35" t="s">
        <v>246</v>
      </c>
      <c r="K252" s="48" t="s">
        <v>307</v>
      </c>
      <c r="L252" s="47" t="s">
        <v>308</v>
      </c>
      <c r="M252" s="35" t="s">
        <v>246</v>
      </c>
      <c r="N252" s="48" t="s">
        <v>307</v>
      </c>
      <c r="O252" s="47" t="s">
        <v>308</v>
      </c>
      <c r="P252" s="3"/>
    </row>
    <row r="253" spans="2:16" ht="19.5" customHeight="1" x14ac:dyDescent="0.2">
      <c r="B253" s="51">
        <f>B250</f>
        <v>45200</v>
      </c>
      <c r="C253" s="52">
        <f>B253</f>
        <v>45200</v>
      </c>
      <c r="D253" s="71">
        <v>0.41666666666666669</v>
      </c>
      <c r="E253" s="72">
        <v>0.75</v>
      </c>
      <c r="F253" s="55">
        <f>(E253-D253)*24</f>
        <v>8</v>
      </c>
      <c r="G253" s="35"/>
      <c r="H253" s="48"/>
      <c r="I253" s="55">
        <f>(H253-G253)*24</f>
        <v>0</v>
      </c>
      <c r="J253" s="71">
        <v>0.41666666666666669</v>
      </c>
      <c r="K253" s="72">
        <v>0.75</v>
      </c>
      <c r="L253" s="55">
        <f>(K253-J253)*24</f>
        <v>8</v>
      </c>
      <c r="M253" s="71">
        <v>0.41666666666666669</v>
      </c>
      <c r="N253" s="72">
        <v>0.75</v>
      </c>
      <c r="O253" s="55">
        <f>(N253-M253)*24</f>
        <v>8</v>
      </c>
      <c r="P253" s="83"/>
    </row>
    <row r="254" spans="2:16" ht="19.5" customHeight="1" x14ac:dyDescent="0.2">
      <c r="B254" s="51">
        <f t="shared" ref="B254:B280" si="104">B253+1</f>
        <v>45201</v>
      </c>
      <c r="C254" s="52">
        <f>B254</f>
        <v>45201</v>
      </c>
      <c r="D254" s="71">
        <v>0.58333333333333337</v>
      </c>
      <c r="E254" s="72">
        <v>0.83333333333333337</v>
      </c>
      <c r="F254" s="55">
        <f>(E254-D254)*24</f>
        <v>6</v>
      </c>
      <c r="G254" s="35"/>
      <c r="H254" s="48"/>
      <c r="I254" s="55">
        <f>(H254-G254)*24</f>
        <v>0</v>
      </c>
      <c r="J254" s="71">
        <v>0.58333333333333337</v>
      </c>
      <c r="K254" s="72">
        <v>0.75</v>
      </c>
      <c r="L254" s="55">
        <f>(K254-J254)*24</f>
        <v>3.9999999999999991</v>
      </c>
      <c r="M254" s="71">
        <v>0.41666666666666669</v>
      </c>
      <c r="N254" s="72">
        <v>0.83333333333333337</v>
      </c>
      <c r="O254" s="55">
        <f>(N254-M254)*24</f>
        <v>10</v>
      </c>
      <c r="P254" s="83"/>
    </row>
    <row r="255" spans="2:16" ht="19.5" customHeight="1" x14ac:dyDescent="0.2">
      <c r="B255" s="51">
        <f t="shared" si="104"/>
        <v>45202</v>
      </c>
      <c r="C255" s="52">
        <f t="shared" ref="C255:C283" si="105">B255</f>
        <v>45202</v>
      </c>
      <c r="D255" s="35"/>
      <c r="E255" s="48" t="s">
        <v>79</v>
      </c>
      <c r="F255" s="47"/>
      <c r="G255" s="35"/>
      <c r="H255" s="48" t="s">
        <v>79</v>
      </c>
      <c r="I255" s="47"/>
      <c r="J255" s="35"/>
      <c r="K255" s="48" t="s">
        <v>79</v>
      </c>
      <c r="L255" s="47"/>
      <c r="M255" s="35"/>
      <c r="N255" s="48" t="s">
        <v>79</v>
      </c>
      <c r="O255" s="47"/>
      <c r="P255" s="83"/>
    </row>
    <row r="256" spans="2:16" ht="19.5" customHeight="1" x14ac:dyDescent="0.2">
      <c r="B256" s="51">
        <f t="shared" si="104"/>
        <v>45203</v>
      </c>
      <c r="C256" s="52">
        <f t="shared" si="105"/>
        <v>45203</v>
      </c>
      <c r="D256" s="71"/>
      <c r="E256" s="72"/>
      <c r="F256" s="55"/>
      <c r="G256" s="71"/>
      <c r="H256" s="72"/>
      <c r="I256" s="55">
        <f>(H256-G256)*24</f>
        <v>0</v>
      </c>
      <c r="J256" s="71">
        <v>0.58333333333333337</v>
      </c>
      <c r="K256" s="72">
        <v>0.75</v>
      </c>
      <c r="L256" s="55">
        <f t="shared" ref="L256:L261" si="106">(K256-J256)*24</f>
        <v>3.9999999999999991</v>
      </c>
      <c r="M256" s="71">
        <v>0.41666666666666669</v>
      </c>
      <c r="N256" s="72">
        <v>0.83333333333333337</v>
      </c>
      <c r="O256" s="55">
        <f t="shared" ref="O256:O261" si="107">(N256-M256)*24</f>
        <v>10</v>
      </c>
      <c r="P256" s="128"/>
    </row>
    <row r="257" spans="2:16" ht="19.5" customHeight="1" x14ac:dyDescent="0.2">
      <c r="B257" s="51">
        <f t="shared" si="104"/>
        <v>45204</v>
      </c>
      <c r="C257" s="52">
        <f t="shared" si="105"/>
        <v>45204</v>
      </c>
      <c r="D257" s="35"/>
      <c r="E257" s="48"/>
      <c r="F257" s="47"/>
      <c r="G257" s="389" t="s">
        <v>317</v>
      </c>
      <c r="H257" s="390"/>
      <c r="I257" s="391"/>
      <c r="J257" s="71">
        <v>0.58333333333333337</v>
      </c>
      <c r="K257" s="72">
        <v>0.75</v>
      </c>
      <c r="L257" s="55">
        <f t="shared" si="106"/>
        <v>3.9999999999999991</v>
      </c>
      <c r="M257" s="71">
        <v>0.41666666666666669</v>
      </c>
      <c r="N257" s="72">
        <v>0.83333333333333337</v>
      </c>
      <c r="O257" s="55">
        <f t="shared" si="107"/>
        <v>10</v>
      </c>
      <c r="P257" s="83"/>
    </row>
    <row r="258" spans="2:16" ht="19.5" customHeight="1" x14ac:dyDescent="0.2">
      <c r="B258" s="51">
        <f t="shared" si="104"/>
        <v>45205</v>
      </c>
      <c r="C258" s="52">
        <f t="shared" si="105"/>
        <v>45205</v>
      </c>
      <c r="D258" s="35"/>
      <c r="E258" s="48"/>
      <c r="F258" s="47"/>
      <c r="G258" s="122"/>
      <c r="H258" s="123"/>
      <c r="I258" s="124">
        <v>2</v>
      </c>
      <c r="J258" s="71">
        <v>0.58333333333333337</v>
      </c>
      <c r="K258" s="72">
        <v>0.75</v>
      </c>
      <c r="L258" s="55">
        <f t="shared" si="106"/>
        <v>3.9999999999999991</v>
      </c>
      <c r="M258" s="71">
        <v>0.41666666666666669</v>
      </c>
      <c r="N258" s="72">
        <v>0.83333333333333337</v>
      </c>
      <c r="O258" s="55">
        <f t="shared" si="107"/>
        <v>10</v>
      </c>
      <c r="P258" s="91"/>
    </row>
    <row r="259" spans="2:16" ht="19.5" customHeight="1" x14ac:dyDescent="0.2">
      <c r="B259" s="51">
        <f t="shared" si="104"/>
        <v>45206</v>
      </c>
      <c r="C259" s="52">
        <f t="shared" si="105"/>
        <v>45206</v>
      </c>
      <c r="D259" s="35"/>
      <c r="E259" s="48"/>
      <c r="F259" s="47"/>
      <c r="G259" s="125"/>
      <c r="H259" s="123"/>
      <c r="I259" s="124">
        <v>3</v>
      </c>
      <c r="J259" s="71">
        <v>0.41666666666666669</v>
      </c>
      <c r="K259" s="72">
        <v>0.75</v>
      </c>
      <c r="L259" s="55">
        <f t="shared" si="106"/>
        <v>8</v>
      </c>
      <c r="M259" s="71">
        <v>0.41666666666666669</v>
      </c>
      <c r="N259" s="72">
        <v>0.83333333333333337</v>
      </c>
      <c r="O259" s="55">
        <f t="shared" si="107"/>
        <v>10</v>
      </c>
      <c r="P259" s="83"/>
    </row>
    <row r="260" spans="2:16" ht="19.5" customHeight="1" x14ac:dyDescent="0.2">
      <c r="B260" s="51">
        <f t="shared" si="104"/>
        <v>45207</v>
      </c>
      <c r="C260" s="52">
        <f t="shared" si="105"/>
        <v>45207</v>
      </c>
      <c r="D260" s="71"/>
      <c r="E260" s="72"/>
      <c r="F260" s="55"/>
      <c r="G260" s="125"/>
      <c r="H260" s="123"/>
      <c r="I260" s="124">
        <v>4</v>
      </c>
      <c r="J260" s="71">
        <v>0.41666666666666669</v>
      </c>
      <c r="K260" s="72">
        <v>0.75</v>
      </c>
      <c r="L260" s="55">
        <f t="shared" si="106"/>
        <v>8</v>
      </c>
      <c r="M260" s="71">
        <v>0.41666666666666669</v>
      </c>
      <c r="N260" s="72">
        <v>0.75</v>
      </c>
      <c r="O260" s="55">
        <f t="shared" si="107"/>
        <v>8</v>
      </c>
      <c r="P260" s="83"/>
    </row>
    <row r="261" spans="2:16" ht="19.5" customHeight="1" x14ac:dyDescent="0.2">
      <c r="B261" s="51">
        <f t="shared" si="104"/>
        <v>45208</v>
      </c>
      <c r="C261" s="52">
        <f t="shared" si="105"/>
        <v>45208</v>
      </c>
      <c r="D261" s="71"/>
      <c r="E261" s="72"/>
      <c r="F261" s="55"/>
      <c r="G261" s="125"/>
      <c r="H261" s="123"/>
      <c r="I261" s="124">
        <v>5</v>
      </c>
      <c r="J261" s="71">
        <v>0.41666666666666669</v>
      </c>
      <c r="K261" s="72">
        <v>0.75</v>
      </c>
      <c r="L261" s="55">
        <f t="shared" si="106"/>
        <v>8</v>
      </c>
      <c r="M261" s="71">
        <v>0.41666666666666669</v>
      </c>
      <c r="N261" s="72">
        <v>0.75</v>
      </c>
      <c r="O261" s="55">
        <f t="shared" si="107"/>
        <v>8</v>
      </c>
      <c r="P261" s="92"/>
    </row>
    <row r="262" spans="2:16" ht="19.5" customHeight="1" x14ac:dyDescent="0.2">
      <c r="B262" s="51">
        <f t="shared" si="104"/>
        <v>45209</v>
      </c>
      <c r="C262" s="52">
        <f t="shared" si="105"/>
        <v>45209</v>
      </c>
      <c r="D262" s="71"/>
      <c r="E262" s="72"/>
      <c r="F262" s="55"/>
      <c r="G262" s="125"/>
      <c r="H262" s="123"/>
      <c r="I262" s="124">
        <v>6</v>
      </c>
      <c r="J262" s="35"/>
      <c r="K262" s="48" t="s">
        <v>79</v>
      </c>
      <c r="L262" s="47"/>
      <c r="M262" s="35"/>
      <c r="N262" s="48" t="s">
        <v>79</v>
      </c>
      <c r="O262" s="47"/>
      <c r="P262" s="92"/>
    </row>
    <row r="263" spans="2:16" ht="19.5" customHeight="1" x14ac:dyDescent="0.2">
      <c r="B263" s="51">
        <f t="shared" si="104"/>
        <v>45210</v>
      </c>
      <c r="C263" s="52">
        <f t="shared" si="105"/>
        <v>45210</v>
      </c>
      <c r="D263" s="71"/>
      <c r="E263" s="72"/>
      <c r="F263" s="55"/>
      <c r="G263" s="125"/>
      <c r="H263" s="123"/>
      <c r="I263" s="124">
        <v>7</v>
      </c>
      <c r="J263" s="71">
        <v>0.58333333333333337</v>
      </c>
      <c r="K263" s="72">
        <v>0.75</v>
      </c>
      <c r="L263" s="55">
        <f t="shared" ref="L263:L268" si="108">(K263-J263)*24</f>
        <v>3.9999999999999991</v>
      </c>
      <c r="M263" s="71">
        <v>0.41666666666666669</v>
      </c>
      <c r="N263" s="72">
        <v>0.83333333333333337</v>
      </c>
      <c r="O263" s="55">
        <f t="shared" ref="O263:O268" si="109">(N263-M263)*24</f>
        <v>10</v>
      </c>
      <c r="P263" s="92"/>
    </row>
    <row r="264" spans="2:16" ht="19.5" customHeight="1" x14ac:dyDescent="0.2">
      <c r="B264" s="51">
        <f t="shared" si="104"/>
        <v>45211</v>
      </c>
      <c r="C264" s="52">
        <f t="shared" si="105"/>
        <v>45211</v>
      </c>
      <c r="D264" s="53"/>
      <c r="E264" s="54"/>
      <c r="F264" s="55"/>
      <c r="G264" s="125"/>
      <c r="H264" s="123"/>
      <c r="I264" s="124">
        <v>8</v>
      </c>
      <c r="J264" s="71">
        <v>0.58333333333333337</v>
      </c>
      <c r="K264" s="72">
        <v>0.75</v>
      </c>
      <c r="L264" s="55">
        <f t="shared" si="108"/>
        <v>3.9999999999999991</v>
      </c>
      <c r="M264" s="71">
        <v>0.41666666666666669</v>
      </c>
      <c r="N264" s="72">
        <v>0.83333333333333337</v>
      </c>
      <c r="O264" s="55">
        <f t="shared" si="109"/>
        <v>10</v>
      </c>
      <c r="P264" s="91"/>
    </row>
    <row r="265" spans="2:16" ht="19.5" customHeight="1" x14ac:dyDescent="0.2">
      <c r="B265" s="51">
        <f t="shared" si="104"/>
        <v>45212</v>
      </c>
      <c r="C265" s="52">
        <f t="shared" si="105"/>
        <v>45212</v>
      </c>
      <c r="D265" s="71"/>
      <c r="E265" s="72"/>
      <c r="F265" s="55"/>
      <c r="G265" s="125"/>
      <c r="H265" s="123"/>
      <c r="I265" s="124">
        <v>9</v>
      </c>
      <c r="J265" s="71">
        <v>0.58333333333333337</v>
      </c>
      <c r="K265" s="72">
        <v>0.75</v>
      </c>
      <c r="L265" s="55">
        <f t="shared" si="108"/>
        <v>3.9999999999999991</v>
      </c>
      <c r="M265" s="71">
        <v>0.41666666666666669</v>
      </c>
      <c r="N265" s="72">
        <v>0.83333333333333337</v>
      </c>
      <c r="O265" s="55">
        <f t="shared" si="109"/>
        <v>10</v>
      </c>
      <c r="P265" s="92"/>
    </row>
    <row r="266" spans="2:16" ht="19.5" customHeight="1" x14ac:dyDescent="0.2">
      <c r="B266" s="51">
        <f t="shared" si="104"/>
        <v>45213</v>
      </c>
      <c r="C266" s="52">
        <f t="shared" si="105"/>
        <v>45213</v>
      </c>
      <c r="D266" s="35"/>
      <c r="E266" s="48"/>
      <c r="F266" s="47"/>
      <c r="G266" s="125"/>
      <c r="H266" s="123"/>
      <c r="I266" s="124">
        <v>10</v>
      </c>
      <c r="J266" s="71">
        <v>0.41666666666666669</v>
      </c>
      <c r="K266" s="72">
        <v>0.75</v>
      </c>
      <c r="L266" s="55">
        <f t="shared" si="108"/>
        <v>8</v>
      </c>
      <c r="M266" s="71">
        <v>0.41666666666666669</v>
      </c>
      <c r="N266" s="72">
        <v>0.83333333333333337</v>
      </c>
      <c r="O266" s="55">
        <f t="shared" si="109"/>
        <v>10</v>
      </c>
      <c r="P266" s="92"/>
    </row>
    <row r="267" spans="2:16" ht="19.5" customHeight="1" x14ac:dyDescent="0.2">
      <c r="B267" s="51">
        <f t="shared" si="104"/>
        <v>45214</v>
      </c>
      <c r="C267" s="52">
        <f t="shared" si="105"/>
        <v>45214</v>
      </c>
      <c r="D267" s="71"/>
      <c r="E267" s="72"/>
      <c r="F267" s="55"/>
      <c r="G267" s="125"/>
      <c r="H267" s="123"/>
      <c r="I267" s="124">
        <v>11</v>
      </c>
      <c r="J267" s="71">
        <v>0.41666666666666669</v>
      </c>
      <c r="K267" s="72">
        <v>0.75</v>
      </c>
      <c r="L267" s="55">
        <f t="shared" si="108"/>
        <v>8</v>
      </c>
      <c r="M267" s="71">
        <v>0.41666666666666669</v>
      </c>
      <c r="N267" s="72">
        <v>0.75</v>
      </c>
      <c r="O267" s="55">
        <f t="shared" si="109"/>
        <v>8</v>
      </c>
      <c r="P267" s="92"/>
    </row>
    <row r="268" spans="2:16" ht="19.5" customHeight="1" x14ac:dyDescent="0.2">
      <c r="B268" s="51">
        <f t="shared" si="104"/>
        <v>45215</v>
      </c>
      <c r="C268" s="52">
        <f t="shared" si="105"/>
        <v>45215</v>
      </c>
      <c r="D268" s="71"/>
      <c r="E268" s="72"/>
      <c r="F268" s="55"/>
      <c r="G268" s="125"/>
      <c r="H268" s="123"/>
      <c r="I268" s="124">
        <v>12</v>
      </c>
      <c r="J268" s="71">
        <v>0.58333333333333337</v>
      </c>
      <c r="K268" s="72">
        <v>0.75</v>
      </c>
      <c r="L268" s="55">
        <f t="shared" si="108"/>
        <v>3.9999999999999991</v>
      </c>
      <c r="M268" s="71">
        <v>0.41666666666666669</v>
      </c>
      <c r="N268" s="72">
        <v>0.83333333333333337</v>
      </c>
      <c r="O268" s="55">
        <f t="shared" si="109"/>
        <v>10</v>
      </c>
      <c r="P268" s="92"/>
    </row>
    <row r="269" spans="2:16" ht="19.5" customHeight="1" x14ac:dyDescent="0.2">
      <c r="B269" s="51">
        <f t="shared" si="104"/>
        <v>45216</v>
      </c>
      <c r="C269" s="52">
        <f t="shared" si="105"/>
        <v>45216</v>
      </c>
      <c r="D269" s="71"/>
      <c r="E269" s="72"/>
      <c r="F269" s="55"/>
      <c r="G269" s="125"/>
      <c r="H269" s="123"/>
      <c r="I269" s="124">
        <v>13</v>
      </c>
      <c r="J269" s="35"/>
      <c r="K269" s="48" t="s">
        <v>79</v>
      </c>
      <c r="L269" s="47"/>
      <c r="M269" s="35"/>
      <c r="N269" s="48" t="s">
        <v>79</v>
      </c>
      <c r="O269" s="47"/>
      <c r="P269" s="92"/>
    </row>
    <row r="270" spans="2:16" ht="19.5" customHeight="1" x14ac:dyDescent="0.2">
      <c r="B270" s="51">
        <f t="shared" si="104"/>
        <v>45217</v>
      </c>
      <c r="C270" s="52">
        <f t="shared" si="105"/>
        <v>45217</v>
      </c>
      <c r="D270" s="71"/>
      <c r="E270" s="72"/>
      <c r="F270" s="55"/>
      <c r="G270" s="125"/>
      <c r="H270" s="123"/>
      <c r="I270" s="124">
        <v>14</v>
      </c>
      <c r="J270" s="71">
        <v>0.58333333333333337</v>
      </c>
      <c r="K270" s="72">
        <v>0.75</v>
      </c>
      <c r="L270" s="55">
        <f t="shared" ref="L270:L275" si="110">(K270-J270)*24</f>
        <v>3.9999999999999991</v>
      </c>
      <c r="M270" s="71">
        <v>0.41666666666666669</v>
      </c>
      <c r="N270" s="72">
        <v>0.83333333333333337</v>
      </c>
      <c r="O270" s="55">
        <f t="shared" ref="O270:O275" si="111">(N270-M270)*24</f>
        <v>10</v>
      </c>
      <c r="P270" s="92"/>
    </row>
    <row r="271" spans="2:16" ht="19.5" customHeight="1" x14ac:dyDescent="0.2">
      <c r="B271" s="51">
        <f t="shared" si="104"/>
        <v>45218</v>
      </c>
      <c r="C271" s="52">
        <f t="shared" si="105"/>
        <v>45218</v>
      </c>
      <c r="D271" s="53"/>
      <c r="E271" s="54"/>
      <c r="F271" s="55"/>
      <c r="G271" s="125"/>
      <c r="H271" s="123"/>
      <c r="I271" s="124">
        <v>15</v>
      </c>
      <c r="J271" s="71">
        <v>0.58333333333333337</v>
      </c>
      <c r="K271" s="72">
        <v>0.75</v>
      </c>
      <c r="L271" s="55">
        <f t="shared" si="110"/>
        <v>3.9999999999999991</v>
      </c>
      <c r="M271" s="71">
        <v>0.41666666666666669</v>
      </c>
      <c r="N271" s="72">
        <v>0.83333333333333337</v>
      </c>
      <c r="O271" s="55">
        <f t="shared" si="111"/>
        <v>10</v>
      </c>
      <c r="P271" s="92"/>
    </row>
    <row r="272" spans="2:16" ht="19.5" customHeight="1" x14ac:dyDescent="0.2">
      <c r="B272" s="51">
        <f t="shared" si="104"/>
        <v>45219</v>
      </c>
      <c r="C272" s="52">
        <f t="shared" si="105"/>
        <v>45219</v>
      </c>
      <c r="D272" s="71"/>
      <c r="E272" s="72"/>
      <c r="F272" s="55"/>
      <c r="G272" s="125"/>
      <c r="H272" s="123"/>
      <c r="I272" s="124">
        <v>16</v>
      </c>
      <c r="J272" s="71">
        <v>0.58333333333333337</v>
      </c>
      <c r="K272" s="72">
        <v>0.75</v>
      </c>
      <c r="L272" s="55">
        <f t="shared" si="110"/>
        <v>3.9999999999999991</v>
      </c>
      <c r="M272" s="71">
        <v>0.41666666666666669</v>
      </c>
      <c r="N272" s="72">
        <v>0.83333333333333337</v>
      </c>
      <c r="O272" s="55">
        <f t="shared" si="111"/>
        <v>10</v>
      </c>
      <c r="P272" s="83"/>
    </row>
    <row r="273" spans="2:16" ht="19.5" customHeight="1" x14ac:dyDescent="0.2">
      <c r="B273" s="51">
        <f t="shared" si="104"/>
        <v>45220</v>
      </c>
      <c r="C273" s="52">
        <f t="shared" si="105"/>
        <v>45220</v>
      </c>
      <c r="D273" s="35"/>
      <c r="E273" s="48"/>
      <c r="F273" s="47"/>
      <c r="G273" s="125"/>
      <c r="H273" s="123"/>
      <c r="I273" s="124">
        <v>17</v>
      </c>
      <c r="J273" s="71">
        <v>0.41666666666666669</v>
      </c>
      <c r="K273" s="72">
        <v>0.75</v>
      </c>
      <c r="L273" s="55">
        <f t="shared" si="110"/>
        <v>8</v>
      </c>
      <c r="M273" s="71">
        <v>0.41666666666666669</v>
      </c>
      <c r="N273" s="72">
        <v>0.83333333333333337</v>
      </c>
      <c r="O273" s="55">
        <f t="shared" si="111"/>
        <v>10</v>
      </c>
      <c r="P273" s="92"/>
    </row>
    <row r="274" spans="2:16" ht="19.5" customHeight="1" x14ac:dyDescent="0.2">
      <c r="B274" s="51">
        <f t="shared" si="104"/>
        <v>45221</v>
      </c>
      <c r="C274" s="52">
        <f t="shared" si="105"/>
        <v>45221</v>
      </c>
      <c r="D274" s="71"/>
      <c r="E274" s="72"/>
      <c r="F274" s="55"/>
      <c r="G274" s="125"/>
      <c r="H274" s="123"/>
      <c r="I274" s="124">
        <v>18</v>
      </c>
      <c r="J274" s="71">
        <v>0.41666666666666669</v>
      </c>
      <c r="K274" s="72">
        <v>0.75</v>
      </c>
      <c r="L274" s="55">
        <f t="shared" si="110"/>
        <v>8</v>
      </c>
      <c r="M274" s="71">
        <v>0.41666666666666669</v>
      </c>
      <c r="N274" s="72">
        <v>0.75</v>
      </c>
      <c r="O274" s="55">
        <f t="shared" si="111"/>
        <v>8</v>
      </c>
      <c r="P274" s="92"/>
    </row>
    <row r="275" spans="2:16" ht="19.5" customHeight="1" x14ac:dyDescent="0.2">
      <c r="B275" s="51">
        <f t="shared" si="104"/>
        <v>45222</v>
      </c>
      <c r="C275" s="52">
        <f t="shared" si="105"/>
        <v>45222</v>
      </c>
      <c r="D275" s="71"/>
      <c r="E275" s="72"/>
      <c r="F275" s="55"/>
      <c r="G275" s="125"/>
      <c r="H275" s="123"/>
      <c r="I275" s="124">
        <v>19</v>
      </c>
      <c r="J275" s="71">
        <v>0.58333333333333337</v>
      </c>
      <c r="K275" s="72">
        <v>0.75</v>
      </c>
      <c r="L275" s="55">
        <f t="shared" si="110"/>
        <v>3.9999999999999991</v>
      </c>
      <c r="M275" s="71">
        <v>0.41666666666666669</v>
      </c>
      <c r="N275" s="72">
        <v>0.83333333333333337</v>
      </c>
      <c r="O275" s="55">
        <f t="shared" si="111"/>
        <v>10</v>
      </c>
      <c r="P275" s="92"/>
    </row>
    <row r="276" spans="2:16" ht="19.5" customHeight="1" x14ac:dyDescent="0.2">
      <c r="B276" s="51">
        <f t="shared" si="104"/>
        <v>45223</v>
      </c>
      <c r="C276" s="52">
        <f t="shared" si="105"/>
        <v>45223</v>
      </c>
      <c r="D276" s="71"/>
      <c r="E276" s="72"/>
      <c r="F276" s="55"/>
      <c r="G276" s="125"/>
      <c r="H276" s="123"/>
      <c r="I276" s="124">
        <v>20</v>
      </c>
      <c r="J276" s="35"/>
      <c r="K276" s="48" t="s">
        <v>79</v>
      </c>
      <c r="L276" s="47"/>
      <c r="M276" s="35"/>
      <c r="N276" s="48" t="s">
        <v>79</v>
      </c>
      <c r="O276" s="47"/>
      <c r="P276" s="92"/>
    </row>
    <row r="277" spans="2:16" ht="19.5" customHeight="1" x14ac:dyDescent="0.2">
      <c r="B277" s="51">
        <f t="shared" si="104"/>
        <v>45224</v>
      </c>
      <c r="C277" s="52">
        <f t="shared" si="105"/>
        <v>45224</v>
      </c>
      <c r="D277" s="71"/>
      <c r="E277" s="72"/>
      <c r="F277" s="55"/>
      <c r="G277" s="125"/>
      <c r="H277" s="123"/>
      <c r="I277" s="124">
        <v>21</v>
      </c>
      <c r="J277" s="71">
        <v>0.58333333333333337</v>
      </c>
      <c r="K277" s="72">
        <v>0.75</v>
      </c>
      <c r="L277" s="55">
        <f t="shared" ref="L277:L282" si="112">(K277-J277)*24</f>
        <v>3.9999999999999991</v>
      </c>
      <c r="M277" s="71">
        <v>0.41666666666666669</v>
      </c>
      <c r="N277" s="72">
        <v>0.83333333333333337</v>
      </c>
      <c r="O277" s="55">
        <f t="shared" ref="O277:O282" si="113">(N277-M277)*24</f>
        <v>10</v>
      </c>
      <c r="P277" s="92"/>
    </row>
    <row r="278" spans="2:16" ht="19.5" customHeight="1" x14ac:dyDescent="0.2">
      <c r="B278" s="51">
        <f t="shared" si="104"/>
        <v>45225</v>
      </c>
      <c r="C278" s="52">
        <f t="shared" si="105"/>
        <v>45225</v>
      </c>
      <c r="D278" s="53"/>
      <c r="E278" s="54"/>
      <c r="F278" s="55"/>
      <c r="G278" s="125"/>
      <c r="H278" s="123"/>
      <c r="I278" s="124">
        <v>22</v>
      </c>
      <c r="J278" s="71">
        <v>0.58333333333333337</v>
      </c>
      <c r="K278" s="72">
        <v>0.75</v>
      </c>
      <c r="L278" s="55">
        <f t="shared" si="112"/>
        <v>3.9999999999999991</v>
      </c>
      <c r="M278" s="71">
        <v>0.41666666666666669</v>
      </c>
      <c r="N278" s="72">
        <v>0.83333333333333337</v>
      </c>
      <c r="O278" s="55">
        <f t="shared" si="113"/>
        <v>10</v>
      </c>
      <c r="P278" s="92"/>
    </row>
    <row r="279" spans="2:16" ht="19.5" customHeight="1" x14ac:dyDescent="0.2">
      <c r="B279" s="51">
        <f t="shared" si="104"/>
        <v>45226</v>
      </c>
      <c r="C279" s="52">
        <f t="shared" si="105"/>
        <v>45226</v>
      </c>
      <c r="D279" s="53"/>
      <c r="E279" s="54"/>
      <c r="F279" s="55"/>
      <c r="G279" s="125"/>
      <c r="H279" s="123"/>
      <c r="I279" s="124">
        <v>23</v>
      </c>
      <c r="J279" s="71">
        <v>0.58333333333333337</v>
      </c>
      <c r="K279" s="72">
        <v>0.75</v>
      </c>
      <c r="L279" s="55">
        <f t="shared" si="112"/>
        <v>3.9999999999999991</v>
      </c>
      <c r="M279" s="71">
        <v>0.41666666666666669</v>
      </c>
      <c r="N279" s="72">
        <v>0.83333333333333337</v>
      </c>
      <c r="O279" s="55">
        <f t="shared" si="113"/>
        <v>10</v>
      </c>
      <c r="P279" s="92"/>
    </row>
    <row r="280" spans="2:16" ht="19.5" customHeight="1" x14ac:dyDescent="0.2">
      <c r="B280" s="51">
        <f t="shared" si="104"/>
        <v>45227</v>
      </c>
      <c r="C280" s="52">
        <f t="shared" si="105"/>
        <v>45227</v>
      </c>
      <c r="D280" s="71"/>
      <c r="E280" s="72"/>
      <c r="F280" s="55"/>
      <c r="G280" s="125"/>
      <c r="H280" s="123"/>
      <c r="I280" s="124">
        <v>24</v>
      </c>
      <c r="J280" s="71">
        <v>0.41666666666666669</v>
      </c>
      <c r="K280" s="72">
        <v>0.75</v>
      </c>
      <c r="L280" s="55">
        <f t="shared" si="112"/>
        <v>8</v>
      </c>
      <c r="M280" s="71">
        <v>0.41666666666666669</v>
      </c>
      <c r="N280" s="72">
        <v>0.83333333333333337</v>
      </c>
      <c r="O280" s="55">
        <f t="shared" si="113"/>
        <v>10</v>
      </c>
      <c r="P280" s="92"/>
    </row>
    <row r="281" spans="2:16" ht="19.5" customHeight="1" x14ac:dyDescent="0.2">
      <c r="B281" s="51">
        <f>IF(DAY(B280+1)&lt;&gt;29,"",B280+1)</f>
        <v>45228</v>
      </c>
      <c r="C281" s="52">
        <f t="shared" si="105"/>
        <v>45228</v>
      </c>
      <c r="D281" s="84"/>
      <c r="E281" s="72"/>
      <c r="F281" s="55"/>
      <c r="G281" s="125"/>
      <c r="H281" s="123"/>
      <c r="I281" s="124">
        <v>25</v>
      </c>
      <c r="J281" s="71">
        <v>0.41666666666666669</v>
      </c>
      <c r="K281" s="72">
        <v>0.75</v>
      </c>
      <c r="L281" s="55">
        <f t="shared" si="112"/>
        <v>8</v>
      </c>
      <c r="M281" s="71">
        <v>0.41666666666666669</v>
      </c>
      <c r="N281" s="72">
        <v>0.75</v>
      </c>
      <c r="O281" s="55">
        <f t="shared" si="113"/>
        <v>8</v>
      </c>
      <c r="P281" s="162"/>
    </row>
    <row r="282" spans="2:16" ht="19.5" customHeight="1" x14ac:dyDescent="0.2">
      <c r="B282" s="51">
        <f>IF(DAY(B281+1)&lt;&gt;30,"",B281+1)</f>
        <v>45229</v>
      </c>
      <c r="C282" s="52">
        <f t="shared" si="105"/>
        <v>45229</v>
      </c>
      <c r="D282" s="56"/>
      <c r="E282" s="77"/>
      <c r="F282" s="76"/>
      <c r="G282" s="125"/>
      <c r="H282" s="123"/>
      <c r="I282" s="124">
        <v>26</v>
      </c>
      <c r="J282" s="71">
        <v>0.58333333333333337</v>
      </c>
      <c r="K282" s="72">
        <v>0.75</v>
      </c>
      <c r="L282" s="55">
        <f t="shared" si="112"/>
        <v>3.9999999999999991</v>
      </c>
      <c r="M282" s="71">
        <v>0.41666666666666669</v>
      </c>
      <c r="N282" s="72">
        <v>0.83333333333333337</v>
      </c>
      <c r="O282" s="55">
        <f t="shared" si="113"/>
        <v>10</v>
      </c>
      <c r="P282" s="162"/>
    </row>
    <row r="283" spans="2:16" ht="19.5" customHeight="1" thickBot="1" x14ac:dyDescent="0.25">
      <c r="B283" s="51">
        <f>IF(DAY(B282+1)&lt;&gt;31,"",B282+1)</f>
        <v>45230</v>
      </c>
      <c r="C283" s="52">
        <f t="shared" si="105"/>
        <v>45230</v>
      </c>
      <c r="D283" s="56"/>
      <c r="E283" s="77"/>
      <c r="F283" s="76"/>
      <c r="G283" s="125"/>
      <c r="H283" s="123" t="s">
        <v>79</v>
      </c>
      <c r="I283" s="134">
        <v>27</v>
      </c>
      <c r="J283" s="35"/>
      <c r="K283" s="48" t="s">
        <v>79</v>
      </c>
      <c r="L283" s="47"/>
      <c r="M283" s="35"/>
      <c r="N283" s="48" t="s">
        <v>79</v>
      </c>
      <c r="O283" s="47"/>
      <c r="P283" s="152"/>
    </row>
    <row r="284" spans="2:16" ht="19.5" customHeight="1" thickTop="1" x14ac:dyDescent="0.2">
      <c r="B284" s="57" t="s">
        <v>37</v>
      </c>
      <c r="C284" s="58"/>
      <c r="D284" s="57"/>
      <c r="E284" s="59">
        <f>COUNTIF(D253:D283,"&gt;0")</f>
        <v>2</v>
      </c>
      <c r="F284" s="60"/>
      <c r="G284" s="61"/>
      <c r="H284" s="59">
        <f>COUNTIF(G253:G283,"&gt;0")</f>
        <v>0</v>
      </c>
      <c r="I284" s="60"/>
      <c r="J284" s="61"/>
      <c r="K284" s="59">
        <f>COUNTIF(J253:J283,"&gt;0")</f>
        <v>26</v>
      </c>
      <c r="L284" s="60"/>
      <c r="M284" s="61"/>
      <c r="N284" s="59">
        <f>COUNTIF(M253:M283,"&gt;0")</f>
        <v>26</v>
      </c>
      <c r="O284" s="60"/>
      <c r="P284" s="80"/>
    </row>
    <row r="285" spans="2:16" ht="19.5" customHeight="1" x14ac:dyDescent="0.2">
      <c r="B285" s="62" t="s">
        <v>309</v>
      </c>
      <c r="C285" s="63"/>
      <c r="D285" s="64"/>
      <c r="E285" s="74">
        <f>SUM(F253:F283)</f>
        <v>14</v>
      </c>
      <c r="F285" s="63"/>
      <c r="G285" s="65"/>
      <c r="H285" s="74">
        <v>0</v>
      </c>
      <c r="I285" s="63"/>
      <c r="J285" s="65"/>
      <c r="K285" s="74">
        <f>SUM(L253:L283)</f>
        <v>144</v>
      </c>
      <c r="L285" s="63"/>
      <c r="M285" s="65"/>
      <c r="N285" s="74">
        <f>SUM(O253:O283)</f>
        <v>248</v>
      </c>
      <c r="O285" s="63"/>
      <c r="P285" s="40"/>
    </row>
    <row r="286" spans="2:16" ht="19.5" customHeight="1" x14ac:dyDescent="0.2">
      <c r="B286" s="64" t="s">
        <v>366</v>
      </c>
      <c r="C286" s="66"/>
      <c r="D286" s="64"/>
      <c r="E286" s="90">
        <f>COUNTIF($B$253:$B$283,"&gt;0")-E284</f>
        <v>29</v>
      </c>
      <c r="F286" s="47"/>
      <c r="G286" s="35"/>
      <c r="H286" s="90">
        <f>COUNTIF($B$253:$B$283,"&gt;0")-H284</f>
        <v>31</v>
      </c>
      <c r="I286" s="47"/>
      <c r="J286" s="35"/>
      <c r="K286" s="90">
        <f>COUNTIF($B$253:$B$283,"&gt;0")-K284</f>
        <v>5</v>
      </c>
      <c r="L286" s="47"/>
      <c r="M286" s="35"/>
      <c r="N286" s="90">
        <f>COUNTIF($B$253:$B$283,"&gt;0")-N284</f>
        <v>5</v>
      </c>
      <c r="O286" s="47"/>
      <c r="P286" s="40"/>
    </row>
    <row r="287" spans="2:16" ht="19.5" customHeight="1" x14ac:dyDescent="0.2">
      <c r="B287" s="67"/>
      <c r="C287" s="68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2:16" ht="18.75" customHeight="1" x14ac:dyDescent="0.2">
      <c r="B288" s="287" t="s">
        <v>13</v>
      </c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</row>
    <row r="289" spans="2:16" ht="18.75" customHeight="1" x14ac:dyDescent="0.2"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</row>
    <row r="290" spans="2:16" ht="18.75" customHeight="1" x14ac:dyDescent="0.2"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2:16" ht="18.75" customHeight="1" x14ac:dyDescent="0.2">
      <c r="B291" s="377">
        <f>EDATE(B250, 1)</f>
        <v>45231</v>
      </c>
      <c r="C291" s="377"/>
      <c r="D291" s="377"/>
      <c r="E291" s="295">
        <f>B291</f>
        <v>45231</v>
      </c>
      <c r="F291" s="295"/>
    </row>
    <row r="292" spans="2:16" ht="19.5" customHeight="1" x14ac:dyDescent="0.2">
      <c r="B292" s="289"/>
      <c r="C292" s="290"/>
      <c r="D292" s="219" t="s">
        <v>313</v>
      </c>
      <c r="E292" s="293"/>
      <c r="F292" s="220"/>
      <c r="G292" s="219" t="s">
        <v>2</v>
      </c>
      <c r="H292" s="293"/>
      <c r="I292" s="220"/>
      <c r="J292" s="219" t="s">
        <v>36</v>
      </c>
      <c r="K292" s="293"/>
      <c r="L292" s="220"/>
      <c r="M292" s="219" t="s">
        <v>237</v>
      </c>
      <c r="N292" s="293"/>
      <c r="O292" s="220"/>
      <c r="P292" s="40" t="s">
        <v>306</v>
      </c>
    </row>
    <row r="293" spans="2:16" ht="19.5" customHeight="1" x14ac:dyDescent="0.2">
      <c r="B293" s="291"/>
      <c r="C293" s="292"/>
      <c r="D293" s="35" t="s">
        <v>246</v>
      </c>
      <c r="E293" s="48" t="s">
        <v>307</v>
      </c>
      <c r="F293" s="47" t="s">
        <v>308</v>
      </c>
      <c r="G293" s="35" t="s">
        <v>246</v>
      </c>
      <c r="H293" s="48" t="s">
        <v>307</v>
      </c>
      <c r="I293" s="47" t="s">
        <v>308</v>
      </c>
      <c r="J293" s="35" t="s">
        <v>246</v>
      </c>
      <c r="K293" s="48" t="s">
        <v>307</v>
      </c>
      <c r="L293" s="47" t="s">
        <v>308</v>
      </c>
      <c r="M293" s="35" t="s">
        <v>246</v>
      </c>
      <c r="N293" s="48" t="s">
        <v>307</v>
      </c>
      <c r="O293" s="47" t="s">
        <v>308</v>
      </c>
      <c r="P293" s="3"/>
    </row>
    <row r="294" spans="2:16" ht="19.5" customHeight="1" x14ac:dyDescent="0.2">
      <c r="B294" s="51">
        <f>B291</f>
        <v>45231</v>
      </c>
      <c r="C294" s="52">
        <f>B294</f>
        <v>45231</v>
      </c>
      <c r="D294" s="71"/>
      <c r="E294" s="72"/>
      <c r="F294" s="55"/>
      <c r="G294" s="125"/>
      <c r="H294" s="123"/>
      <c r="I294" s="124">
        <v>27</v>
      </c>
      <c r="J294" s="71">
        <v>0.58333333333333337</v>
      </c>
      <c r="K294" s="72">
        <v>0.75</v>
      </c>
      <c r="L294" s="55">
        <f t="shared" ref="L294:L299" si="114">(K294-J294)*24</f>
        <v>3.9999999999999991</v>
      </c>
      <c r="M294" s="71">
        <v>0.41666666666666669</v>
      </c>
      <c r="N294" s="72">
        <v>0.83333333333333337</v>
      </c>
      <c r="O294" s="55">
        <f t="shared" ref="O294:O299" si="115">(N294-M294)*24</f>
        <v>10</v>
      </c>
      <c r="P294" s="162" t="s">
        <v>390</v>
      </c>
    </row>
    <row r="295" spans="2:16" ht="19.5" customHeight="1" x14ac:dyDescent="0.2">
      <c r="B295" s="51">
        <f t="shared" ref="B295:B321" si="116">B294+1</f>
        <v>45232</v>
      </c>
      <c r="C295" s="52">
        <f>B295</f>
        <v>45232</v>
      </c>
      <c r="D295" s="71"/>
      <c r="E295" s="72"/>
      <c r="F295" s="55"/>
      <c r="G295" s="125"/>
      <c r="H295" s="123"/>
      <c r="I295" s="134">
        <v>28</v>
      </c>
      <c r="J295" s="71">
        <v>0.58333333333333337</v>
      </c>
      <c r="K295" s="72">
        <v>0.75</v>
      </c>
      <c r="L295" s="55">
        <f t="shared" si="114"/>
        <v>3.9999999999999991</v>
      </c>
      <c r="M295" s="71">
        <v>0.41666666666666669</v>
      </c>
      <c r="N295" s="72">
        <v>0.83333333333333337</v>
      </c>
      <c r="O295" s="55">
        <f t="shared" si="115"/>
        <v>10</v>
      </c>
      <c r="P295" s="83"/>
    </row>
    <row r="296" spans="2:16" ht="19.5" customHeight="1" x14ac:dyDescent="0.2">
      <c r="B296" s="51">
        <f t="shared" si="116"/>
        <v>45233</v>
      </c>
      <c r="C296" s="52">
        <f t="shared" ref="C296:C324" si="117">B296</f>
        <v>45233</v>
      </c>
      <c r="D296" s="53"/>
      <c r="E296" s="54"/>
      <c r="F296" s="55"/>
      <c r="G296" s="71">
        <v>0.41666666666666669</v>
      </c>
      <c r="H296" s="72">
        <v>0.75</v>
      </c>
      <c r="I296" s="55">
        <f t="shared" ref="I296:I299" si="118">(H296-G296)*24</f>
        <v>8</v>
      </c>
      <c r="J296" s="71">
        <v>0.5</v>
      </c>
      <c r="K296" s="72">
        <v>0.75</v>
      </c>
      <c r="L296" s="55">
        <f t="shared" si="114"/>
        <v>6</v>
      </c>
      <c r="M296" s="71">
        <v>0.41666666666666669</v>
      </c>
      <c r="N296" s="72">
        <v>0.75</v>
      </c>
      <c r="O296" s="55">
        <f t="shared" si="115"/>
        <v>8</v>
      </c>
      <c r="P296" s="137" t="s">
        <v>395</v>
      </c>
    </row>
    <row r="297" spans="2:16" ht="19.5" customHeight="1" x14ac:dyDescent="0.2">
      <c r="B297" s="51">
        <f t="shared" si="116"/>
        <v>45234</v>
      </c>
      <c r="C297" s="52">
        <f t="shared" si="117"/>
        <v>45234</v>
      </c>
      <c r="D297" s="71"/>
      <c r="E297" s="72"/>
      <c r="F297" s="55"/>
      <c r="G297" s="71">
        <v>0.41666666666666669</v>
      </c>
      <c r="H297" s="72">
        <v>0.75</v>
      </c>
      <c r="I297" s="55">
        <f t="shared" si="118"/>
        <v>8</v>
      </c>
      <c r="J297" s="71">
        <v>0.5</v>
      </c>
      <c r="K297" s="72">
        <v>0.75</v>
      </c>
      <c r="L297" s="55">
        <f t="shared" si="114"/>
        <v>6</v>
      </c>
      <c r="M297" s="71">
        <v>0.41666666666666669</v>
      </c>
      <c r="N297" s="72">
        <v>0.83333333333333337</v>
      </c>
      <c r="O297" s="55">
        <f t="shared" si="115"/>
        <v>10</v>
      </c>
      <c r="P297" s="83"/>
    </row>
    <row r="298" spans="2:16" ht="19.5" customHeight="1" x14ac:dyDescent="0.2">
      <c r="B298" s="51">
        <f t="shared" si="116"/>
        <v>45235</v>
      </c>
      <c r="C298" s="52">
        <f t="shared" si="117"/>
        <v>45235</v>
      </c>
      <c r="D298" s="35"/>
      <c r="E298" s="48"/>
      <c r="F298" s="47"/>
      <c r="G298" s="71">
        <v>0.41666666666666669</v>
      </c>
      <c r="H298" s="72">
        <v>0.75</v>
      </c>
      <c r="I298" s="55">
        <f t="shared" si="118"/>
        <v>8</v>
      </c>
      <c r="J298" s="71">
        <v>0.5</v>
      </c>
      <c r="K298" s="72">
        <v>0.75</v>
      </c>
      <c r="L298" s="55">
        <f t="shared" si="114"/>
        <v>6</v>
      </c>
      <c r="M298" s="71">
        <v>0.41666666666666669</v>
      </c>
      <c r="N298" s="72">
        <v>0.75</v>
      </c>
      <c r="O298" s="55">
        <f t="shared" si="115"/>
        <v>8</v>
      </c>
      <c r="P298" s="83"/>
    </row>
    <row r="299" spans="2:16" ht="19.5" customHeight="1" x14ac:dyDescent="0.2">
      <c r="B299" s="51">
        <f t="shared" si="116"/>
        <v>45236</v>
      </c>
      <c r="C299" s="52">
        <f t="shared" si="117"/>
        <v>45236</v>
      </c>
      <c r="D299" s="35"/>
      <c r="E299" s="48"/>
      <c r="F299" s="47"/>
      <c r="G299" s="71">
        <v>0.58333333333333337</v>
      </c>
      <c r="H299" s="72">
        <v>0.77083333333333337</v>
      </c>
      <c r="I299" s="55">
        <f t="shared" si="118"/>
        <v>4.5</v>
      </c>
      <c r="J299" s="71">
        <v>0.58333333333333337</v>
      </c>
      <c r="K299" s="72">
        <v>0.75</v>
      </c>
      <c r="L299" s="55">
        <f t="shared" si="114"/>
        <v>3.9999999999999991</v>
      </c>
      <c r="M299" s="71">
        <v>0.41666666666666669</v>
      </c>
      <c r="N299" s="72">
        <v>0.83333333333333337</v>
      </c>
      <c r="O299" s="55">
        <f t="shared" si="115"/>
        <v>10</v>
      </c>
      <c r="P299" s="91"/>
    </row>
    <row r="300" spans="2:16" ht="19.5" customHeight="1" x14ac:dyDescent="0.2">
      <c r="B300" s="51">
        <f t="shared" si="116"/>
        <v>45237</v>
      </c>
      <c r="C300" s="52">
        <f t="shared" si="117"/>
        <v>45237</v>
      </c>
      <c r="D300" s="71"/>
      <c r="E300" s="72"/>
      <c r="F300" s="55"/>
      <c r="G300" s="35"/>
      <c r="H300" s="48" t="s">
        <v>79</v>
      </c>
      <c r="I300" s="47"/>
      <c r="J300" s="35"/>
      <c r="K300" s="48" t="s">
        <v>79</v>
      </c>
      <c r="L300" s="47"/>
      <c r="M300" s="35"/>
      <c r="N300" s="48" t="s">
        <v>79</v>
      </c>
      <c r="O300" s="47"/>
      <c r="P300" s="83"/>
    </row>
    <row r="301" spans="2:16" ht="19.5" customHeight="1" x14ac:dyDescent="0.2">
      <c r="B301" s="51">
        <f t="shared" si="116"/>
        <v>45238</v>
      </c>
      <c r="C301" s="52">
        <f t="shared" si="117"/>
        <v>45238</v>
      </c>
      <c r="D301" s="35"/>
      <c r="E301" s="48"/>
      <c r="F301" s="47"/>
      <c r="G301" s="71">
        <v>0.58333333333333337</v>
      </c>
      <c r="H301" s="72">
        <v>0.77083333333333337</v>
      </c>
      <c r="I301" s="55">
        <f t="shared" ref="I301:I306" si="119">(H301-G301)*24</f>
        <v>4.5</v>
      </c>
      <c r="J301" s="71">
        <v>0.58333333333333337</v>
      </c>
      <c r="K301" s="72">
        <v>0.75</v>
      </c>
      <c r="L301" s="55">
        <f t="shared" ref="L301:L306" si="120">(K301-J301)*24</f>
        <v>3.9999999999999991</v>
      </c>
      <c r="M301" s="71">
        <v>0.41666666666666669</v>
      </c>
      <c r="N301" s="72">
        <v>0.83333333333333337</v>
      </c>
      <c r="O301" s="55">
        <f t="shared" ref="O301:O306" si="121">(N301-M301)*24</f>
        <v>10</v>
      </c>
      <c r="P301" s="83"/>
    </row>
    <row r="302" spans="2:16" ht="19.5" customHeight="1" x14ac:dyDescent="0.2">
      <c r="B302" s="51">
        <f t="shared" si="116"/>
        <v>45239</v>
      </c>
      <c r="C302" s="52">
        <f t="shared" si="117"/>
        <v>45239</v>
      </c>
      <c r="D302" s="71"/>
      <c r="E302" s="72"/>
      <c r="F302" s="55"/>
      <c r="G302" s="71">
        <v>0.58333333333333337</v>
      </c>
      <c r="H302" s="72">
        <v>0.77083333333333337</v>
      </c>
      <c r="I302" s="55">
        <f t="shared" si="119"/>
        <v>4.5</v>
      </c>
      <c r="J302" s="71">
        <v>0.58333333333333337</v>
      </c>
      <c r="K302" s="72">
        <v>0.75</v>
      </c>
      <c r="L302" s="55">
        <f t="shared" si="120"/>
        <v>3.9999999999999991</v>
      </c>
      <c r="M302" s="71">
        <v>0.41666666666666669</v>
      </c>
      <c r="N302" s="72">
        <v>0.83333333333333337</v>
      </c>
      <c r="O302" s="55">
        <f t="shared" si="121"/>
        <v>10</v>
      </c>
      <c r="P302" s="92"/>
    </row>
    <row r="303" spans="2:16" ht="19.5" customHeight="1" x14ac:dyDescent="0.2">
      <c r="B303" s="51">
        <f t="shared" si="116"/>
        <v>45240</v>
      </c>
      <c r="C303" s="52">
        <f t="shared" si="117"/>
        <v>45240</v>
      </c>
      <c r="D303" s="71"/>
      <c r="E303" s="72"/>
      <c r="F303" s="55"/>
      <c r="G303" s="71">
        <v>0.58333333333333337</v>
      </c>
      <c r="H303" s="72">
        <v>0.77083333333333337</v>
      </c>
      <c r="I303" s="55">
        <f t="shared" si="119"/>
        <v>4.5</v>
      </c>
      <c r="J303" s="71">
        <v>0.58333333333333337</v>
      </c>
      <c r="K303" s="72">
        <v>0.75</v>
      </c>
      <c r="L303" s="55">
        <f t="shared" si="120"/>
        <v>3.9999999999999991</v>
      </c>
      <c r="M303" s="71">
        <v>0.41666666666666669</v>
      </c>
      <c r="N303" s="72">
        <v>0.83333333333333337</v>
      </c>
      <c r="O303" s="55">
        <f t="shared" si="121"/>
        <v>10</v>
      </c>
      <c r="P303" s="92"/>
    </row>
    <row r="304" spans="2:16" ht="19.5" customHeight="1" x14ac:dyDescent="0.2">
      <c r="B304" s="51">
        <f t="shared" si="116"/>
        <v>45241</v>
      </c>
      <c r="C304" s="52">
        <f t="shared" si="117"/>
        <v>45241</v>
      </c>
      <c r="D304" s="71"/>
      <c r="E304" s="72"/>
      <c r="F304" s="55"/>
      <c r="G304" s="71">
        <v>0.41666666666666669</v>
      </c>
      <c r="H304" s="72">
        <v>0.75</v>
      </c>
      <c r="I304" s="55">
        <f t="shared" si="119"/>
        <v>8</v>
      </c>
      <c r="J304" s="71">
        <v>0.5</v>
      </c>
      <c r="K304" s="72">
        <v>0.75</v>
      </c>
      <c r="L304" s="55">
        <f t="shared" si="120"/>
        <v>6</v>
      </c>
      <c r="M304" s="71">
        <v>0.41666666666666669</v>
      </c>
      <c r="N304" s="72">
        <v>0.83333333333333337</v>
      </c>
      <c r="O304" s="55">
        <f t="shared" si="121"/>
        <v>10</v>
      </c>
      <c r="P304" s="92"/>
    </row>
    <row r="305" spans="2:16" ht="19.5" customHeight="1" x14ac:dyDescent="0.2">
      <c r="B305" s="51">
        <f t="shared" si="116"/>
        <v>45242</v>
      </c>
      <c r="C305" s="52">
        <f t="shared" si="117"/>
        <v>45242</v>
      </c>
      <c r="D305" s="71"/>
      <c r="E305" s="72"/>
      <c r="F305" s="55"/>
      <c r="G305" s="71">
        <v>0.41666666666666669</v>
      </c>
      <c r="H305" s="72">
        <v>0.75</v>
      </c>
      <c r="I305" s="55">
        <f t="shared" si="119"/>
        <v>8</v>
      </c>
      <c r="J305" s="71">
        <v>0.5</v>
      </c>
      <c r="K305" s="72">
        <v>0.75</v>
      </c>
      <c r="L305" s="55">
        <f t="shared" si="120"/>
        <v>6</v>
      </c>
      <c r="M305" s="71">
        <v>0.41666666666666669</v>
      </c>
      <c r="N305" s="72">
        <v>0.75</v>
      </c>
      <c r="O305" s="55">
        <f t="shared" si="121"/>
        <v>8</v>
      </c>
      <c r="P305" s="92"/>
    </row>
    <row r="306" spans="2:16" ht="19.5" customHeight="1" x14ac:dyDescent="0.2">
      <c r="B306" s="51">
        <f t="shared" si="116"/>
        <v>45243</v>
      </c>
      <c r="C306" s="52">
        <f t="shared" si="117"/>
        <v>45243</v>
      </c>
      <c r="D306" s="53"/>
      <c r="E306" s="54"/>
      <c r="F306" s="55"/>
      <c r="G306" s="71">
        <v>0.58333333333333337</v>
      </c>
      <c r="H306" s="72">
        <v>0.77083333333333337</v>
      </c>
      <c r="I306" s="55">
        <f t="shared" si="119"/>
        <v>4.5</v>
      </c>
      <c r="J306" s="71">
        <v>0.58333333333333337</v>
      </c>
      <c r="K306" s="72">
        <v>0.75</v>
      </c>
      <c r="L306" s="55">
        <f t="shared" si="120"/>
        <v>3.9999999999999991</v>
      </c>
      <c r="M306" s="71">
        <v>0.41666666666666669</v>
      </c>
      <c r="N306" s="72">
        <v>0.83333333333333337</v>
      </c>
      <c r="O306" s="55">
        <f t="shared" si="121"/>
        <v>10</v>
      </c>
      <c r="P306" s="92"/>
    </row>
    <row r="307" spans="2:16" ht="19.5" customHeight="1" x14ac:dyDescent="0.2">
      <c r="B307" s="51">
        <f t="shared" si="116"/>
        <v>45244</v>
      </c>
      <c r="C307" s="52">
        <f t="shared" si="117"/>
        <v>45244</v>
      </c>
      <c r="D307" s="71"/>
      <c r="E307" s="72"/>
      <c r="F307" s="55"/>
      <c r="G307" s="35"/>
      <c r="H307" s="48" t="s">
        <v>79</v>
      </c>
      <c r="I307" s="47"/>
      <c r="J307" s="35"/>
      <c r="K307" s="48" t="s">
        <v>79</v>
      </c>
      <c r="L307" s="47"/>
      <c r="M307" s="35"/>
      <c r="N307" s="48" t="s">
        <v>79</v>
      </c>
      <c r="O307" s="47"/>
      <c r="P307" s="92"/>
    </row>
    <row r="308" spans="2:16" ht="19.5" customHeight="1" x14ac:dyDescent="0.2">
      <c r="B308" s="51">
        <f t="shared" si="116"/>
        <v>45245</v>
      </c>
      <c r="C308" s="52">
        <f t="shared" si="117"/>
        <v>45245</v>
      </c>
      <c r="D308" s="35"/>
      <c r="E308" s="48"/>
      <c r="F308" s="47"/>
      <c r="G308" s="71">
        <v>0.58333333333333337</v>
      </c>
      <c r="H308" s="72">
        <v>0.77083333333333337</v>
      </c>
      <c r="I308" s="55">
        <f t="shared" ref="I308:I313" si="122">(H308-G308)*24</f>
        <v>4.5</v>
      </c>
      <c r="J308" s="71">
        <v>0.58333333333333337</v>
      </c>
      <c r="K308" s="72">
        <v>0.75</v>
      </c>
      <c r="L308" s="55">
        <f t="shared" ref="L308:L313" si="123">(K308-J308)*24</f>
        <v>3.9999999999999991</v>
      </c>
      <c r="M308" s="71">
        <v>0.41666666666666669</v>
      </c>
      <c r="N308" s="72">
        <v>0.83333333333333337</v>
      </c>
      <c r="O308" s="55">
        <f t="shared" ref="O308:O313" si="124">(N308-M308)*24</f>
        <v>10</v>
      </c>
      <c r="P308" s="92"/>
    </row>
    <row r="309" spans="2:16" ht="19.5" customHeight="1" x14ac:dyDescent="0.2">
      <c r="B309" s="51">
        <f t="shared" si="116"/>
        <v>45246</v>
      </c>
      <c r="C309" s="52">
        <f t="shared" si="117"/>
        <v>45246</v>
      </c>
      <c r="D309" s="71"/>
      <c r="E309" s="72"/>
      <c r="F309" s="55"/>
      <c r="G309" s="71">
        <v>0.58333333333333337</v>
      </c>
      <c r="H309" s="72">
        <v>0.77083333333333337</v>
      </c>
      <c r="I309" s="55">
        <f t="shared" si="122"/>
        <v>4.5</v>
      </c>
      <c r="J309" s="71">
        <v>0.58333333333333337</v>
      </c>
      <c r="K309" s="72">
        <v>0.75</v>
      </c>
      <c r="L309" s="55">
        <f t="shared" si="123"/>
        <v>3.9999999999999991</v>
      </c>
      <c r="M309" s="71">
        <v>0.41666666666666669</v>
      </c>
      <c r="N309" s="72">
        <v>0.83333333333333337</v>
      </c>
      <c r="O309" s="55">
        <f t="shared" si="124"/>
        <v>10</v>
      </c>
      <c r="P309" s="92"/>
    </row>
    <row r="310" spans="2:16" ht="19.5" customHeight="1" x14ac:dyDescent="0.2">
      <c r="B310" s="51">
        <f t="shared" si="116"/>
        <v>45247</v>
      </c>
      <c r="C310" s="52">
        <f t="shared" si="117"/>
        <v>45247</v>
      </c>
      <c r="D310" s="71"/>
      <c r="E310" s="72"/>
      <c r="F310" s="55"/>
      <c r="G310" s="71">
        <v>0.58333333333333337</v>
      </c>
      <c r="H310" s="72">
        <v>0.77083333333333337</v>
      </c>
      <c r="I310" s="55">
        <f t="shared" si="122"/>
        <v>4.5</v>
      </c>
      <c r="J310" s="71">
        <v>0.58333333333333337</v>
      </c>
      <c r="K310" s="72">
        <v>0.75</v>
      </c>
      <c r="L310" s="55">
        <f t="shared" si="123"/>
        <v>3.9999999999999991</v>
      </c>
      <c r="M310" s="71">
        <v>0.41666666666666669</v>
      </c>
      <c r="N310" s="72">
        <v>0.83333333333333337</v>
      </c>
      <c r="O310" s="55">
        <f t="shared" si="124"/>
        <v>10</v>
      </c>
      <c r="P310" s="92"/>
    </row>
    <row r="311" spans="2:16" ht="19.5" customHeight="1" x14ac:dyDescent="0.2">
      <c r="B311" s="51">
        <f t="shared" si="116"/>
        <v>45248</v>
      </c>
      <c r="C311" s="52">
        <f t="shared" si="117"/>
        <v>45248</v>
      </c>
      <c r="D311" s="71"/>
      <c r="E311" s="72"/>
      <c r="F311" s="55"/>
      <c r="G311" s="71">
        <v>0.41666666666666669</v>
      </c>
      <c r="H311" s="72">
        <v>0.75</v>
      </c>
      <c r="I311" s="55">
        <f t="shared" si="122"/>
        <v>8</v>
      </c>
      <c r="J311" s="71">
        <v>0.5</v>
      </c>
      <c r="K311" s="72">
        <v>0.75</v>
      </c>
      <c r="L311" s="55">
        <f t="shared" si="123"/>
        <v>6</v>
      </c>
      <c r="M311" s="71">
        <v>0.41666666666666669</v>
      </c>
      <c r="N311" s="72">
        <v>0.83333333333333337</v>
      </c>
      <c r="O311" s="55">
        <f t="shared" si="124"/>
        <v>10</v>
      </c>
      <c r="P311" s="92"/>
    </row>
    <row r="312" spans="2:16" ht="19.5" customHeight="1" x14ac:dyDescent="0.2">
      <c r="B312" s="51">
        <f t="shared" si="116"/>
        <v>45249</v>
      </c>
      <c r="C312" s="52">
        <f t="shared" si="117"/>
        <v>45249</v>
      </c>
      <c r="D312" s="71"/>
      <c r="E312" s="72"/>
      <c r="F312" s="55"/>
      <c r="G312" s="71">
        <v>0.41666666666666669</v>
      </c>
      <c r="H312" s="72">
        <v>0.75</v>
      </c>
      <c r="I312" s="55">
        <f t="shared" si="122"/>
        <v>8</v>
      </c>
      <c r="J312" s="71">
        <v>0.5</v>
      </c>
      <c r="K312" s="72">
        <v>0.75</v>
      </c>
      <c r="L312" s="55">
        <f t="shared" si="123"/>
        <v>6</v>
      </c>
      <c r="M312" s="71">
        <v>0.41666666666666669</v>
      </c>
      <c r="N312" s="72">
        <v>0.75</v>
      </c>
      <c r="O312" s="55">
        <f t="shared" si="124"/>
        <v>8</v>
      </c>
      <c r="P312" s="92"/>
    </row>
    <row r="313" spans="2:16" ht="19.5" customHeight="1" x14ac:dyDescent="0.2">
      <c r="B313" s="51">
        <f t="shared" si="116"/>
        <v>45250</v>
      </c>
      <c r="C313" s="52">
        <f t="shared" si="117"/>
        <v>45250</v>
      </c>
      <c r="D313" s="53"/>
      <c r="E313" s="54"/>
      <c r="F313" s="55"/>
      <c r="G313" s="71">
        <v>0.58333333333333337</v>
      </c>
      <c r="H313" s="72">
        <v>0.77083333333333337</v>
      </c>
      <c r="I313" s="55">
        <f t="shared" si="122"/>
        <v>4.5</v>
      </c>
      <c r="J313" s="71">
        <v>0.58333333333333337</v>
      </c>
      <c r="K313" s="72">
        <v>0.75</v>
      </c>
      <c r="L313" s="55">
        <f t="shared" si="123"/>
        <v>3.9999999999999991</v>
      </c>
      <c r="M313" s="71">
        <v>0.41666666666666669</v>
      </c>
      <c r="N313" s="72">
        <v>0.83333333333333337</v>
      </c>
      <c r="O313" s="55">
        <f t="shared" si="124"/>
        <v>10</v>
      </c>
      <c r="P313" s="92"/>
    </row>
    <row r="314" spans="2:16" ht="19.5" customHeight="1" x14ac:dyDescent="0.2">
      <c r="B314" s="51">
        <f t="shared" si="116"/>
        <v>45251</v>
      </c>
      <c r="C314" s="52">
        <f t="shared" si="117"/>
        <v>45251</v>
      </c>
      <c r="D314" s="71"/>
      <c r="E314" s="72"/>
      <c r="F314" s="55"/>
      <c r="G314" s="35"/>
      <c r="H314" s="48" t="s">
        <v>79</v>
      </c>
      <c r="I314" s="47"/>
      <c r="J314" s="35"/>
      <c r="K314" s="48" t="s">
        <v>79</v>
      </c>
      <c r="L314" s="47"/>
      <c r="M314" s="35"/>
      <c r="N314" s="48" t="s">
        <v>79</v>
      </c>
      <c r="O314" s="47"/>
      <c r="P314" s="117"/>
    </row>
    <row r="315" spans="2:16" ht="19.5" customHeight="1" x14ac:dyDescent="0.2">
      <c r="B315" s="51">
        <f t="shared" si="116"/>
        <v>45252</v>
      </c>
      <c r="C315" s="52">
        <f t="shared" si="117"/>
        <v>45252</v>
      </c>
      <c r="D315" s="35"/>
      <c r="E315" s="48"/>
      <c r="F315" s="47"/>
      <c r="G315" s="71">
        <v>0.58333333333333337</v>
      </c>
      <c r="H315" s="72">
        <v>0.77083333333333337</v>
      </c>
      <c r="I315" s="55">
        <f t="shared" ref="I315" si="125">(H315-G315)*24</f>
        <v>4.5</v>
      </c>
      <c r="J315" s="71">
        <v>0.58333333333333337</v>
      </c>
      <c r="K315" s="72">
        <v>0.75</v>
      </c>
      <c r="L315" s="55">
        <f t="shared" ref="L315" si="126">(K315-J315)*24</f>
        <v>3.9999999999999991</v>
      </c>
      <c r="M315" s="71">
        <v>0.41666666666666669</v>
      </c>
      <c r="N315" s="72">
        <v>0.83333333333333337</v>
      </c>
      <c r="O315" s="55">
        <f t="shared" ref="O315" si="127">(N315-M315)*24</f>
        <v>10</v>
      </c>
      <c r="P315" s="83"/>
    </row>
    <row r="316" spans="2:16" ht="19.5" customHeight="1" x14ac:dyDescent="0.2">
      <c r="B316" s="51">
        <f t="shared" si="116"/>
        <v>45253</v>
      </c>
      <c r="C316" s="52">
        <f t="shared" si="117"/>
        <v>45253</v>
      </c>
      <c r="D316" s="71"/>
      <c r="E316" s="72"/>
      <c r="F316" s="55"/>
      <c r="G316" s="71">
        <v>0.41666666666666669</v>
      </c>
      <c r="H316" s="72">
        <v>0.75</v>
      </c>
      <c r="I316" s="55">
        <f t="shared" ref="I316:I320" si="128">(H316-G316)*24</f>
        <v>8</v>
      </c>
      <c r="J316" s="71">
        <v>0.5</v>
      </c>
      <c r="K316" s="72">
        <v>0.75</v>
      </c>
      <c r="L316" s="55">
        <f t="shared" ref="L316:L320" si="129">(K316-J316)*24</f>
        <v>6</v>
      </c>
      <c r="M316" s="71">
        <v>0.41666666666666669</v>
      </c>
      <c r="N316" s="72">
        <v>0.75</v>
      </c>
      <c r="O316" s="55">
        <f t="shared" ref="O316:O320" si="130">(N316-M316)*24</f>
        <v>8</v>
      </c>
      <c r="P316" s="83" t="s">
        <v>180</v>
      </c>
    </row>
    <row r="317" spans="2:16" ht="19.5" customHeight="1" x14ac:dyDescent="0.2">
      <c r="B317" s="51">
        <f t="shared" si="116"/>
        <v>45254</v>
      </c>
      <c r="C317" s="52">
        <f t="shared" si="117"/>
        <v>45254</v>
      </c>
      <c r="D317" s="71"/>
      <c r="E317" s="72"/>
      <c r="F317" s="55"/>
      <c r="G317" s="71">
        <v>0.58333333333333337</v>
      </c>
      <c r="H317" s="72">
        <v>0.77083333333333337</v>
      </c>
      <c r="I317" s="55">
        <f t="shared" si="128"/>
        <v>4.5</v>
      </c>
      <c r="J317" s="71">
        <v>0.58333333333333337</v>
      </c>
      <c r="K317" s="72">
        <v>0.75</v>
      </c>
      <c r="L317" s="55">
        <f t="shared" si="129"/>
        <v>3.9999999999999991</v>
      </c>
      <c r="M317" s="71">
        <v>0.41666666666666669</v>
      </c>
      <c r="N317" s="72">
        <v>0.83333333333333337</v>
      </c>
      <c r="O317" s="55">
        <f t="shared" si="130"/>
        <v>10</v>
      </c>
      <c r="P317" s="92"/>
    </row>
    <row r="318" spans="2:16" ht="19.5" customHeight="1" x14ac:dyDescent="0.2">
      <c r="B318" s="51">
        <f t="shared" si="116"/>
        <v>45255</v>
      </c>
      <c r="C318" s="52">
        <f t="shared" si="117"/>
        <v>45255</v>
      </c>
      <c r="D318" s="71"/>
      <c r="E318" s="72"/>
      <c r="F318" s="55"/>
      <c r="G318" s="71">
        <v>0.41666666666666669</v>
      </c>
      <c r="H318" s="72">
        <v>0.75</v>
      </c>
      <c r="I318" s="55">
        <f t="shared" si="128"/>
        <v>8</v>
      </c>
      <c r="J318" s="71">
        <v>0.5</v>
      </c>
      <c r="K318" s="72">
        <v>0.75</v>
      </c>
      <c r="L318" s="55">
        <f t="shared" si="129"/>
        <v>6</v>
      </c>
      <c r="M318" s="71">
        <v>0.41666666666666669</v>
      </c>
      <c r="N318" s="72">
        <v>0.83333333333333337</v>
      </c>
      <c r="O318" s="55">
        <f t="shared" si="130"/>
        <v>10</v>
      </c>
      <c r="P318" s="92"/>
    </row>
    <row r="319" spans="2:16" ht="19.5" customHeight="1" x14ac:dyDescent="0.2">
      <c r="B319" s="51">
        <f t="shared" si="116"/>
        <v>45256</v>
      </c>
      <c r="C319" s="52">
        <f t="shared" si="117"/>
        <v>45256</v>
      </c>
      <c r="D319" s="71"/>
      <c r="E319" s="72"/>
      <c r="F319" s="55"/>
      <c r="G319" s="71">
        <v>0.41666666666666669</v>
      </c>
      <c r="H319" s="72">
        <v>0.75</v>
      </c>
      <c r="I319" s="55">
        <f t="shared" si="128"/>
        <v>8</v>
      </c>
      <c r="J319" s="71">
        <v>0.5</v>
      </c>
      <c r="K319" s="72">
        <v>0.75</v>
      </c>
      <c r="L319" s="55">
        <f t="shared" si="129"/>
        <v>6</v>
      </c>
      <c r="M319" s="71">
        <v>0.41666666666666669</v>
      </c>
      <c r="N319" s="72">
        <v>0.75</v>
      </c>
      <c r="O319" s="55">
        <f t="shared" si="130"/>
        <v>8</v>
      </c>
      <c r="P319" s="92"/>
    </row>
    <row r="320" spans="2:16" ht="19.5" customHeight="1" x14ac:dyDescent="0.2">
      <c r="B320" s="51">
        <f t="shared" si="116"/>
        <v>45257</v>
      </c>
      <c r="C320" s="52">
        <f t="shared" si="117"/>
        <v>45257</v>
      </c>
      <c r="D320" s="53"/>
      <c r="E320" s="54"/>
      <c r="F320" s="55"/>
      <c r="G320" s="71">
        <v>0.58333333333333337</v>
      </c>
      <c r="H320" s="72">
        <v>0.77083333333333337</v>
      </c>
      <c r="I320" s="55">
        <f t="shared" si="128"/>
        <v>4.5</v>
      </c>
      <c r="J320" s="71">
        <v>0.58333333333333337</v>
      </c>
      <c r="K320" s="72">
        <v>0.75</v>
      </c>
      <c r="L320" s="55">
        <f t="shared" si="129"/>
        <v>3.9999999999999991</v>
      </c>
      <c r="M320" s="71">
        <v>0.41666666666666669</v>
      </c>
      <c r="N320" s="72">
        <v>0.83333333333333337</v>
      </c>
      <c r="O320" s="55">
        <f t="shared" si="130"/>
        <v>10</v>
      </c>
      <c r="P320" s="92"/>
    </row>
    <row r="321" spans="2:16" ht="19.5" customHeight="1" x14ac:dyDescent="0.2">
      <c r="B321" s="51">
        <f t="shared" si="116"/>
        <v>45258</v>
      </c>
      <c r="C321" s="52">
        <f t="shared" si="117"/>
        <v>45258</v>
      </c>
      <c r="D321" s="53"/>
      <c r="E321" s="54"/>
      <c r="F321" s="55"/>
      <c r="G321" s="35"/>
      <c r="H321" s="48" t="s">
        <v>79</v>
      </c>
      <c r="I321" s="47"/>
      <c r="J321" s="35"/>
      <c r="K321" s="48" t="s">
        <v>79</v>
      </c>
      <c r="L321" s="47"/>
      <c r="M321" s="35"/>
      <c r="N321" s="48" t="s">
        <v>79</v>
      </c>
      <c r="O321" s="47"/>
      <c r="P321" s="92"/>
    </row>
    <row r="322" spans="2:16" ht="19.5" customHeight="1" x14ac:dyDescent="0.2">
      <c r="B322" s="51">
        <f>IF(DAY(B321+1)&lt;&gt;29,"",B321+1)</f>
        <v>45259</v>
      </c>
      <c r="C322" s="52">
        <f t="shared" si="117"/>
        <v>45259</v>
      </c>
      <c r="D322" s="71"/>
      <c r="E322" s="72"/>
      <c r="F322" s="55"/>
      <c r="G322" s="71">
        <v>0.58333333333333337</v>
      </c>
      <c r="H322" s="72">
        <v>0.77083333333333337</v>
      </c>
      <c r="I322" s="55">
        <f>(H322-G322)*24</f>
        <v>4.5</v>
      </c>
      <c r="J322" s="71">
        <v>0.58333333333333337</v>
      </c>
      <c r="K322" s="72">
        <v>0.75</v>
      </c>
      <c r="L322" s="55">
        <f>(K322-J322)*24</f>
        <v>3.9999999999999991</v>
      </c>
      <c r="M322" s="71">
        <v>0.41666666666666669</v>
      </c>
      <c r="N322" s="72">
        <v>0.83333333333333337</v>
      </c>
      <c r="O322" s="55">
        <f>(N322-M322)*24</f>
        <v>10</v>
      </c>
      <c r="P322" s="128"/>
    </row>
    <row r="323" spans="2:16" ht="19.5" customHeight="1" x14ac:dyDescent="0.2">
      <c r="B323" s="51">
        <f>IF(DAY(B322+1)&lt;&gt;30,"",B322+1)</f>
        <v>45260</v>
      </c>
      <c r="C323" s="52">
        <f t="shared" si="117"/>
        <v>45260</v>
      </c>
      <c r="D323" s="84"/>
      <c r="E323" s="72"/>
      <c r="F323" s="55"/>
      <c r="G323" s="71">
        <v>0.58333333333333337</v>
      </c>
      <c r="H323" s="72">
        <v>0.77083333333333337</v>
      </c>
      <c r="I323" s="55">
        <f>(H323-G323)*24</f>
        <v>4.5</v>
      </c>
      <c r="J323" s="71">
        <v>0.58333333333333337</v>
      </c>
      <c r="K323" s="72">
        <v>0.75</v>
      </c>
      <c r="L323" s="55">
        <f>(K323-J323)*24</f>
        <v>3.9999999999999991</v>
      </c>
      <c r="M323" s="71">
        <v>0.41666666666666669</v>
      </c>
      <c r="N323" s="72">
        <v>0.83333333333333337</v>
      </c>
      <c r="O323" s="55">
        <f>(N323-M323)*24</f>
        <v>10</v>
      </c>
      <c r="P323" s="158"/>
    </row>
    <row r="324" spans="2:16" ht="19.5" customHeight="1" thickBot="1" x14ac:dyDescent="0.25">
      <c r="B324" s="51" t="str">
        <f>IF(DAY(B323+1)&lt;&gt;31,"",B323+1)</f>
        <v/>
      </c>
      <c r="C324" s="52" t="str">
        <f t="shared" si="117"/>
        <v/>
      </c>
      <c r="D324" s="56"/>
      <c r="E324" s="77"/>
      <c r="F324" s="76"/>
      <c r="G324" s="71"/>
      <c r="H324" s="72"/>
      <c r="I324" s="55"/>
      <c r="J324" s="71"/>
      <c r="K324" s="72"/>
      <c r="L324" s="55"/>
      <c r="M324" s="71"/>
      <c r="N324" s="72"/>
      <c r="O324" s="55"/>
      <c r="P324" s="94"/>
    </row>
    <row r="325" spans="2:16" ht="19.5" customHeight="1" thickTop="1" x14ac:dyDescent="0.2">
      <c r="B325" s="57" t="s">
        <v>37</v>
      </c>
      <c r="C325" s="58"/>
      <c r="D325" s="57"/>
      <c r="E325" s="59">
        <f>COUNTIF(D294:D324,"&gt;0")</f>
        <v>0</v>
      </c>
      <c r="F325" s="60"/>
      <c r="G325" s="61"/>
      <c r="H325" s="59">
        <f>COUNTIF(G294:G324,"&gt;0")</f>
        <v>24</v>
      </c>
      <c r="I325" s="60"/>
      <c r="J325" s="61"/>
      <c r="K325" s="59">
        <f>COUNTIF(J294:J324,"&gt;0")</f>
        <v>26</v>
      </c>
      <c r="L325" s="60"/>
      <c r="M325" s="61"/>
      <c r="N325" s="59">
        <f>COUNTIF(M294:M324,"&gt;0")</f>
        <v>26</v>
      </c>
      <c r="O325" s="60"/>
      <c r="P325" s="40"/>
    </row>
    <row r="326" spans="2:16" ht="19.5" customHeight="1" x14ac:dyDescent="0.2">
      <c r="B326" s="62" t="s">
        <v>309</v>
      </c>
      <c r="C326" s="63"/>
      <c r="D326" s="64"/>
      <c r="E326" s="74">
        <f>SUM(F294:F324)</f>
        <v>0</v>
      </c>
      <c r="F326" s="63"/>
      <c r="G326" s="65"/>
      <c r="H326" s="74">
        <f>SUM(I296:I324)</f>
        <v>143</v>
      </c>
      <c r="I326" s="63"/>
      <c r="J326" s="65"/>
      <c r="K326" s="74">
        <f>SUM(L294:L324)</f>
        <v>124</v>
      </c>
      <c r="L326" s="63"/>
      <c r="M326" s="65"/>
      <c r="N326" s="74">
        <f>SUM(O294:O324)</f>
        <v>248</v>
      </c>
      <c r="O326" s="63"/>
      <c r="P326" s="40"/>
    </row>
    <row r="327" spans="2:16" ht="19.5" customHeight="1" x14ac:dyDescent="0.2">
      <c r="B327" s="64" t="s">
        <v>366</v>
      </c>
      <c r="C327" s="66"/>
      <c r="D327" s="64"/>
      <c r="E327" s="90">
        <f>COUNTIF($B$294:$B$324,"&gt;0")-E325</f>
        <v>30</v>
      </c>
      <c r="F327" s="47"/>
      <c r="G327" s="35"/>
      <c r="H327" s="90">
        <f>COUNTIF($B$294:$B$324,"&gt;0")-H325</f>
        <v>6</v>
      </c>
      <c r="I327" s="47"/>
      <c r="J327" s="35"/>
      <c r="K327" s="90">
        <f>COUNTIF($B$294:$B$324,"&gt;0")-K325</f>
        <v>4</v>
      </c>
      <c r="L327" s="47"/>
      <c r="M327" s="35"/>
      <c r="N327" s="90">
        <f>COUNTIF($B$294:$B$324,"&gt;0")-N325</f>
        <v>4</v>
      </c>
      <c r="O327" s="47"/>
      <c r="P327" s="40"/>
    </row>
    <row r="328" spans="2:16" ht="19.5" customHeight="1" x14ac:dyDescent="0.2">
      <c r="B328" s="67"/>
      <c r="C328" s="68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2:16" ht="18.75" customHeight="1" x14ac:dyDescent="0.2">
      <c r="B329" s="287" t="s">
        <v>13</v>
      </c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</row>
    <row r="330" spans="2:16" ht="18.75" customHeight="1" x14ac:dyDescent="0.2"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</row>
    <row r="331" spans="2:16" ht="18.75" customHeight="1" x14ac:dyDescent="0.2"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2:16" ht="18.75" customHeight="1" x14ac:dyDescent="0.2">
      <c r="B332" s="377">
        <f>EDATE(B291, 1)</f>
        <v>45261</v>
      </c>
      <c r="C332" s="377"/>
      <c r="D332" s="377"/>
      <c r="E332" s="295">
        <f>B332</f>
        <v>45261</v>
      </c>
      <c r="F332" s="295"/>
    </row>
    <row r="333" spans="2:16" ht="19.5" customHeight="1" x14ac:dyDescent="0.2">
      <c r="B333" s="289"/>
      <c r="C333" s="290"/>
      <c r="D333" s="219" t="s">
        <v>313</v>
      </c>
      <c r="E333" s="293"/>
      <c r="F333" s="220"/>
      <c r="G333" s="219" t="s">
        <v>2</v>
      </c>
      <c r="H333" s="293"/>
      <c r="I333" s="220"/>
      <c r="J333" s="219" t="s">
        <v>36</v>
      </c>
      <c r="K333" s="293"/>
      <c r="L333" s="220"/>
      <c r="M333" s="219" t="s">
        <v>237</v>
      </c>
      <c r="N333" s="293"/>
      <c r="O333" s="220"/>
      <c r="P333" s="40" t="s">
        <v>306</v>
      </c>
    </row>
    <row r="334" spans="2:16" ht="19.5" customHeight="1" x14ac:dyDescent="0.2">
      <c r="B334" s="291"/>
      <c r="C334" s="292"/>
      <c r="D334" s="35" t="s">
        <v>246</v>
      </c>
      <c r="E334" s="48" t="s">
        <v>307</v>
      </c>
      <c r="F334" s="47" t="s">
        <v>308</v>
      </c>
      <c r="G334" s="35" t="s">
        <v>246</v>
      </c>
      <c r="H334" s="48" t="s">
        <v>307</v>
      </c>
      <c r="I334" s="47" t="s">
        <v>308</v>
      </c>
      <c r="J334" s="35" t="s">
        <v>246</v>
      </c>
      <c r="K334" s="48" t="s">
        <v>307</v>
      </c>
      <c r="L334" s="47" t="s">
        <v>308</v>
      </c>
      <c r="M334" s="35" t="s">
        <v>246</v>
      </c>
      <c r="N334" s="48" t="s">
        <v>307</v>
      </c>
      <c r="O334" s="47" t="s">
        <v>308</v>
      </c>
      <c r="P334" s="40"/>
    </row>
    <row r="335" spans="2:16" ht="19.5" customHeight="1" x14ac:dyDescent="0.2">
      <c r="B335" s="51">
        <f>B332</f>
        <v>45261</v>
      </c>
      <c r="C335" s="52">
        <f>B335</f>
        <v>45261</v>
      </c>
      <c r="D335" s="53"/>
      <c r="E335" s="54"/>
      <c r="F335" s="55"/>
      <c r="G335" s="71">
        <v>0.58333333333333337</v>
      </c>
      <c r="H335" s="72">
        <v>0.77083333333333337</v>
      </c>
      <c r="I335" s="55">
        <f>(H335-G335)*24</f>
        <v>4.5</v>
      </c>
      <c r="J335" s="71">
        <v>0.58333333333333337</v>
      </c>
      <c r="K335" s="72">
        <v>0.75</v>
      </c>
      <c r="L335" s="55">
        <f>(K335-J335)*24</f>
        <v>3.9999999999999991</v>
      </c>
      <c r="M335" s="71">
        <v>0.41666666666666669</v>
      </c>
      <c r="N335" s="72">
        <v>0.83333333333333337</v>
      </c>
      <c r="O335" s="55">
        <f>(N335-M335)*24</f>
        <v>10</v>
      </c>
      <c r="P335" s="70"/>
    </row>
    <row r="336" spans="2:16" ht="19.5" customHeight="1" x14ac:dyDescent="0.2">
      <c r="B336" s="51">
        <f t="shared" ref="B336:B362" si="131">B335+1</f>
        <v>45262</v>
      </c>
      <c r="C336" s="52">
        <f>B336</f>
        <v>45262</v>
      </c>
      <c r="D336" s="53"/>
      <c r="E336" s="54"/>
      <c r="F336" s="55"/>
      <c r="G336" s="71">
        <v>0.41666666666666669</v>
      </c>
      <c r="H336" s="72">
        <v>0.75</v>
      </c>
      <c r="I336" s="55">
        <f>(H336-G336)*24</f>
        <v>8</v>
      </c>
      <c r="J336" s="71">
        <v>0.5</v>
      </c>
      <c r="K336" s="72">
        <v>0.75</v>
      </c>
      <c r="L336" s="55">
        <f>(K336-J336)*24</f>
        <v>6</v>
      </c>
      <c r="M336" s="71">
        <v>0.41666666666666669</v>
      </c>
      <c r="N336" s="72">
        <v>0.83333333333333337</v>
      </c>
      <c r="O336" s="55">
        <f>(N336-M336)*24</f>
        <v>10</v>
      </c>
      <c r="P336" s="70"/>
    </row>
    <row r="337" spans="2:16" ht="19.5" customHeight="1" x14ac:dyDescent="0.2">
      <c r="B337" s="51">
        <f t="shared" si="131"/>
        <v>45263</v>
      </c>
      <c r="C337" s="52">
        <f t="shared" ref="C337:C365" si="132">B337</f>
        <v>45263</v>
      </c>
      <c r="D337" s="53"/>
      <c r="E337" s="54"/>
      <c r="F337" s="55"/>
      <c r="G337" s="71">
        <v>0.41666666666666669</v>
      </c>
      <c r="H337" s="72">
        <v>0.75</v>
      </c>
      <c r="I337" s="55">
        <f>(H337-G337)*24</f>
        <v>8</v>
      </c>
      <c r="J337" s="71">
        <v>0.5</v>
      </c>
      <c r="K337" s="72">
        <v>0.75</v>
      </c>
      <c r="L337" s="55">
        <f>(K337-J337)*24</f>
        <v>6</v>
      </c>
      <c r="M337" s="71">
        <v>0.41666666666666669</v>
      </c>
      <c r="N337" s="72">
        <v>0.75</v>
      </c>
      <c r="O337" s="55">
        <f>(N337-M337)*24</f>
        <v>8</v>
      </c>
      <c r="P337" s="70"/>
    </row>
    <row r="338" spans="2:16" ht="19.5" customHeight="1" x14ac:dyDescent="0.2">
      <c r="B338" s="51">
        <f t="shared" si="131"/>
        <v>45264</v>
      </c>
      <c r="C338" s="52">
        <f t="shared" si="132"/>
        <v>45264</v>
      </c>
      <c r="D338" s="53"/>
      <c r="E338" s="54"/>
      <c r="F338" s="55"/>
      <c r="G338" s="71">
        <v>0.58333333333333337</v>
      </c>
      <c r="H338" s="72">
        <v>0.77083333333333337</v>
      </c>
      <c r="I338" s="55">
        <f>(H338-G338)*24</f>
        <v>4.5</v>
      </c>
      <c r="J338" s="71">
        <v>0.58333333333333337</v>
      </c>
      <c r="K338" s="72">
        <v>0.75</v>
      </c>
      <c r="L338" s="55">
        <f>(K338-J338)*24</f>
        <v>3.9999999999999991</v>
      </c>
      <c r="M338" s="71">
        <v>0.41666666666666669</v>
      </c>
      <c r="N338" s="72">
        <v>0.83333333333333337</v>
      </c>
      <c r="O338" s="55">
        <f>(N338-M338)*24</f>
        <v>10</v>
      </c>
      <c r="P338" s="70"/>
    </row>
    <row r="339" spans="2:16" ht="19.5" customHeight="1" x14ac:dyDescent="0.2">
      <c r="B339" s="51">
        <f t="shared" si="131"/>
        <v>45265</v>
      </c>
      <c r="C339" s="52">
        <f t="shared" si="132"/>
        <v>45265</v>
      </c>
      <c r="D339" s="71"/>
      <c r="E339" s="72"/>
      <c r="F339" s="55"/>
      <c r="G339" s="35"/>
      <c r="H339" s="48" t="s">
        <v>79</v>
      </c>
      <c r="I339" s="47"/>
      <c r="J339" s="35"/>
      <c r="K339" s="48" t="s">
        <v>79</v>
      </c>
      <c r="L339" s="47"/>
      <c r="M339" s="35"/>
      <c r="N339" s="48" t="s">
        <v>79</v>
      </c>
      <c r="O339" s="47"/>
      <c r="P339" s="70"/>
    </row>
    <row r="340" spans="2:16" ht="19.5" customHeight="1" x14ac:dyDescent="0.2">
      <c r="B340" s="51">
        <f t="shared" si="131"/>
        <v>45266</v>
      </c>
      <c r="C340" s="52">
        <f t="shared" si="132"/>
        <v>45266</v>
      </c>
      <c r="D340" s="35"/>
      <c r="E340" s="48"/>
      <c r="F340" s="47"/>
      <c r="G340" s="71">
        <v>0.58333333333333337</v>
      </c>
      <c r="H340" s="72">
        <v>0.77083333333333337</v>
      </c>
      <c r="I340" s="55">
        <f t="shared" ref="I340:I345" si="133">(H340-G340)*24</f>
        <v>4.5</v>
      </c>
      <c r="J340" s="71">
        <v>0.58333333333333337</v>
      </c>
      <c r="K340" s="72">
        <v>0.75</v>
      </c>
      <c r="L340" s="55">
        <f t="shared" ref="L340:L345" si="134">(K340-J340)*24</f>
        <v>3.9999999999999991</v>
      </c>
      <c r="M340" s="71">
        <v>0.41666666666666669</v>
      </c>
      <c r="N340" s="72">
        <v>0.83333333333333337</v>
      </c>
      <c r="O340" s="55">
        <f t="shared" ref="O340:O345" si="135">(N340-M340)*24</f>
        <v>10</v>
      </c>
      <c r="P340" s="73"/>
    </row>
    <row r="341" spans="2:16" ht="19.5" customHeight="1" x14ac:dyDescent="0.2">
      <c r="B341" s="51">
        <f t="shared" si="131"/>
        <v>45267</v>
      </c>
      <c r="C341" s="52">
        <f t="shared" si="132"/>
        <v>45267</v>
      </c>
      <c r="D341" s="71"/>
      <c r="E341" s="72"/>
      <c r="F341" s="55"/>
      <c r="G341" s="71">
        <v>0.58333333333333337</v>
      </c>
      <c r="H341" s="72">
        <v>0.77083333333333337</v>
      </c>
      <c r="I341" s="55">
        <f t="shared" si="133"/>
        <v>4.5</v>
      </c>
      <c r="J341" s="71">
        <v>0.58333333333333337</v>
      </c>
      <c r="K341" s="72">
        <v>0.75</v>
      </c>
      <c r="L341" s="55">
        <f t="shared" si="134"/>
        <v>3.9999999999999991</v>
      </c>
      <c r="M341" s="71">
        <v>0.41666666666666669</v>
      </c>
      <c r="N341" s="72">
        <v>0.83333333333333337</v>
      </c>
      <c r="O341" s="55">
        <f t="shared" si="135"/>
        <v>10</v>
      </c>
      <c r="P341" s="70"/>
    </row>
    <row r="342" spans="2:16" ht="19.5" customHeight="1" x14ac:dyDescent="0.2">
      <c r="B342" s="51">
        <f t="shared" si="131"/>
        <v>45268</v>
      </c>
      <c r="C342" s="52">
        <f t="shared" si="132"/>
        <v>45268</v>
      </c>
      <c r="D342" s="35"/>
      <c r="E342" s="48"/>
      <c r="F342" s="47"/>
      <c r="G342" s="71">
        <v>0.58333333333333337</v>
      </c>
      <c r="H342" s="72">
        <v>0.77083333333333337</v>
      </c>
      <c r="I342" s="55">
        <f t="shared" si="133"/>
        <v>4.5</v>
      </c>
      <c r="J342" s="71">
        <v>0.58333333333333337</v>
      </c>
      <c r="K342" s="72">
        <v>0.75</v>
      </c>
      <c r="L342" s="55">
        <f t="shared" si="134"/>
        <v>3.9999999999999991</v>
      </c>
      <c r="M342" s="71">
        <v>0.41666666666666669</v>
      </c>
      <c r="N342" s="72">
        <v>0.83333333333333337</v>
      </c>
      <c r="O342" s="55">
        <f t="shared" si="135"/>
        <v>10</v>
      </c>
      <c r="P342" s="70"/>
    </row>
    <row r="343" spans="2:16" ht="19.5" customHeight="1" x14ac:dyDescent="0.2">
      <c r="B343" s="51">
        <f t="shared" si="131"/>
        <v>45269</v>
      </c>
      <c r="C343" s="52">
        <f t="shared" si="132"/>
        <v>45269</v>
      </c>
      <c r="D343" s="71"/>
      <c r="E343" s="72"/>
      <c r="F343" s="55"/>
      <c r="G343" s="71">
        <v>0.41666666666666669</v>
      </c>
      <c r="H343" s="72">
        <v>0.75</v>
      </c>
      <c r="I343" s="55">
        <f t="shared" si="133"/>
        <v>8</v>
      </c>
      <c r="J343" s="71">
        <v>0.5</v>
      </c>
      <c r="K343" s="72">
        <v>0.75</v>
      </c>
      <c r="L343" s="55">
        <f t="shared" si="134"/>
        <v>6</v>
      </c>
      <c r="M343" s="71">
        <v>0.41666666666666669</v>
      </c>
      <c r="N343" s="72">
        <v>0.83333333333333337</v>
      </c>
      <c r="O343" s="55">
        <f t="shared" si="135"/>
        <v>10</v>
      </c>
      <c r="P343" s="49"/>
    </row>
    <row r="344" spans="2:16" ht="19.5" customHeight="1" x14ac:dyDescent="0.2">
      <c r="B344" s="51">
        <f t="shared" si="131"/>
        <v>45270</v>
      </c>
      <c r="C344" s="52">
        <f t="shared" si="132"/>
        <v>45270</v>
      </c>
      <c r="D344" s="71"/>
      <c r="E344" s="72"/>
      <c r="F344" s="55"/>
      <c r="G344" s="71">
        <v>0.41666666666666669</v>
      </c>
      <c r="H344" s="72">
        <v>0.75</v>
      </c>
      <c r="I344" s="55">
        <f t="shared" si="133"/>
        <v>8</v>
      </c>
      <c r="J344" s="71">
        <v>0.5</v>
      </c>
      <c r="K344" s="72">
        <v>0.75</v>
      </c>
      <c r="L344" s="55">
        <f t="shared" si="134"/>
        <v>6</v>
      </c>
      <c r="M344" s="71">
        <v>0.41666666666666669</v>
      </c>
      <c r="N344" s="72">
        <v>0.75</v>
      </c>
      <c r="O344" s="55">
        <f t="shared" si="135"/>
        <v>8</v>
      </c>
      <c r="P344" s="49"/>
    </row>
    <row r="345" spans="2:16" ht="19.5" customHeight="1" x14ac:dyDescent="0.2">
      <c r="B345" s="51">
        <f t="shared" si="131"/>
        <v>45271</v>
      </c>
      <c r="C345" s="52">
        <f t="shared" si="132"/>
        <v>45271</v>
      </c>
      <c r="D345" s="71"/>
      <c r="E345" s="72"/>
      <c r="F345" s="55"/>
      <c r="G345" s="71">
        <v>0.58333333333333337</v>
      </c>
      <c r="H345" s="72">
        <v>0.77083333333333337</v>
      </c>
      <c r="I345" s="55">
        <f t="shared" si="133"/>
        <v>4.5</v>
      </c>
      <c r="J345" s="71">
        <v>0.58333333333333337</v>
      </c>
      <c r="K345" s="72">
        <v>0.75</v>
      </c>
      <c r="L345" s="55">
        <f t="shared" si="134"/>
        <v>3.9999999999999991</v>
      </c>
      <c r="M345" s="71">
        <v>0.41666666666666669</v>
      </c>
      <c r="N345" s="72">
        <v>0.83333333333333337</v>
      </c>
      <c r="O345" s="55">
        <f t="shared" si="135"/>
        <v>10</v>
      </c>
      <c r="P345" s="49"/>
    </row>
    <row r="346" spans="2:16" ht="19.5" customHeight="1" x14ac:dyDescent="0.2">
      <c r="B346" s="51">
        <f t="shared" si="131"/>
        <v>45272</v>
      </c>
      <c r="C346" s="52">
        <f t="shared" si="132"/>
        <v>45272</v>
      </c>
      <c r="D346" s="71"/>
      <c r="E346" s="72"/>
      <c r="F346" s="55"/>
      <c r="G346" s="35"/>
      <c r="H346" s="48" t="s">
        <v>79</v>
      </c>
      <c r="I346" s="47"/>
      <c r="J346" s="35"/>
      <c r="K346" s="48" t="s">
        <v>79</v>
      </c>
      <c r="L346" s="47"/>
      <c r="M346" s="35"/>
      <c r="N346" s="48" t="s">
        <v>79</v>
      </c>
      <c r="O346" s="47"/>
      <c r="P346" s="49"/>
    </row>
    <row r="347" spans="2:16" ht="19.5" customHeight="1" x14ac:dyDescent="0.2">
      <c r="B347" s="51">
        <f t="shared" si="131"/>
        <v>45273</v>
      </c>
      <c r="C347" s="52">
        <f t="shared" si="132"/>
        <v>45273</v>
      </c>
      <c r="D347" s="53"/>
      <c r="E347" s="54"/>
      <c r="F347" s="55"/>
      <c r="G347" s="71">
        <v>0.58333333333333337</v>
      </c>
      <c r="H347" s="72">
        <v>0.77083333333333337</v>
      </c>
      <c r="I347" s="55">
        <f t="shared" ref="I347:I352" si="136">(H347-G347)*24</f>
        <v>4.5</v>
      </c>
      <c r="J347" s="71">
        <v>0.58333333333333337</v>
      </c>
      <c r="K347" s="72">
        <v>0.75</v>
      </c>
      <c r="L347" s="55">
        <f t="shared" ref="L347:L352" si="137">(K347-J347)*24</f>
        <v>3.9999999999999991</v>
      </c>
      <c r="M347" s="71">
        <v>0.41666666666666669</v>
      </c>
      <c r="N347" s="72">
        <v>0.83333333333333337</v>
      </c>
      <c r="O347" s="55">
        <f t="shared" ref="O347:O352" si="138">(N347-M347)*24</f>
        <v>10</v>
      </c>
      <c r="P347" s="49"/>
    </row>
    <row r="348" spans="2:16" ht="19.5" customHeight="1" x14ac:dyDescent="0.2">
      <c r="B348" s="51">
        <f t="shared" si="131"/>
        <v>45274</v>
      </c>
      <c r="C348" s="52">
        <f t="shared" si="132"/>
        <v>45274</v>
      </c>
      <c r="D348" s="71"/>
      <c r="E348" s="72"/>
      <c r="F348" s="55"/>
      <c r="G348" s="71">
        <v>0.58333333333333337</v>
      </c>
      <c r="H348" s="72">
        <v>0.77083333333333337</v>
      </c>
      <c r="I348" s="55">
        <f t="shared" si="136"/>
        <v>4.5</v>
      </c>
      <c r="J348" s="71">
        <v>0.58333333333333337</v>
      </c>
      <c r="K348" s="72">
        <v>0.75</v>
      </c>
      <c r="L348" s="55">
        <f t="shared" si="137"/>
        <v>3.9999999999999991</v>
      </c>
      <c r="M348" s="71">
        <v>0.41666666666666669</v>
      </c>
      <c r="N348" s="72">
        <v>0.83333333333333337</v>
      </c>
      <c r="O348" s="55">
        <f t="shared" si="138"/>
        <v>10</v>
      </c>
      <c r="P348" s="49"/>
    </row>
    <row r="349" spans="2:16" ht="19.5" customHeight="1" x14ac:dyDescent="0.2">
      <c r="B349" s="51">
        <f t="shared" si="131"/>
        <v>45275</v>
      </c>
      <c r="C349" s="52">
        <f t="shared" si="132"/>
        <v>45275</v>
      </c>
      <c r="D349" s="35"/>
      <c r="E349" s="48"/>
      <c r="F349" s="47"/>
      <c r="G349" s="71">
        <v>0.58333333333333337</v>
      </c>
      <c r="H349" s="72">
        <v>0.77083333333333337</v>
      </c>
      <c r="I349" s="55">
        <f t="shared" si="136"/>
        <v>4.5</v>
      </c>
      <c r="J349" s="71">
        <v>0.58333333333333337</v>
      </c>
      <c r="K349" s="72">
        <v>0.75</v>
      </c>
      <c r="L349" s="55">
        <f t="shared" si="137"/>
        <v>3.9999999999999991</v>
      </c>
      <c r="M349" s="71">
        <v>0.41666666666666669</v>
      </c>
      <c r="N349" s="72">
        <v>0.83333333333333337</v>
      </c>
      <c r="O349" s="55">
        <f t="shared" si="138"/>
        <v>10</v>
      </c>
      <c r="P349" s="49"/>
    </row>
    <row r="350" spans="2:16" ht="19.5" customHeight="1" x14ac:dyDescent="0.2">
      <c r="B350" s="51">
        <f t="shared" si="131"/>
        <v>45276</v>
      </c>
      <c r="C350" s="52">
        <f t="shared" si="132"/>
        <v>45276</v>
      </c>
      <c r="D350" s="71"/>
      <c r="E350" s="72"/>
      <c r="F350" s="55"/>
      <c r="G350" s="71">
        <v>0.41666666666666669</v>
      </c>
      <c r="H350" s="72">
        <v>0.75</v>
      </c>
      <c r="I350" s="55">
        <f t="shared" si="136"/>
        <v>8</v>
      </c>
      <c r="J350" s="71">
        <v>0.5</v>
      </c>
      <c r="K350" s="72">
        <v>0.75</v>
      </c>
      <c r="L350" s="55">
        <f t="shared" si="137"/>
        <v>6</v>
      </c>
      <c r="M350" s="71">
        <v>0.41666666666666669</v>
      </c>
      <c r="N350" s="72">
        <v>0.83333333333333337</v>
      </c>
      <c r="O350" s="55">
        <f t="shared" si="138"/>
        <v>10</v>
      </c>
      <c r="P350" s="49"/>
    </row>
    <row r="351" spans="2:16" ht="19.5" customHeight="1" x14ac:dyDescent="0.2">
      <c r="B351" s="51">
        <f t="shared" si="131"/>
        <v>45277</v>
      </c>
      <c r="C351" s="52">
        <f t="shared" si="132"/>
        <v>45277</v>
      </c>
      <c r="D351" s="71"/>
      <c r="E351" s="72"/>
      <c r="F351" s="55"/>
      <c r="G351" s="71">
        <v>0.41666666666666669</v>
      </c>
      <c r="H351" s="72">
        <v>0.75</v>
      </c>
      <c r="I351" s="55">
        <f t="shared" si="136"/>
        <v>8</v>
      </c>
      <c r="J351" s="71">
        <v>0.5</v>
      </c>
      <c r="K351" s="72">
        <v>0.75</v>
      </c>
      <c r="L351" s="55">
        <f t="shared" si="137"/>
        <v>6</v>
      </c>
      <c r="M351" s="71">
        <v>0.41666666666666669</v>
      </c>
      <c r="N351" s="72">
        <v>0.75</v>
      </c>
      <c r="O351" s="55">
        <f t="shared" si="138"/>
        <v>8</v>
      </c>
      <c r="P351" s="49"/>
    </row>
    <row r="352" spans="2:16" ht="19.5" customHeight="1" x14ac:dyDescent="0.2">
      <c r="B352" s="51">
        <f t="shared" si="131"/>
        <v>45278</v>
      </c>
      <c r="C352" s="52">
        <f t="shared" si="132"/>
        <v>45278</v>
      </c>
      <c r="D352" s="71"/>
      <c r="E352" s="72"/>
      <c r="F352" s="55"/>
      <c r="G352" s="71">
        <v>0.58333333333333337</v>
      </c>
      <c r="H352" s="72">
        <v>0.77083333333333337</v>
      </c>
      <c r="I352" s="55">
        <f t="shared" si="136"/>
        <v>4.5</v>
      </c>
      <c r="J352" s="71">
        <v>0.58333333333333337</v>
      </c>
      <c r="K352" s="72">
        <v>0.75</v>
      </c>
      <c r="L352" s="55">
        <f t="shared" si="137"/>
        <v>3.9999999999999991</v>
      </c>
      <c r="M352" s="71">
        <v>0.41666666666666669</v>
      </c>
      <c r="N352" s="72">
        <v>0.83333333333333337</v>
      </c>
      <c r="O352" s="55">
        <f t="shared" si="138"/>
        <v>10</v>
      </c>
      <c r="P352" s="49"/>
    </row>
    <row r="353" spans="2:17" ht="19.5" customHeight="1" x14ac:dyDescent="0.2">
      <c r="B353" s="51">
        <f t="shared" si="131"/>
        <v>45279</v>
      </c>
      <c r="C353" s="52">
        <f t="shared" si="132"/>
        <v>45279</v>
      </c>
      <c r="D353" s="71"/>
      <c r="E353" s="72"/>
      <c r="F353" s="55"/>
      <c r="G353" s="35"/>
      <c r="H353" s="48" t="s">
        <v>79</v>
      </c>
      <c r="I353" s="47"/>
      <c r="J353" s="35"/>
      <c r="K353" s="48" t="s">
        <v>79</v>
      </c>
      <c r="L353" s="47"/>
      <c r="M353" s="35"/>
      <c r="N353" s="48" t="s">
        <v>79</v>
      </c>
      <c r="O353" s="47"/>
      <c r="P353" s="49"/>
    </row>
    <row r="354" spans="2:17" ht="19.5" customHeight="1" x14ac:dyDescent="0.2">
      <c r="B354" s="51">
        <f t="shared" si="131"/>
        <v>45280</v>
      </c>
      <c r="C354" s="52">
        <f t="shared" si="132"/>
        <v>45280</v>
      </c>
      <c r="D354" s="53"/>
      <c r="E354" s="54"/>
      <c r="F354" s="55"/>
      <c r="G354" s="71">
        <v>0.58333333333333337</v>
      </c>
      <c r="H354" s="72">
        <v>0.77083333333333337</v>
      </c>
      <c r="I354" s="55">
        <f t="shared" ref="I354:I359" si="139">(H354-G354)*24</f>
        <v>4.5</v>
      </c>
      <c r="J354" s="71">
        <v>0.58333333333333337</v>
      </c>
      <c r="K354" s="72">
        <v>0.75</v>
      </c>
      <c r="L354" s="55">
        <f t="shared" ref="L354:L359" si="140">(K354-J354)*24</f>
        <v>3.9999999999999991</v>
      </c>
      <c r="M354" s="71">
        <v>0.41666666666666669</v>
      </c>
      <c r="N354" s="72">
        <v>0.83333333333333337</v>
      </c>
      <c r="O354" s="55">
        <f t="shared" ref="O354:O359" si="141">(N354-M354)*24</f>
        <v>10</v>
      </c>
      <c r="P354" s="49"/>
    </row>
    <row r="355" spans="2:17" ht="19.5" customHeight="1" x14ac:dyDescent="0.2">
      <c r="B355" s="51">
        <f t="shared" si="131"/>
        <v>45281</v>
      </c>
      <c r="C355" s="52">
        <f t="shared" si="132"/>
        <v>45281</v>
      </c>
      <c r="D355" s="71"/>
      <c r="E355" s="72"/>
      <c r="F355" s="55"/>
      <c r="G355" s="71">
        <v>0.58333333333333337</v>
      </c>
      <c r="H355" s="72">
        <v>0.77083333333333337</v>
      </c>
      <c r="I355" s="55">
        <f t="shared" si="139"/>
        <v>4.5</v>
      </c>
      <c r="J355" s="71">
        <v>0.58333333333333337</v>
      </c>
      <c r="K355" s="72">
        <v>0.75</v>
      </c>
      <c r="L355" s="55">
        <f t="shared" si="140"/>
        <v>3.9999999999999991</v>
      </c>
      <c r="M355" s="71">
        <v>0.41666666666666669</v>
      </c>
      <c r="N355" s="72">
        <v>0.83333333333333337</v>
      </c>
      <c r="O355" s="55">
        <f t="shared" si="141"/>
        <v>10</v>
      </c>
      <c r="P355" s="49"/>
    </row>
    <row r="356" spans="2:17" ht="19.5" customHeight="1" x14ac:dyDescent="0.2">
      <c r="B356" s="51">
        <f t="shared" si="131"/>
        <v>45282</v>
      </c>
      <c r="C356" s="52">
        <f t="shared" si="132"/>
        <v>45282</v>
      </c>
      <c r="D356" s="35"/>
      <c r="E356" s="48"/>
      <c r="F356" s="47"/>
      <c r="G356" s="71">
        <v>0.58333333333333337</v>
      </c>
      <c r="H356" s="72">
        <v>0.77083333333333337</v>
      </c>
      <c r="I356" s="55">
        <f t="shared" si="139"/>
        <v>4.5</v>
      </c>
      <c r="J356" s="71">
        <v>0.58333333333333337</v>
      </c>
      <c r="K356" s="72">
        <v>0.75</v>
      </c>
      <c r="L356" s="55">
        <f t="shared" si="140"/>
        <v>3.9999999999999991</v>
      </c>
      <c r="M356" s="71">
        <v>0.41666666666666669</v>
      </c>
      <c r="N356" s="72">
        <v>0.83333333333333337</v>
      </c>
      <c r="O356" s="55">
        <f t="shared" si="141"/>
        <v>10</v>
      </c>
      <c r="P356" s="83"/>
    </row>
    <row r="357" spans="2:17" ht="19.5" customHeight="1" x14ac:dyDescent="0.2">
      <c r="B357" s="51">
        <f t="shared" si="131"/>
        <v>45283</v>
      </c>
      <c r="C357" s="52">
        <f t="shared" si="132"/>
        <v>45283</v>
      </c>
      <c r="D357" s="71"/>
      <c r="E357" s="72"/>
      <c r="F357" s="55"/>
      <c r="G357" s="71">
        <v>0.41666666666666669</v>
      </c>
      <c r="H357" s="72">
        <v>0.75</v>
      </c>
      <c r="I357" s="55">
        <f t="shared" si="139"/>
        <v>8</v>
      </c>
      <c r="J357" s="71">
        <v>0.5</v>
      </c>
      <c r="K357" s="72">
        <v>0.75</v>
      </c>
      <c r="L357" s="55">
        <f t="shared" si="140"/>
        <v>6</v>
      </c>
      <c r="M357" s="71">
        <v>0.41666666666666669</v>
      </c>
      <c r="N357" s="72">
        <v>0.83333333333333337</v>
      </c>
      <c r="O357" s="55">
        <f t="shared" si="141"/>
        <v>10</v>
      </c>
      <c r="P357" s="83"/>
    </row>
    <row r="358" spans="2:17" ht="19.5" customHeight="1" x14ac:dyDescent="0.2">
      <c r="B358" s="51">
        <f t="shared" si="131"/>
        <v>45284</v>
      </c>
      <c r="C358" s="52">
        <f t="shared" si="132"/>
        <v>45284</v>
      </c>
      <c r="D358" s="71"/>
      <c r="E358" s="72"/>
      <c r="F358" s="55"/>
      <c r="G358" s="71">
        <v>0.41666666666666669</v>
      </c>
      <c r="H358" s="72">
        <v>0.75</v>
      </c>
      <c r="I358" s="55">
        <f t="shared" si="139"/>
        <v>8</v>
      </c>
      <c r="J358" s="71">
        <v>0.5</v>
      </c>
      <c r="K358" s="72">
        <v>0.75</v>
      </c>
      <c r="L358" s="55">
        <f t="shared" si="140"/>
        <v>6</v>
      </c>
      <c r="M358" s="53">
        <v>0.41666666666666669</v>
      </c>
      <c r="N358" s="54">
        <v>0.75</v>
      </c>
      <c r="O358" s="55">
        <f t="shared" si="141"/>
        <v>8</v>
      </c>
      <c r="P358" s="83"/>
      <c r="Q358" s="1" t="s">
        <v>319</v>
      </c>
    </row>
    <row r="359" spans="2:17" ht="19.5" customHeight="1" x14ac:dyDescent="0.2">
      <c r="B359" s="51">
        <f t="shared" si="131"/>
        <v>45285</v>
      </c>
      <c r="C359" s="52">
        <f t="shared" si="132"/>
        <v>45285</v>
      </c>
      <c r="D359" s="71"/>
      <c r="E359" s="72"/>
      <c r="F359" s="55"/>
      <c r="G359" s="71">
        <v>0.41666666666666669</v>
      </c>
      <c r="H359" s="72">
        <v>0.75</v>
      </c>
      <c r="I359" s="55">
        <f t="shared" si="139"/>
        <v>8</v>
      </c>
      <c r="J359" s="171">
        <v>0.5</v>
      </c>
      <c r="K359" s="72">
        <v>0.75</v>
      </c>
      <c r="L359" s="55">
        <f t="shared" si="140"/>
        <v>6</v>
      </c>
      <c r="M359" s="71">
        <v>0.41666666666666669</v>
      </c>
      <c r="N359" s="72">
        <v>0.83333333333333337</v>
      </c>
      <c r="O359" s="55">
        <f t="shared" si="141"/>
        <v>10</v>
      </c>
      <c r="P359" s="83" t="s">
        <v>105</v>
      </c>
    </row>
    <row r="360" spans="2:17" ht="19.5" customHeight="1" x14ac:dyDescent="0.2">
      <c r="B360" s="51">
        <f t="shared" si="131"/>
        <v>45286</v>
      </c>
      <c r="C360" s="52">
        <f t="shared" si="132"/>
        <v>45286</v>
      </c>
      <c r="D360" s="71"/>
      <c r="E360" s="72"/>
      <c r="F360" s="55"/>
      <c r="G360" s="71">
        <v>0.41666666666666669</v>
      </c>
      <c r="H360" s="72">
        <v>0.75</v>
      </c>
      <c r="I360" s="55">
        <f>(H360-G360)*24</f>
        <v>8</v>
      </c>
      <c r="J360" s="171">
        <v>0.5</v>
      </c>
      <c r="K360" s="72">
        <v>0.75</v>
      </c>
      <c r="L360" s="55">
        <f>(K360-J360)*24</f>
        <v>6</v>
      </c>
      <c r="M360" s="71">
        <v>0.41666666666666669</v>
      </c>
      <c r="N360" s="72">
        <v>0.83333333333333337</v>
      </c>
      <c r="O360" s="55">
        <f>(N360-M360)*24</f>
        <v>10</v>
      </c>
      <c r="P360" s="83" t="s">
        <v>105</v>
      </c>
    </row>
    <row r="361" spans="2:17" ht="19.5" customHeight="1" x14ac:dyDescent="0.2">
      <c r="B361" s="51">
        <f t="shared" si="131"/>
        <v>45287</v>
      </c>
      <c r="C361" s="52">
        <f t="shared" si="132"/>
        <v>45287</v>
      </c>
      <c r="D361" s="53"/>
      <c r="E361" s="54"/>
      <c r="F361" s="55"/>
      <c r="G361" s="71">
        <v>0.41666666666666669</v>
      </c>
      <c r="H361" s="72">
        <v>0.75</v>
      </c>
      <c r="I361" s="55">
        <f>(H361-G361)*24</f>
        <v>8</v>
      </c>
      <c r="J361" s="171">
        <v>0.5</v>
      </c>
      <c r="K361" s="72">
        <v>0.75</v>
      </c>
      <c r="L361" s="55">
        <f>(K361-J361)*24</f>
        <v>6</v>
      </c>
      <c r="M361" s="71">
        <v>0.41666666666666669</v>
      </c>
      <c r="N361" s="72">
        <v>0.83333333333333337</v>
      </c>
      <c r="O361" s="55">
        <f>(N361-M361)*24</f>
        <v>10</v>
      </c>
      <c r="P361" s="83" t="s">
        <v>105</v>
      </c>
    </row>
    <row r="362" spans="2:17" ht="19.5" customHeight="1" x14ac:dyDescent="0.2">
      <c r="B362" s="51">
        <f t="shared" si="131"/>
        <v>45288</v>
      </c>
      <c r="C362" s="52">
        <f t="shared" si="132"/>
        <v>45288</v>
      </c>
      <c r="D362" s="53"/>
      <c r="E362" s="54"/>
      <c r="F362" s="55"/>
      <c r="G362" s="71">
        <v>0.41666666666666669</v>
      </c>
      <c r="H362" s="72">
        <v>0.75</v>
      </c>
      <c r="I362" s="55">
        <f>(H362-G362)*24</f>
        <v>8</v>
      </c>
      <c r="J362" s="171">
        <v>0.5</v>
      </c>
      <c r="K362" s="72">
        <v>0.75</v>
      </c>
      <c r="L362" s="55">
        <f>(K362-J362)*24</f>
        <v>6</v>
      </c>
      <c r="M362" s="71">
        <v>0.41666666666666669</v>
      </c>
      <c r="N362" s="72">
        <v>0.83333333333333337</v>
      </c>
      <c r="O362" s="55">
        <f>(N362-M362)*24</f>
        <v>10</v>
      </c>
      <c r="P362" s="83" t="s">
        <v>105</v>
      </c>
    </row>
    <row r="363" spans="2:17" ht="19.5" customHeight="1" x14ac:dyDescent="0.2">
      <c r="B363" s="51">
        <f>IF(DAY(B362+1)&lt;&gt;29,"",B362+1)</f>
        <v>45289</v>
      </c>
      <c r="C363" s="52">
        <f t="shared" si="132"/>
        <v>45289</v>
      </c>
      <c r="D363" s="53"/>
      <c r="E363" s="54"/>
      <c r="F363" s="55"/>
      <c r="G363" s="71">
        <v>0.41666666666666669</v>
      </c>
      <c r="H363" s="72">
        <v>0.75</v>
      </c>
      <c r="I363" s="55">
        <f>(H363-G363)*24</f>
        <v>8</v>
      </c>
      <c r="J363" s="171">
        <v>0.5</v>
      </c>
      <c r="K363" s="72">
        <v>0.75</v>
      </c>
      <c r="L363" s="55">
        <f>(K363-J363)*24</f>
        <v>6</v>
      </c>
      <c r="M363" s="71">
        <v>0.41666666666666669</v>
      </c>
      <c r="N363" s="72">
        <v>0.75</v>
      </c>
      <c r="O363" s="55">
        <f>(N363-M363)*24</f>
        <v>8</v>
      </c>
      <c r="P363" s="83" t="s">
        <v>105</v>
      </c>
    </row>
    <row r="364" spans="2:17" ht="19.5" customHeight="1" x14ac:dyDescent="0.2">
      <c r="B364" s="51">
        <f>IF(DAY(B363+1)&lt;&gt;30,"",B363+1)</f>
        <v>45290</v>
      </c>
      <c r="C364" s="52">
        <f t="shared" si="132"/>
        <v>45290</v>
      </c>
      <c r="D364" s="155"/>
      <c r="E364" s="54"/>
      <c r="F364" s="55"/>
      <c r="G364" s="71">
        <v>0.41666666666666669</v>
      </c>
      <c r="H364" s="72">
        <v>0.75</v>
      </c>
      <c r="I364" s="55">
        <f t="shared" ref="I364" si="142">(H364-G364)*24</f>
        <v>8</v>
      </c>
      <c r="J364" s="71">
        <v>0.5</v>
      </c>
      <c r="K364" s="72">
        <v>0.75</v>
      </c>
      <c r="L364" s="55">
        <f t="shared" ref="L364" si="143">(K364-J364)*24</f>
        <v>6</v>
      </c>
      <c r="M364" s="71">
        <v>0.41666666666666669</v>
      </c>
      <c r="N364" s="72">
        <v>0.75</v>
      </c>
      <c r="O364" s="55">
        <f t="shared" ref="O364" si="144">(N364-M364)*24</f>
        <v>8</v>
      </c>
      <c r="P364" s="83" t="s">
        <v>105</v>
      </c>
    </row>
    <row r="365" spans="2:17" ht="19.5" customHeight="1" thickBot="1" x14ac:dyDescent="0.25">
      <c r="B365" s="51">
        <f>IF(DAY(B364+1)&lt;&gt;31,"",B364+1)</f>
        <v>45291</v>
      </c>
      <c r="C365" s="52">
        <f t="shared" si="132"/>
        <v>45291</v>
      </c>
      <c r="D365" s="56"/>
      <c r="E365" s="77"/>
      <c r="F365" s="76"/>
      <c r="G365" s="35"/>
      <c r="H365" s="48" t="s">
        <v>79</v>
      </c>
      <c r="I365" s="47"/>
      <c r="J365" s="35"/>
      <c r="K365" s="48" t="s">
        <v>79</v>
      </c>
      <c r="L365" s="47"/>
      <c r="M365" s="35"/>
      <c r="N365" s="48" t="s">
        <v>79</v>
      </c>
      <c r="O365" s="47"/>
      <c r="P365" s="93"/>
    </row>
    <row r="366" spans="2:17" ht="19.5" customHeight="1" thickTop="1" x14ac:dyDescent="0.2">
      <c r="B366" s="57" t="s">
        <v>37</v>
      </c>
      <c r="C366" s="58"/>
      <c r="D366" s="57"/>
      <c r="E366" s="59">
        <f>COUNTIF(D335:D365,"&gt;0")</f>
        <v>0</v>
      </c>
      <c r="F366" s="60"/>
      <c r="G366" s="61"/>
      <c r="H366" s="59">
        <f>COUNTIF(G335:G365,"&gt;0")</f>
        <v>27</v>
      </c>
      <c r="I366" s="60"/>
      <c r="J366" s="61"/>
      <c r="K366" s="59">
        <f>COUNTIF(J335:J365,"&gt;0")</f>
        <v>27</v>
      </c>
      <c r="L366" s="60"/>
      <c r="M366" s="61"/>
      <c r="N366" s="59">
        <f>COUNTIF(M335:M365,"&gt;0")</f>
        <v>27</v>
      </c>
      <c r="O366" s="60"/>
      <c r="P366" s="80"/>
    </row>
    <row r="367" spans="2:17" ht="19.5" customHeight="1" x14ac:dyDescent="0.2">
      <c r="B367" s="62" t="s">
        <v>309</v>
      </c>
      <c r="C367" s="63"/>
      <c r="D367" s="64"/>
      <c r="E367" s="74">
        <f>SUM(F335:F365)</f>
        <v>0</v>
      </c>
      <c r="F367" s="63"/>
      <c r="G367" s="65"/>
      <c r="H367" s="74">
        <f>SUM(I335:I365)</f>
        <v>170.5</v>
      </c>
      <c r="I367" s="63"/>
      <c r="J367" s="65"/>
      <c r="K367" s="74">
        <f>SUM(L335:L365)</f>
        <v>136</v>
      </c>
      <c r="L367" s="63"/>
      <c r="M367" s="65"/>
      <c r="N367" s="74">
        <f>SUM(O335:O365)</f>
        <v>258</v>
      </c>
      <c r="O367" s="63"/>
      <c r="P367" s="40"/>
    </row>
    <row r="368" spans="2:17" ht="19.5" customHeight="1" x14ac:dyDescent="0.2">
      <c r="B368" s="64" t="s">
        <v>366</v>
      </c>
      <c r="C368" s="66"/>
      <c r="D368" s="64"/>
      <c r="E368" s="90">
        <f>COUNTIF($B$335:$B$365,"&gt;0")-E366</f>
        <v>31</v>
      </c>
      <c r="F368" s="47"/>
      <c r="G368" s="35"/>
      <c r="H368" s="90">
        <f>COUNTIF($B$335:$B$365,"&gt;0")-H366</f>
        <v>4</v>
      </c>
      <c r="I368" s="47"/>
      <c r="J368" s="35"/>
      <c r="K368" s="90">
        <f>COUNTIF($B$335:$B$365,"&gt;0")-K366</f>
        <v>4</v>
      </c>
      <c r="L368" s="47"/>
      <c r="M368" s="35"/>
      <c r="N368" s="90">
        <f>COUNTIF($B$335:$B$365,"&gt;0")-N366</f>
        <v>4</v>
      </c>
      <c r="O368" s="47"/>
      <c r="P368" s="40"/>
    </row>
    <row r="369" spans="2:16" ht="19.5" customHeight="1" x14ac:dyDescent="0.2">
      <c r="B369" s="67"/>
      <c r="C369" s="68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2:16" ht="18.75" customHeight="1" x14ac:dyDescent="0.2">
      <c r="B370" s="287" t="s">
        <v>13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</row>
    <row r="371" spans="2:16" ht="18.75" customHeight="1" x14ac:dyDescent="0.2"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</row>
    <row r="372" spans="2:16" ht="18.75" customHeight="1" x14ac:dyDescent="0.2"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2:16" ht="18.75" customHeight="1" x14ac:dyDescent="0.2">
      <c r="B373" s="377">
        <f>EDATE(B332, 1)</f>
        <v>45292</v>
      </c>
      <c r="C373" s="377"/>
      <c r="D373" s="377"/>
      <c r="E373" s="295">
        <f>B373</f>
        <v>45292</v>
      </c>
      <c r="F373" s="295"/>
    </row>
    <row r="374" spans="2:16" ht="19.5" customHeight="1" x14ac:dyDescent="0.2">
      <c r="B374" s="289"/>
      <c r="C374" s="290"/>
      <c r="D374" s="219" t="s">
        <v>313</v>
      </c>
      <c r="E374" s="293"/>
      <c r="F374" s="220"/>
      <c r="G374" s="219" t="s">
        <v>2</v>
      </c>
      <c r="H374" s="293"/>
      <c r="I374" s="220"/>
      <c r="J374" s="219" t="s">
        <v>36</v>
      </c>
      <c r="K374" s="293"/>
      <c r="L374" s="220"/>
      <c r="M374" s="219" t="s">
        <v>237</v>
      </c>
      <c r="N374" s="293"/>
      <c r="O374" s="220"/>
      <c r="P374" s="40" t="s">
        <v>306</v>
      </c>
    </row>
    <row r="375" spans="2:16" ht="19.5" customHeight="1" x14ac:dyDescent="0.2">
      <c r="B375" s="291"/>
      <c r="C375" s="292"/>
      <c r="D375" s="35" t="s">
        <v>246</v>
      </c>
      <c r="E375" s="48" t="s">
        <v>307</v>
      </c>
      <c r="F375" s="47" t="s">
        <v>308</v>
      </c>
      <c r="G375" s="35" t="s">
        <v>246</v>
      </c>
      <c r="H375" s="48" t="s">
        <v>307</v>
      </c>
      <c r="I375" s="47" t="s">
        <v>308</v>
      </c>
      <c r="J375" s="35" t="s">
        <v>246</v>
      </c>
      <c r="K375" s="48" t="s">
        <v>307</v>
      </c>
      <c r="L375" s="47" t="s">
        <v>308</v>
      </c>
      <c r="M375" s="35" t="s">
        <v>246</v>
      </c>
      <c r="N375" s="48" t="s">
        <v>307</v>
      </c>
      <c r="O375" s="47" t="s">
        <v>308</v>
      </c>
      <c r="P375" s="40"/>
    </row>
    <row r="376" spans="2:16" ht="19.5" customHeight="1" x14ac:dyDescent="0.2">
      <c r="B376" s="51">
        <f>B373</f>
        <v>45292</v>
      </c>
      <c r="C376" s="52">
        <f>B376</f>
        <v>45292</v>
      </c>
      <c r="D376" s="53"/>
      <c r="E376" s="54"/>
      <c r="F376" s="55"/>
      <c r="G376" s="71"/>
      <c r="H376" s="48" t="s">
        <v>79</v>
      </c>
      <c r="I376" s="47"/>
      <c r="J376" s="35"/>
      <c r="K376" s="48" t="s">
        <v>79</v>
      </c>
      <c r="L376" s="47"/>
      <c r="M376" s="35"/>
      <c r="N376" s="48" t="s">
        <v>79</v>
      </c>
      <c r="O376" s="55"/>
      <c r="P376" s="83"/>
    </row>
    <row r="377" spans="2:16" ht="19.5" customHeight="1" x14ac:dyDescent="0.2">
      <c r="B377" s="51">
        <f t="shared" ref="B377:B403" si="145">B376+1</f>
        <v>45293</v>
      </c>
      <c r="C377" s="52">
        <f>B377</f>
        <v>45293</v>
      </c>
      <c r="D377" s="53"/>
      <c r="E377" s="54"/>
      <c r="F377" s="55"/>
      <c r="G377" s="71">
        <v>0.41666666666666669</v>
      </c>
      <c r="H377" s="72">
        <v>0.75</v>
      </c>
      <c r="I377" s="55">
        <f t="shared" ref="I377:I383" si="146">(H377-G377)*24</f>
        <v>8</v>
      </c>
      <c r="J377" s="171">
        <v>0.5</v>
      </c>
      <c r="K377" s="72">
        <v>0.75</v>
      </c>
      <c r="L377" s="55">
        <f t="shared" ref="L377:L383" si="147">(K377-J377)*24</f>
        <v>6</v>
      </c>
      <c r="M377" s="71">
        <v>0.41666666666666669</v>
      </c>
      <c r="N377" s="72">
        <v>0.75</v>
      </c>
      <c r="O377" s="55">
        <f t="shared" ref="O377:O383" si="148">(N377-M377)*24</f>
        <v>8</v>
      </c>
      <c r="P377" s="83" t="s">
        <v>105</v>
      </c>
    </row>
    <row r="378" spans="2:16" ht="19.5" customHeight="1" x14ac:dyDescent="0.2">
      <c r="B378" s="51">
        <f t="shared" si="145"/>
        <v>45294</v>
      </c>
      <c r="C378" s="52">
        <f t="shared" ref="C378:C406" si="149">B378</f>
        <v>45294</v>
      </c>
      <c r="D378" s="53"/>
      <c r="E378" s="54"/>
      <c r="F378" s="55"/>
      <c r="G378" s="71">
        <v>0.41666666666666669</v>
      </c>
      <c r="H378" s="72">
        <v>0.75</v>
      </c>
      <c r="I378" s="55">
        <f t="shared" si="146"/>
        <v>8</v>
      </c>
      <c r="J378" s="171">
        <v>0.5</v>
      </c>
      <c r="K378" s="72">
        <v>0.75</v>
      </c>
      <c r="L378" s="55">
        <f t="shared" si="147"/>
        <v>6</v>
      </c>
      <c r="M378" s="71">
        <v>0.41666666666666669</v>
      </c>
      <c r="N378" s="72">
        <v>0.75</v>
      </c>
      <c r="O378" s="55">
        <f t="shared" si="148"/>
        <v>8</v>
      </c>
      <c r="P378" s="83" t="s">
        <v>105</v>
      </c>
    </row>
    <row r="379" spans="2:16" ht="19.5" customHeight="1" x14ac:dyDescent="0.2">
      <c r="B379" s="51">
        <f t="shared" si="145"/>
        <v>45295</v>
      </c>
      <c r="C379" s="52">
        <f t="shared" si="149"/>
        <v>45295</v>
      </c>
      <c r="D379" s="53"/>
      <c r="E379" s="54"/>
      <c r="F379" s="55"/>
      <c r="G379" s="71">
        <v>0.41666666666666669</v>
      </c>
      <c r="H379" s="72">
        <v>0.75</v>
      </c>
      <c r="I379" s="55">
        <f t="shared" si="146"/>
        <v>8</v>
      </c>
      <c r="J379" s="171">
        <v>0.5</v>
      </c>
      <c r="K379" s="72">
        <v>0.75</v>
      </c>
      <c r="L379" s="55">
        <f t="shared" si="147"/>
        <v>6</v>
      </c>
      <c r="M379" s="71">
        <v>0.41666666666666669</v>
      </c>
      <c r="N379" s="72">
        <v>0.83333333333333337</v>
      </c>
      <c r="O379" s="55">
        <f t="shared" si="148"/>
        <v>10</v>
      </c>
      <c r="P379" s="83" t="s">
        <v>105</v>
      </c>
    </row>
    <row r="380" spans="2:16" ht="19.5" customHeight="1" x14ac:dyDescent="0.2">
      <c r="B380" s="51">
        <f t="shared" si="145"/>
        <v>45296</v>
      </c>
      <c r="C380" s="52">
        <f t="shared" si="149"/>
        <v>45296</v>
      </c>
      <c r="D380" s="53"/>
      <c r="E380" s="54"/>
      <c r="F380" s="55"/>
      <c r="G380" s="71">
        <v>0.41666666666666669</v>
      </c>
      <c r="H380" s="72">
        <v>0.75</v>
      </c>
      <c r="I380" s="55">
        <f t="shared" si="146"/>
        <v>8</v>
      </c>
      <c r="J380" s="171">
        <v>0.5</v>
      </c>
      <c r="K380" s="72">
        <v>0.75</v>
      </c>
      <c r="L380" s="55">
        <f t="shared" si="147"/>
        <v>6</v>
      </c>
      <c r="M380" s="71">
        <v>0.41666666666666669</v>
      </c>
      <c r="N380" s="72">
        <v>0.83333333333333337</v>
      </c>
      <c r="O380" s="55">
        <f t="shared" si="148"/>
        <v>10</v>
      </c>
      <c r="P380" s="83" t="s">
        <v>105</v>
      </c>
    </row>
    <row r="381" spans="2:16" ht="19.5" customHeight="1" x14ac:dyDescent="0.2">
      <c r="B381" s="51">
        <f t="shared" si="145"/>
        <v>45297</v>
      </c>
      <c r="C381" s="52">
        <f t="shared" si="149"/>
        <v>45297</v>
      </c>
      <c r="D381" s="71"/>
      <c r="E381" s="72"/>
      <c r="F381" s="55"/>
      <c r="G381" s="71">
        <v>0.41666666666666669</v>
      </c>
      <c r="H381" s="72">
        <v>0.75</v>
      </c>
      <c r="I381" s="55">
        <f t="shared" si="146"/>
        <v>8</v>
      </c>
      <c r="J381" s="71">
        <v>0.5</v>
      </c>
      <c r="K381" s="72">
        <v>0.75</v>
      </c>
      <c r="L381" s="55">
        <f t="shared" si="147"/>
        <v>6</v>
      </c>
      <c r="M381" s="71">
        <v>0.41666666666666669</v>
      </c>
      <c r="N381" s="72">
        <v>0.83333333333333337</v>
      </c>
      <c r="O381" s="55">
        <f t="shared" si="148"/>
        <v>10</v>
      </c>
      <c r="P381" s="83" t="s">
        <v>105</v>
      </c>
    </row>
    <row r="382" spans="2:16" ht="19.5" customHeight="1" x14ac:dyDescent="0.2">
      <c r="B382" s="51">
        <f t="shared" si="145"/>
        <v>45298</v>
      </c>
      <c r="C382" s="52">
        <f t="shared" si="149"/>
        <v>45298</v>
      </c>
      <c r="D382" s="35"/>
      <c r="E382" s="48"/>
      <c r="F382" s="47"/>
      <c r="G382" s="71">
        <v>0.41666666666666669</v>
      </c>
      <c r="H382" s="72">
        <v>0.75</v>
      </c>
      <c r="I382" s="55">
        <f t="shared" si="146"/>
        <v>8</v>
      </c>
      <c r="J382" s="71">
        <v>0.5</v>
      </c>
      <c r="K382" s="72">
        <v>0.75</v>
      </c>
      <c r="L382" s="55">
        <f t="shared" si="147"/>
        <v>6</v>
      </c>
      <c r="M382" s="71">
        <v>0.41666666666666669</v>
      </c>
      <c r="N382" s="72">
        <v>0.75</v>
      </c>
      <c r="O382" s="55">
        <f t="shared" si="148"/>
        <v>8</v>
      </c>
      <c r="P382" s="83" t="s">
        <v>105</v>
      </c>
    </row>
    <row r="383" spans="2:16" ht="19.5" customHeight="1" x14ac:dyDescent="0.2">
      <c r="B383" s="51">
        <f t="shared" si="145"/>
        <v>45299</v>
      </c>
      <c r="C383" s="52">
        <f t="shared" si="149"/>
        <v>45299</v>
      </c>
      <c r="D383" s="71"/>
      <c r="E383" s="72"/>
      <c r="F383" s="55"/>
      <c r="G383" s="71">
        <v>0.41666666666666669</v>
      </c>
      <c r="H383" s="72">
        <v>0.75</v>
      </c>
      <c r="I383" s="55">
        <f t="shared" si="146"/>
        <v>8</v>
      </c>
      <c r="J383" s="71">
        <v>0.5</v>
      </c>
      <c r="K383" s="72">
        <v>0.75</v>
      </c>
      <c r="L383" s="55">
        <f t="shared" si="147"/>
        <v>6</v>
      </c>
      <c r="M383" s="71">
        <v>0.41666666666666669</v>
      </c>
      <c r="N383" s="72">
        <v>0.75</v>
      </c>
      <c r="O383" s="55">
        <f t="shared" si="148"/>
        <v>8</v>
      </c>
      <c r="P383" s="70" t="s">
        <v>183</v>
      </c>
    </row>
    <row r="384" spans="2:16" ht="19.5" customHeight="1" x14ac:dyDescent="0.2">
      <c r="B384" s="51">
        <f t="shared" si="145"/>
        <v>45300</v>
      </c>
      <c r="C384" s="52">
        <f t="shared" si="149"/>
        <v>45300</v>
      </c>
      <c r="D384" s="35"/>
      <c r="E384" s="48"/>
      <c r="F384" s="47"/>
      <c r="G384" s="35"/>
      <c r="H384" s="48" t="s">
        <v>79</v>
      </c>
      <c r="I384" s="47"/>
      <c r="J384" s="53"/>
      <c r="K384" s="48" t="s">
        <v>79</v>
      </c>
      <c r="L384" s="55"/>
      <c r="M384" s="35"/>
      <c r="N384" s="48" t="s">
        <v>79</v>
      </c>
      <c r="O384" s="47"/>
      <c r="P384" s="70"/>
    </row>
    <row r="385" spans="2:16" ht="19.5" customHeight="1" x14ac:dyDescent="0.2">
      <c r="B385" s="51">
        <f t="shared" si="145"/>
        <v>45301</v>
      </c>
      <c r="C385" s="52">
        <f t="shared" si="149"/>
        <v>45301</v>
      </c>
      <c r="D385" s="71"/>
      <c r="E385" s="72"/>
      <c r="F385" s="55"/>
      <c r="G385" s="71">
        <v>0.58333333333333337</v>
      </c>
      <c r="H385" s="72">
        <v>0.77083333333333337</v>
      </c>
      <c r="I385" s="55">
        <f t="shared" ref="I385:I390" si="150">(H385-G385)*24</f>
        <v>4.5</v>
      </c>
      <c r="J385" s="71">
        <v>0.58333333333333337</v>
      </c>
      <c r="K385" s="72">
        <v>0.75</v>
      </c>
      <c r="L385" s="55">
        <f t="shared" ref="L385:L390" si="151">(K385-J385)*24</f>
        <v>3.9999999999999991</v>
      </c>
      <c r="M385" s="71">
        <v>0.41666666666666669</v>
      </c>
      <c r="N385" s="72">
        <v>0.83333333333333337</v>
      </c>
      <c r="O385" s="55">
        <f t="shared" ref="O385:O390" si="152">(N385-M385)*24</f>
        <v>10</v>
      </c>
      <c r="P385" s="49"/>
    </row>
    <row r="386" spans="2:16" ht="19.5" customHeight="1" x14ac:dyDescent="0.2">
      <c r="B386" s="51">
        <f t="shared" si="145"/>
        <v>45302</v>
      </c>
      <c r="C386" s="52">
        <f t="shared" si="149"/>
        <v>45302</v>
      </c>
      <c r="D386" s="71"/>
      <c r="E386" s="72"/>
      <c r="F386" s="55"/>
      <c r="G386" s="71">
        <v>0.58333333333333337</v>
      </c>
      <c r="H386" s="72">
        <v>0.77083333333333337</v>
      </c>
      <c r="I386" s="55">
        <f t="shared" si="150"/>
        <v>4.5</v>
      </c>
      <c r="J386" s="71">
        <v>0.58333333333333337</v>
      </c>
      <c r="K386" s="72">
        <v>0.75</v>
      </c>
      <c r="L386" s="55">
        <f t="shared" si="151"/>
        <v>3.9999999999999991</v>
      </c>
      <c r="M386" s="71">
        <v>0.41666666666666669</v>
      </c>
      <c r="N386" s="72">
        <v>0.83333333333333337</v>
      </c>
      <c r="O386" s="55">
        <f t="shared" si="152"/>
        <v>10</v>
      </c>
      <c r="P386" s="117"/>
    </row>
    <row r="387" spans="2:16" ht="19.5" customHeight="1" x14ac:dyDescent="0.2">
      <c r="B387" s="51">
        <f t="shared" si="145"/>
        <v>45303</v>
      </c>
      <c r="C387" s="52">
        <f t="shared" si="149"/>
        <v>45303</v>
      </c>
      <c r="D387" s="71"/>
      <c r="E387" s="72"/>
      <c r="F387" s="55"/>
      <c r="G387" s="71">
        <v>0.58333333333333337</v>
      </c>
      <c r="H387" s="72">
        <v>0.77083333333333337</v>
      </c>
      <c r="I387" s="55">
        <f t="shared" si="150"/>
        <v>4.5</v>
      </c>
      <c r="J387" s="71">
        <v>0.58333333333333337</v>
      </c>
      <c r="K387" s="72">
        <v>0.75</v>
      </c>
      <c r="L387" s="55">
        <f t="shared" si="151"/>
        <v>3.9999999999999991</v>
      </c>
      <c r="M387" s="71">
        <v>0.41666666666666669</v>
      </c>
      <c r="N387" s="72">
        <v>0.83333333333333337</v>
      </c>
      <c r="O387" s="55">
        <f t="shared" si="152"/>
        <v>10</v>
      </c>
      <c r="P387" s="70"/>
    </row>
    <row r="388" spans="2:16" ht="19.5" customHeight="1" x14ac:dyDescent="0.2">
      <c r="B388" s="51">
        <f t="shared" si="145"/>
        <v>45304</v>
      </c>
      <c r="C388" s="52">
        <f t="shared" si="149"/>
        <v>45304</v>
      </c>
      <c r="D388" s="71"/>
      <c r="E388" s="72"/>
      <c r="F388" s="55"/>
      <c r="G388" s="71">
        <v>0.41666666666666669</v>
      </c>
      <c r="H388" s="72">
        <v>0.75</v>
      </c>
      <c r="I388" s="55">
        <f t="shared" si="150"/>
        <v>8</v>
      </c>
      <c r="J388" s="71">
        <v>0.5</v>
      </c>
      <c r="K388" s="72">
        <v>0.75</v>
      </c>
      <c r="L388" s="55">
        <f t="shared" si="151"/>
        <v>6</v>
      </c>
      <c r="M388" s="71">
        <v>0.41666666666666669</v>
      </c>
      <c r="N388" s="72">
        <v>0.83333333333333337</v>
      </c>
      <c r="O388" s="55">
        <f t="shared" si="152"/>
        <v>10</v>
      </c>
      <c r="P388" s="49"/>
    </row>
    <row r="389" spans="2:16" ht="19.5" customHeight="1" x14ac:dyDescent="0.2">
      <c r="B389" s="51">
        <f t="shared" si="145"/>
        <v>45305</v>
      </c>
      <c r="C389" s="52">
        <f t="shared" si="149"/>
        <v>45305</v>
      </c>
      <c r="D389" s="53"/>
      <c r="E389" s="54"/>
      <c r="F389" s="55"/>
      <c r="G389" s="71">
        <v>0.41666666666666669</v>
      </c>
      <c r="H389" s="72">
        <v>0.75</v>
      </c>
      <c r="I389" s="55">
        <f t="shared" si="150"/>
        <v>8</v>
      </c>
      <c r="J389" s="71">
        <v>0.5</v>
      </c>
      <c r="K389" s="72">
        <v>0.75</v>
      </c>
      <c r="L389" s="55">
        <f t="shared" si="151"/>
        <v>6</v>
      </c>
      <c r="M389" s="71">
        <v>0.41666666666666669</v>
      </c>
      <c r="N389" s="72">
        <v>0.75</v>
      </c>
      <c r="O389" s="55">
        <f t="shared" si="152"/>
        <v>8</v>
      </c>
      <c r="P389" s="49"/>
    </row>
    <row r="390" spans="2:16" ht="19.5" customHeight="1" x14ac:dyDescent="0.2">
      <c r="B390" s="51">
        <f t="shared" si="145"/>
        <v>45306</v>
      </c>
      <c r="C390" s="52">
        <f t="shared" si="149"/>
        <v>45306</v>
      </c>
      <c r="D390" s="71"/>
      <c r="E390" s="72"/>
      <c r="F390" s="55"/>
      <c r="G390" s="71">
        <v>0.58333333333333337</v>
      </c>
      <c r="H390" s="72">
        <v>0.77083333333333337</v>
      </c>
      <c r="I390" s="55">
        <f t="shared" si="150"/>
        <v>4.5</v>
      </c>
      <c r="J390" s="71">
        <v>0.58333333333333337</v>
      </c>
      <c r="K390" s="72">
        <v>0.75</v>
      </c>
      <c r="L390" s="55">
        <f t="shared" si="151"/>
        <v>3.9999999999999991</v>
      </c>
      <c r="M390" s="71">
        <v>0.41666666666666669</v>
      </c>
      <c r="N390" s="72">
        <v>0.83333333333333337</v>
      </c>
      <c r="O390" s="55">
        <f t="shared" si="152"/>
        <v>10</v>
      </c>
      <c r="P390" s="49"/>
    </row>
    <row r="391" spans="2:16" ht="19.5" customHeight="1" x14ac:dyDescent="0.2">
      <c r="B391" s="51">
        <f t="shared" si="145"/>
        <v>45307</v>
      </c>
      <c r="C391" s="52">
        <f t="shared" si="149"/>
        <v>45307</v>
      </c>
      <c r="D391" s="35"/>
      <c r="E391" s="48"/>
      <c r="F391" s="47"/>
      <c r="G391" s="35"/>
      <c r="H391" s="48" t="s">
        <v>79</v>
      </c>
      <c r="I391" s="47"/>
      <c r="J391" s="71"/>
      <c r="K391" s="48" t="s">
        <v>79</v>
      </c>
      <c r="L391" s="55"/>
      <c r="M391" s="35"/>
      <c r="N391" s="48" t="s">
        <v>79</v>
      </c>
      <c r="O391" s="47"/>
      <c r="P391" s="49"/>
    </row>
    <row r="392" spans="2:16" ht="19.5" customHeight="1" x14ac:dyDescent="0.2">
      <c r="B392" s="51">
        <f t="shared" si="145"/>
        <v>45308</v>
      </c>
      <c r="C392" s="52">
        <f t="shared" si="149"/>
        <v>45308</v>
      </c>
      <c r="D392" s="71"/>
      <c r="E392" s="72"/>
      <c r="F392" s="55"/>
      <c r="G392" s="71">
        <v>0.58333333333333337</v>
      </c>
      <c r="H392" s="72">
        <v>0.77083333333333337</v>
      </c>
      <c r="I392" s="55">
        <f t="shared" ref="I392:I397" si="153">(H392-G392)*24</f>
        <v>4.5</v>
      </c>
      <c r="J392" s="71">
        <v>0.58333333333333337</v>
      </c>
      <c r="K392" s="72">
        <v>0.75</v>
      </c>
      <c r="L392" s="55">
        <f t="shared" ref="L392:L397" si="154">(K392-J392)*24</f>
        <v>3.9999999999999991</v>
      </c>
      <c r="M392" s="71">
        <v>0.41666666666666669</v>
      </c>
      <c r="N392" s="72">
        <v>0.83333333333333337</v>
      </c>
      <c r="O392" s="55">
        <f t="shared" ref="O392:O397" si="155">(N392-M392)*24</f>
        <v>10</v>
      </c>
      <c r="P392" s="49"/>
    </row>
    <row r="393" spans="2:16" ht="19.5" customHeight="1" x14ac:dyDescent="0.2">
      <c r="B393" s="51">
        <f t="shared" si="145"/>
        <v>45309</v>
      </c>
      <c r="C393" s="52">
        <f t="shared" si="149"/>
        <v>45309</v>
      </c>
      <c r="D393" s="71"/>
      <c r="E393" s="72"/>
      <c r="F393" s="55"/>
      <c r="G393" s="71">
        <v>0.58333333333333337</v>
      </c>
      <c r="H393" s="72">
        <v>0.77083333333333337</v>
      </c>
      <c r="I393" s="55">
        <f t="shared" si="153"/>
        <v>4.5</v>
      </c>
      <c r="J393" s="71">
        <v>0.58333333333333337</v>
      </c>
      <c r="K393" s="72">
        <v>0.75</v>
      </c>
      <c r="L393" s="55">
        <f t="shared" si="154"/>
        <v>3.9999999999999991</v>
      </c>
      <c r="M393" s="71">
        <v>0.41666666666666669</v>
      </c>
      <c r="N393" s="72">
        <v>0.83333333333333337</v>
      </c>
      <c r="O393" s="55">
        <f t="shared" si="155"/>
        <v>10</v>
      </c>
      <c r="P393" s="49"/>
    </row>
    <row r="394" spans="2:16" ht="19.5" customHeight="1" x14ac:dyDescent="0.2">
      <c r="B394" s="51">
        <f t="shared" si="145"/>
        <v>45310</v>
      </c>
      <c r="C394" s="52">
        <f t="shared" si="149"/>
        <v>45310</v>
      </c>
      <c r="D394" s="71"/>
      <c r="E394" s="72"/>
      <c r="F394" s="55"/>
      <c r="G394" s="71">
        <v>0.58333333333333337</v>
      </c>
      <c r="H394" s="72">
        <v>0.77083333333333337</v>
      </c>
      <c r="I394" s="55">
        <f t="shared" si="153"/>
        <v>4.5</v>
      </c>
      <c r="J394" s="71">
        <v>0.58333333333333337</v>
      </c>
      <c r="K394" s="72">
        <v>0.75</v>
      </c>
      <c r="L394" s="55">
        <f t="shared" si="154"/>
        <v>3.9999999999999991</v>
      </c>
      <c r="M394" s="71">
        <v>0.41666666666666669</v>
      </c>
      <c r="N394" s="72">
        <v>0.83333333333333337</v>
      </c>
      <c r="O394" s="55">
        <f t="shared" si="155"/>
        <v>10</v>
      </c>
      <c r="P394" s="49"/>
    </row>
    <row r="395" spans="2:16" ht="19.5" customHeight="1" x14ac:dyDescent="0.2">
      <c r="B395" s="51">
        <f t="shared" si="145"/>
        <v>45311</v>
      </c>
      <c r="C395" s="52">
        <f t="shared" si="149"/>
        <v>45311</v>
      </c>
      <c r="D395" s="71"/>
      <c r="E395" s="72"/>
      <c r="F395" s="55"/>
      <c r="G395" s="71">
        <v>0.41666666666666669</v>
      </c>
      <c r="H395" s="72">
        <v>0.75</v>
      </c>
      <c r="I395" s="55">
        <f t="shared" si="153"/>
        <v>8</v>
      </c>
      <c r="J395" s="71">
        <v>0.5</v>
      </c>
      <c r="K395" s="72">
        <v>0.75</v>
      </c>
      <c r="L395" s="55">
        <f t="shared" si="154"/>
        <v>6</v>
      </c>
      <c r="M395" s="71">
        <v>0.41666666666666669</v>
      </c>
      <c r="N395" s="72">
        <v>0.83333333333333337</v>
      </c>
      <c r="O395" s="55">
        <f t="shared" si="155"/>
        <v>10</v>
      </c>
      <c r="P395" s="49"/>
    </row>
    <row r="396" spans="2:16" ht="19.5" customHeight="1" x14ac:dyDescent="0.2">
      <c r="B396" s="51">
        <f t="shared" si="145"/>
        <v>45312</v>
      </c>
      <c r="C396" s="52">
        <f t="shared" si="149"/>
        <v>45312</v>
      </c>
      <c r="D396" s="53"/>
      <c r="E396" s="54"/>
      <c r="F396" s="55"/>
      <c r="G396" s="71">
        <v>0.41666666666666669</v>
      </c>
      <c r="H396" s="72">
        <v>0.75</v>
      </c>
      <c r="I396" s="55">
        <f t="shared" si="153"/>
        <v>8</v>
      </c>
      <c r="J396" s="71">
        <v>0.5</v>
      </c>
      <c r="K396" s="72">
        <v>0.75</v>
      </c>
      <c r="L396" s="55">
        <f t="shared" si="154"/>
        <v>6</v>
      </c>
      <c r="M396" s="71">
        <v>0.41666666666666669</v>
      </c>
      <c r="N396" s="72">
        <v>0.75</v>
      </c>
      <c r="O396" s="55">
        <f t="shared" si="155"/>
        <v>8</v>
      </c>
      <c r="P396" s="49"/>
    </row>
    <row r="397" spans="2:16" ht="19.5" customHeight="1" x14ac:dyDescent="0.2">
      <c r="B397" s="51">
        <f t="shared" si="145"/>
        <v>45313</v>
      </c>
      <c r="C397" s="52">
        <f t="shared" si="149"/>
        <v>45313</v>
      </c>
      <c r="D397" s="71"/>
      <c r="E397" s="72"/>
      <c r="F397" s="55"/>
      <c r="G397" s="71">
        <v>0.58333333333333337</v>
      </c>
      <c r="H397" s="72">
        <v>0.77083333333333337</v>
      </c>
      <c r="I397" s="55">
        <f t="shared" si="153"/>
        <v>4.5</v>
      </c>
      <c r="J397" s="71">
        <v>0.58333333333333337</v>
      </c>
      <c r="K397" s="72">
        <v>0.75</v>
      </c>
      <c r="L397" s="55">
        <f t="shared" si="154"/>
        <v>3.9999999999999991</v>
      </c>
      <c r="M397" s="71">
        <v>0.41666666666666669</v>
      </c>
      <c r="N397" s="72">
        <v>0.83333333333333337</v>
      </c>
      <c r="O397" s="55">
        <f t="shared" si="155"/>
        <v>10</v>
      </c>
      <c r="P397" s="49"/>
    </row>
    <row r="398" spans="2:16" ht="19.5" customHeight="1" x14ac:dyDescent="0.2">
      <c r="B398" s="51">
        <f t="shared" si="145"/>
        <v>45314</v>
      </c>
      <c r="C398" s="52">
        <f t="shared" si="149"/>
        <v>45314</v>
      </c>
      <c r="D398" s="35"/>
      <c r="E398" s="48"/>
      <c r="F398" s="47"/>
      <c r="G398" s="35"/>
      <c r="H398" s="48" t="s">
        <v>79</v>
      </c>
      <c r="I398" s="47"/>
      <c r="J398" s="53"/>
      <c r="K398" s="48" t="s">
        <v>79</v>
      </c>
      <c r="L398" s="55"/>
      <c r="M398" s="35"/>
      <c r="N398" s="48" t="s">
        <v>79</v>
      </c>
      <c r="O398" s="47"/>
      <c r="P398" s="49"/>
    </row>
    <row r="399" spans="2:16" ht="19.5" customHeight="1" x14ac:dyDescent="0.2">
      <c r="B399" s="51">
        <f t="shared" si="145"/>
        <v>45315</v>
      </c>
      <c r="C399" s="52">
        <f t="shared" si="149"/>
        <v>45315</v>
      </c>
      <c r="D399" s="71"/>
      <c r="E399" s="72"/>
      <c r="F399" s="55"/>
      <c r="G399" s="71">
        <v>0.58333333333333337</v>
      </c>
      <c r="H399" s="72">
        <v>0.77083333333333337</v>
      </c>
      <c r="I399" s="55">
        <f t="shared" ref="I399:I404" si="156">(H399-G399)*24</f>
        <v>4.5</v>
      </c>
      <c r="J399" s="71">
        <v>0.58333333333333337</v>
      </c>
      <c r="K399" s="72">
        <v>0.75</v>
      </c>
      <c r="L399" s="55">
        <f>(K399-J399)*24</f>
        <v>3.9999999999999991</v>
      </c>
      <c r="M399" s="71">
        <v>0.41666666666666669</v>
      </c>
      <c r="N399" s="72">
        <v>0.83333333333333337</v>
      </c>
      <c r="O399" s="55">
        <f t="shared" ref="O399:O404" si="157">(N399-M399)*24</f>
        <v>10</v>
      </c>
      <c r="P399" s="49"/>
    </row>
    <row r="400" spans="2:16" ht="19.5" customHeight="1" x14ac:dyDescent="0.2">
      <c r="B400" s="51">
        <f t="shared" si="145"/>
        <v>45316</v>
      </c>
      <c r="C400" s="52">
        <f t="shared" si="149"/>
        <v>45316</v>
      </c>
      <c r="D400" s="71"/>
      <c r="E400" s="72"/>
      <c r="F400" s="55"/>
      <c r="G400" s="71">
        <v>0.58333333333333337</v>
      </c>
      <c r="H400" s="72">
        <v>0.77083333333333337</v>
      </c>
      <c r="I400" s="55">
        <f t="shared" si="156"/>
        <v>4.5</v>
      </c>
      <c r="J400" s="71">
        <v>0.58333333333333337</v>
      </c>
      <c r="K400" s="72">
        <v>0.75</v>
      </c>
      <c r="L400" s="55">
        <f>(K400-J400)*24</f>
        <v>3.9999999999999991</v>
      </c>
      <c r="M400" s="71">
        <v>0.41666666666666669</v>
      </c>
      <c r="N400" s="72">
        <v>0.83333333333333337</v>
      </c>
      <c r="O400" s="55">
        <f t="shared" si="157"/>
        <v>10</v>
      </c>
      <c r="P400" s="49"/>
    </row>
    <row r="401" spans="2:16" ht="19.5" customHeight="1" x14ac:dyDescent="0.2">
      <c r="B401" s="51">
        <f t="shared" si="145"/>
        <v>45317</v>
      </c>
      <c r="C401" s="52">
        <f t="shared" si="149"/>
        <v>45317</v>
      </c>
      <c r="D401" s="71"/>
      <c r="E401" s="72"/>
      <c r="F401" s="55"/>
      <c r="G401" s="71">
        <v>0.58333333333333337</v>
      </c>
      <c r="H401" s="72">
        <v>0.77083333333333337</v>
      </c>
      <c r="I401" s="55">
        <f t="shared" si="156"/>
        <v>4.5</v>
      </c>
      <c r="J401" s="71">
        <v>0.58333333333333337</v>
      </c>
      <c r="K401" s="72">
        <v>0.75</v>
      </c>
      <c r="L401" s="55">
        <f>(K401-J401)*24</f>
        <v>3.9999999999999991</v>
      </c>
      <c r="M401" s="71">
        <v>0.41666666666666669</v>
      </c>
      <c r="N401" s="72">
        <v>0.83333333333333337</v>
      </c>
      <c r="O401" s="55">
        <f t="shared" si="157"/>
        <v>10</v>
      </c>
      <c r="P401" s="49"/>
    </row>
    <row r="402" spans="2:16" ht="19.5" customHeight="1" x14ac:dyDescent="0.2">
      <c r="B402" s="51">
        <f t="shared" si="145"/>
        <v>45318</v>
      </c>
      <c r="C402" s="52">
        <f t="shared" si="149"/>
        <v>45318</v>
      </c>
      <c r="D402" s="71"/>
      <c r="E402" s="72"/>
      <c r="F402" s="55"/>
      <c r="G402" s="71">
        <v>0.41666666666666669</v>
      </c>
      <c r="H402" s="72">
        <v>0.75</v>
      </c>
      <c r="I402" s="55">
        <f t="shared" si="156"/>
        <v>8</v>
      </c>
      <c r="J402" s="71">
        <v>0.5</v>
      </c>
      <c r="K402" s="72">
        <v>0.75</v>
      </c>
      <c r="L402" s="55">
        <f>(K402-J402)*24</f>
        <v>6</v>
      </c>
      <c r="M402" s="71">
        <v>0.41666666666666669</v>
      </c>
      <c r="N402" s="72">
        <v>0.83333333333333337</v>
      </c>
      <c r="O402" s="55">
        <f t="shared" si="157"/>
        <v>10</v>
      </c>
      <c r="P402" s="49"/>
    </row>
    <row r="403" spans="2:16" ht="19.5" customHeight="1" x14ac:dyDescent="0.2">
      <c r="B403" s="51">
        <f t="shared" si="145"/>
        <v>45319</v>
      </c>
      <c r="C403" s="52">
        <f t="shared" si="149"/>
        <v>45319</v>
      </c>
      <c r="D403" s="53"/>
      <c r="E403" s="54"/>
      <c r="F403" s="55"/>
      <c r="G403" s="71">
        <v>0.41666666666666669</v>
      </c>
      <c r="H403" s="72">
        <v>0.75</v>
      </c>
      <c r="I403" s="55">
        <f t="shared" si="156"/>
        <v>8</v>
      </c>
      <c r="J403" s="71">
        <v>0.5</v>
      </c>
      <c r="K403" s="72">
        <v>0.75</v>
      </c>
      <c r="L403" s="55">
        <f>(K403-J403)*24</f>
        <v>6</v>
      </c>
      <c r="M403" s="71">
        <v>0.41666666666666669</v>
      </c>
      <c r="N403" s="72">
        <v>0.75</v>
      </c>
      <c r="O403" s="55">
        <f t="shared" si="157"/>
        <v>8</v>
      </c>
      <c r="P403" s="49"/>
    </row>
    <row r="404" spans="2:16" ht="19.5" customHeight="1" x14ac:dyDescent="0.2">
      <c r="B404" s="51">
        <f>IF(DAY(B403+1)&lt;&gt;29,"",B403+1)</f>
        <v>45320</v>
      </c>
      <c r="C404" s="52">
        <f t="shared" si="149"/>
        <v>45320</v>
      </c>
      <c r="D404" s="53"/>
      <c r="E404" s="54"/>
      <c r="F404" s="55"/>
      <c r="G404" s="71">
        <v>0.58333333333333337</v>
      </c>
      <c r="H404" s="72">
        <v>0.77083333333333337</v>
      </c>
      <c r="I404" s="55">
        <f t="shared" si="156"/>
        <v>4.5</v>
      </c>
      <c r="J404" s="379" t="s">
        <v>106</v>
      </c>
      <c r="K404" s="380"/>
      <c r="L404" s="381"/>
      <c r="M404" s="71">
        <v>0.41666666666666669</v>
      </c>
      <c r="N404" s="72">
        <v>0.83333333333333337</v>
      </c>
      <c r="O404" s="55">
        <f t="shared" si="157"/>
        <v>10</v>
      </c>
      <c r="P404" s="117"/>
    </row>
    <row r="405" spans="2:16" ht="19.5" customHeight="1" x14ac:dyDescent="0.2">
      <c r="B405" s="51">
        <f>IF(DAY(B404+1)&lt;&gt;30,"",B404+1)</f>
        <v>45321</v>
      </c>
      <c r="C405" s="52">
        <f t="shared" si="149"/>
        <v>45321</v>
      </c>
      <c r="D405" s="155"/>
      <c r="E405" s="54"/>
      <c r="F405" s="55"/>
      <c r="G405" s="35"/>
      <c r="H405" s="48" t="s">
        <v>79</v>
      </c>
      <c r="I405" s="47"/>
      <c r="J405" s="53"/>
      <c r="K405" s="48" t="s">
        <v>79</v>
      </c>
      <c r="L405" s="55"/>
      <c r="M405" s="35"/>
      <c r="N405" s="48" t="s">
        <v>79</v>
      </c>
      <c r="O405" s="47"/>
      <c r="P405" s="159"/>
    </row>
    <row r="406" spans="2:16" ht="19.5" customHeight="1" thickBot="1" x14ac:dyDescent="0.25">
      <c r="B406" s="51">
        <f>IF(DAY(B405+1)&lt;&gt;31,"",B405+1)</f>
        <v>45322</v>
      </c>
      <c r="C406" s="52">
        <f t="shared" si="149"/>
        <v>45322</v>
      </c>
      <c r="D406" s="56"/>
      <c r="E406" s="77"/>
      <c r="F406" s="76"/>
      <c r="G406" s="71">
        <v>0.58333333333333337</v>
      </c>
      <c r="H406" s="72">
        <v>0.77083333333333337</v>
      </c>
      <c r="I406" s="55">
        <f t="shared" ref="I406" si="158">(H406-G406)*24</f>
        <v>4.5</v>
      </c>
      <c r="J406" s="379" t="s">
        <v>106</v>
      </c>
      <c r="K406" s="380"/>
      <c r="L406" s="381"/>
      <c r="M406" s="71">
        <v>0.41666666666666669</v>
      </c>
      <c r="N406" s="72">
        <v>0.83333333333333337</v>
      </c>
      <c r="O406" s="55">
        <f t="shared" ref="O406" si="159">(N406-M406)*24</f>
        <v>10</v>
      </c>
      <c r="P406" s="50"/>
    </row>
    <row r="407" spans="2:16" ht="19.5" customHeight="1" thickTop="1" x14ac:dyDescent="0.2">
      <c r="B407" s="57" t="s">
        <v>37</v>
      </c>
      <c r="C407" s="58"/>
      <c r="D407" s="57"/>
      <c r="E407" s="59">
        <f>COUNTIF(D376:D406,"&gt;0")</f>
        <v>0</v>
      </c>
      <c r="F407" s="60"/>
      <c r="G407" s="61"/>
      <c r="H407" s="59">
        <f>COUNTIF(G376:G406,"&gt;0")</f>
        <v>26</v>
      </c>
      <c r="I407" s="60"/>
      <c r="J407" s="61"/>
      <c r="K407" s="59">
        <f>COUNTIF(J376:J406,"&gt;0")</f>
        <v>24</v>
      </c>
      <c r="L407" s="60"/>
      <c r="M407" s="61"/>
      <c r="N407" s="59">
        <f>COUNTIF(M376:M406,"&gt;0")</f>
        <v>26</v>
      </c>
      <c r="O407" s="60"/>
      <c r="P407" s="40"/>
    </row>
    <row r="408" spans="2:16" ht="19.5" customHeight="1" x14ac:dyDescent="0.2">
      <c r="B408" s="62" t="s">
        <v>309</v>
      </c>
      <c r="C408" s="63"/>
      <c r="D408" s="64"/>
      <c r="E408" s="74">
        <f>SUM(F376:F406)</f>
        <v>0</v>
      </c>
      <c r="F408" s="63"/>
      <c r="G408" s="65"/>
      <c r="H408" s="74">
        <f>SUM(I376:I406)</f>
        <v>162.5</v>
      </c>
      <c r="I408" s="63"/>
      <c r="J408" s="65"/>
      <c r="K408" s="74">
        <f>SUM(L376:L406)</f>
        <v>122</v>
      </c>
      <c r="L408" s="63"/>
      <c r="M408" s="65"/>
      <c r="N408" s="74">
        <f>SUM(O376:O406)</f>
        <v>246</v>
      </c>
      <c r="O408" s="63"/>
      <c r="P408" s="40"/>
    </row>
    <row r="409" spans="2:16" ht="19.5" customHeight="1" x14ac:dyDescent="0.2">
      <c r="B409" s="64" t="s">
        <v>366</v>
      </c>
      <c r="C409" s="66"/>
      <c r="D409" s="64"/>
      <c r="E409" s="90">
        <f>COUNTIF($B$376:$B$406,"&gt;0")-E407</f>
        <v>31</v>
      </c>
      <c r="F409" s="47"/>
      <c r="G409" s="35"/>
      <c r="H409" s="90">
        <f>COUNTIF($B$376:$B$406,"&gt;0")-H407</f>
        <v>5</v>
      </c>
      <c r="I409" s="47"/>
      <c r="J409" s="35"/>
      <c r="K409" s="90">
        <f>COUNTIF($B$376:$B$406,"&gt;0")-K407</f>
        <v>7</v>
      </c>
      <c r="L409" s="47"/>
      <c r="M409" s="35"/>
      <c r="N409" s="90">
        <f>COUNTIF($B$376:$B$406,"&gt;0")-N407</f>
        <v>5</v>
      </c>
      <c r="O409" s="47"/>
      <c r="P409" s="40"/>
    </row>
    <row r="410" spans="2:16" ht="19.5" customHeight="1" x14ac:dyDescent="0.2">
      <c r="B410" s="67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2:16" ht="18.75" customHeight="1" x14ac:dyDescent="0.2">
      <c r="B411" s="287" t="s">
        <v>13</v>
      </c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</row>
    <row r="412" spans="2:16" ht="18.75" customHeight="1" x14ac:dyDescent="0.2"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</row>
    <row r="413" spans="2:16" ht="18.75" customHeight="1" x14ac:dyDescent="0.2"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2:16" ht="18.75" customHeight="1" x14ac:dyDescent="0.2">
      <c r="B414" s="377">
        <f>EDATE(B373, 1)</f>
        <v>45323</v>
      </c>
      <c r="C414" s="377"/>
      <c r="D414" s="377"/>
      <c r="E414" s="295">
        <f>B414</f>
        <v>45323</v>
      </c>
      <c r="F414" s="295"/>
    </row>
    <row r="415" spans="2:16" ht="19.5" customHeight="1" x14ac:dyDescent="0.2">
      <c r="B415" s="289"/>
      <c r="C415" s="290"/>
      <c r="D415" s="219" t="s">
        <v>313</v>
      </c>
      <c r="E415" s="293"/>
      <c r="F415" s="220"/>
      <c r="G415" s="219" t="s">
        <v>2</v>
      </c>
      <c r="H415" s="293"/>
      <c r="I415" s="220"/>
      <c r="J415" s="219" t="s">
        <v>36</v>
      </c>
      <c r="K415" s="293"/>
      <c r="L415" s="220"/>
      <c r="M415" s="219" t="s">
        <v>237</v>
      </c>
      <c r="N415" s="293"/>
      <c r="O415" s="220"/>
      <c r="P415" s="40" t="s">
        <v>306</v>
      </c>
    </row>
    <row r="416" spans="2:16" ht="19.5" customHeight="1" x14ac:dyDescent="0.2">
      <c r="B416" s="291"/>
      <c r="C416" s="292"/>
      <c r="D416" s="35" t="s">
        <v>246</v>
      </c>
      <c r="E416" s="48" t="s">
        <v>307</v>
      </c>
      <c r="F416" s="47" t="s">
        <v>308</v>
      </c>
      <c r="G416" s="35" t="s">
        <v>246</v>
      </c>
      <c r="H416" s="48" t="s">
        <v>307</v>
      </c>
      <c r="I416" s="47" t="s">
        <v>308</v>
      </c>
      <c r="J416" s="35" t="s">
        <v>246</v>
      </c>
      <c r="K416" s="48" t="s">
        <v>307</v>
      </c>
      <c r="L416" s="47" t="s">
        <v>308</v>
      </c>
      <c r="M416" s="35" t="s">
        <v>246</v>
      </c>
      <c r="N416" s="48" t="s">
        <v>307</v>
      </c>
      <c r="O416" s="47" t="s">
        <v>308</v>
      </c>
      <c r="P416" s="40"/>
    </row>
    <row r="417" spans="2:16" ht="19.5" customHeight="1" x14ac:dyDescent="0.2">
      <c r="B417" s="51">
        <f>B414</f>
        <v>45323</v>
      </c>
      <c r="C417" s="52">
        <f>B417</f>
        <v>45323</v>
      </c>
      <c r="D417" s="53"/>
      <c r="E417" s="54"/>
      <c r="F417" s="55"/>
      <c r="G417" s="71">
        <v>0.58333333333333337</v>
      </c>
      <c r="H417" s="72">
        <v>0.77083333333333337</v>
      </c>
      <c r="I417" s="55">
        <f t="shared" ref="I417:I421" si="160">(H417-G417)*24</f>
        <v>4.5</v>
      </c>
      <c r="J417" s="130"/>
      <c r="K417" s="131"/>
      <c r="L417" s="132"/>
      <c r="M417" s="71">
        <v>0.41666666666666669</v>
      </c>
      <c r="N417" s="72">
        <v>0.83333333333333337</v>
      </c>
      <c r="O417" s="55">
        <f t="shared" ref="O417:O421" si="161">(N417-M417)*24</f>
        <v>10</v>
      </c>
      <c r="P417" s="83"/>
    </row>
    <row r="418" spans="2:16" ht="19.5" customHeight="1" x14ac:dyDescent="0.2">
      <c r="B418" s="51">
        <f t="shared" ref="B418:B444" si="162">B417+1</f>
        <v>45324</v>
      </c>
      <c r="C418" s="52">
        <f>B418</f>
        <v>45324</v>
      </c>
      <c r="D418" s="53"/>
      <c r="E418" s="54"/>
      <c r="F418" s="55"/>
      <c r="G418" s="71">
        <v>0.58333333333333337</v>
      </c>
      <c r="H418" s="72">
        <v>0.77083333333333337</v>
      </c>
      <c r="I418" s="55">
        <f t="shared" si="160"/>
        <v>4.5</v>
      </c>
      <c r="J418" s="130"/>
      <c r="K418" s="131"/>
      <c r="L418" s="132"/>
      <c r="M418" s="71">
        <v>0.41666666666666669</v>
      </c>
      <c r="N418" s="72">
        <v>0.83333333333333337</v>
      </c>
      <c r="O418" s="55">
        <f t="shared" si="161"/>
        <v>10</v>
      </c>
      <c r="P418" s="83"/>
    </row>
    <row r="419" spans="2:16" ht="19.5" customHeight="1" x14ac:dyDescent="0.2">
      <c r="B419" s="51">
        <f t="shared" si="162"/>
        <v>45325</v>
      </c>
      <c r="C419" s="52">
        <f t="shared" ref="C419:C447" si="163">B419</f>
        <v>45325</v>
      </c>
      <c r="D419" s="53"/>
      <c r="E419" s="54"/>
      <c r="F419" s="55"/>
      <c r="G419" s="71">
        <v>0.41666666666666669</v>
      </c>
      <c r="H419" s="72">
        <v>0.75</v>
      </c>
      <c r="I419" s="55">
        <f t="shared" si="160"/>
        <v>8</v>
      </c>
      <c r="J419" s="130"/>
      <c r="K419" s="131"/>
      <c r="L419" s="132"/>
      <c r="M419" s="71">
        <v>0.41666666666666669</v>
      </c>
      <c r="N419" s="72">
        <v>0.83333333333333337</v>
      </c>
      <c r="O419" s="55">
        <f t="shared" si="161"/>
        <v>10</v>
      </c>
      <c r="P419" s="83"/>
    </row>
    <row r="420" spans="2:16" ht="19.5" customHeight="1" x14ac:dyDescent="0.2">
      <c r="B420" s="51">
        <f t="shared" si="162"/>
        <v>45326</v>
      </c>
      <c r="C420" s="52">
        <f t="shared" si="163"/>
        <v>45326</v>
      </c>
      <c r="D420" s="53"/>
      <c r="E420" s="54"/>
      <c r="F420" s="55"/>
      <c r="G420" s="71">
        <v>0.41666666666666669</v>
      </c>
      <c r="H420" s="72">
        <v>0.75</v>
      </c>
      <c r="I420" s="55">
        <f t="shared" si="160"/>
        <v>8</v>
      </c>
      <c r="J420" s="130"/>
      <c r="K420" s="131"/>
      <c r="L420" s="132"/>
      <c r="M420" s="71">
        <v>0.41666666666666669</v>
      </c>
      <c r="N420" s="72">
        <v>0.75</v>
      </c>
      <c r="O420" s="55">
        <f t="shared" si="161"/>
        <v>8</v>
      </c>
      <c r="P420" s="83"/>
    </row>
    <row r="421" spans="2:16" ht="19.5" customHeight="1" x14ac:dyDescent="0.2">
      <c r="B421" s="51">
        <f t="shared" si="162"/>
        <v>45327</v>
      </c>
      <c r="C421" s="52">
        <f t="shared" si="163"/>
        <v>45327</v>
      </c>
      <c r="D421" s="53"/>
      <c r="E421" s="54"/>
      <c r="F421" s="55"/>
      <c r="G421" s="71">
        <v>0.58333333333333337</v>
      </c>
      <c r="H421" s="72">
        <v>0.77083333333333337</v>
      </c>
      <c r="I421" s="55">
        <f t="shared" si="160"/>
        <v>4.5</v>
      </c>
      <c r="J421" s="130"/>
      <c r="K421" s="131"/>
      <c r="L421" s="132"/>
      <c r="M421" s="71">
        <v>0.41666666666666669</v>
      </c>
      <c r="N421" s="72">
        <v>0.83333333333333337</v>
      </c>
      <c r="O421" s="55">
        <f t="shared" si="161"/>
        <v>10</v>
      </c>
      <c r="P421" s="83"/>
    </row>
    <row r="422" spans="2:16" ht="19.5" customHeight="1" x14ac:dyDescent="0.2">
      <c r="B422" s="51">
        <f t="shared" si="162"/>
        <v>45328</v>
      </c>
      <c r="C422" s="52">
        <f t="shared" si="163"/>
        <v>45328</v>
      </c>
      <c r="D422" s="71"/>
      <c r="E422" s="72"/>
      <c r="F422" s="55"/>
      <c r="G422" s="71"/>
      <c r="H422" s="48" t="s">
        <v>79</v>
      </c>
      <c r="I422" s="55"/>
      <c r="J422" s="130"/>
      <c r="K422" s="131"/>
      <c r="L422" s="132"/>
      <c r="M422" s="71"/>
      <c r="N422" s="48" t="s">
        <v>79</v>
      </c>
      <c r="O422" s="55"/>
      <c r="P422" s="83"/>
    </row>
    <row r="423" spans="2:16" ht="19.5" customHeight="1" x14ac:dyDescent="0.2">
      <c r="B423" s="51">
        <f t="shared" si="162"/>
        <v>45329</v>
      </c>
      <c r="C423" s="52">
        <f t="shared" si="163"/>
        <v>45329</v>
      </c>
      <c r="D423" s="35"/>
      <c r="E423" s="48"/>
      <c r="F423" s="47"/>
      <c r="G423" s="71">
        <v>0.58333333333333337</v>
      </c>
      <c r="H423" s="72">
        <v>0.77083333333333337</v>
      </c>
      <c r="I423" s="55">
        <f t="shared" ref="I423:I424" si="164">(H423-G423)*24</f>
        <v>4.5</v>
      </c>
      <c r="J423" s="130"/>
      <c r="K423" s="131"/>
      <c r="L423" s="132"/>
      <c r="M423" s="71">
        <v>0.41666666666666669</v>
      </c>
      <c r="N423" s="72">
        <v>0.83333333333333337</v>
      </c>
      <c r="O423" s="55">
        <f t="shared" ref="O423:O424" si="165">(N423-M423)*24</f>
        <v>10</v>
      </c>
      <c r="P423" s="91"/>
    </row>
    <row r="424" spans="2:16" ht="19.5" customHeight="1" x14ac:dyDescent="0.2">
      <c r="B424" s="51">
        <f t="shared" si="162"/>
        <v>45330</v>
      </c>
      <c r="C424" s="52">
        <f t="shared" si="163"/>
        <v>45330</v>
      </c>
      <c r="D424" s="71"/>
      <c r="E424" s="72"/>
      <c r="F424" s="55"/>
      <c r="G424" s="71">
        <v>0.58333333333333337</v>
      </c>
      <c r="H424" s="72">
        <v>0.77083333333333337</v>
      </c>
      <c r="I424" s="55">
        <f t="shared" si="164"/>
        <v>4.5</v>
      </c>
      <c r="J424" s="125"/>
      <c r="K424" s="123"/>
      <c r="L424" s="134"/>
      <c r="M424" s="71">
        <v>0.41666666666666669</v>
      </c>
      <c r="N424" s="72">
        <v>0.83333333333333337</v>
      </c>
      <c r="O424" s="55">
        <f t="shared" si="165"/>
        <v>10</v>
      </c>
      <c r="P424" s="83"/>
    </row>
    <row r="425" spans="2:16" ht="19.5" customHeight="1" x14ac:dyDescent="0.2">
      <c r="B425" s="51">
        <f t="shared" si="162"/>
        <v>45331</v>
      </c>
      <c r="C425" s="52">
        <f t="shared" si="163"/>
        <v>45331</v>
      </c>
      <c r="D425" s="35"/>
      <c r="E425" s="48"/>
      <c r="F425" s="47"/>
      <c r="G425" s="71">
        <v>0.58333333333333337</v>
      </c>
      <c r="H425" s="72">
        <v>0.77083333333333337</v>
      </c>
      <c r="I425" s="55">
        <f>(H425-G425)*24</f>
        <v>4.5</v>
      </c>
      <c r="J425" s="125"/>
      <c r="K425" s="123"/>
      <c r="L425" s="134"/>
      <c r="M425" s="71">
        <v>0.41666666666666669</v>
      </c>
      <c r="N425" s="72">
        <v>0.83333333333333337</v>
      </c>
      <c r="O425" s="55">
        <f>(N425-M425)*24</f>
        <v>10</v>
      </c>
      <c r="P425" s="129"/>
    </row>
    <row r="426" spans="2:16" ht="19.5" customHeight="1" x14ac:dyDescent="0.2">
      <c r="B426" s="51">
        <f t="shared" si="162"/>
        <v>45332</v>
      </c>
      <c r="C426" s="52">
        <f t="shared" si="163"/>
        <v>45332</v>
      </c>
      <c r="D426" s="71"/>
      <c r="E426" s="72"/>
      <c r="F426" s="55"/>
      <c r="G426" s="71">
        <v>0.41666666666666669</v>
      </c>
      <c r="H426" s="72">
        <v>0.75</v>
      </c>
      <c r="I426" s="55">
        <f t="shared" ref="I426:I427" si="166">(H426-G426)*24</f>
        <v>8</v>
      </c>
      <c r="J426" s="125"/>
      <c r="K426" s="123"/>
      <c r="L426" s="134"/>
      <c r="M426" s="71">
        <v>0.41666666666666669</v>
      </c>
      <c r="N426" s="72">
        <v>0.83333333333333337</v>
      </c>
      <c r="O426" s="55">
        <f t="shared" ref="O426:O428" si="167">(N426-M426)*24</f>
        <v>10</v>
      </c>
      <c r="P426" s="83"/>
    </row>
    <row r="427" spans="2:16" ht="19.5" customHeight="1" x14ac:dyDescent="0.2">
      <c r="B427" s="51">
        <f t="shared" si="162"/>
        <v>45333</v>
      </c>
      <c r="C427" s="52">
        <f t="shared" si="163"/>
        <v>45333</v>
      </c>
      <c r="D427" s="71"/>
      <c r="E427" s="72"/>
      <c r="F427" s="55"/>
      <c r="G427" s="71">
        <v>0.41666666666666669</v>
      </c>
      <c r="H427" s="72">
        <v>0.75</v>
      </c>
      <c r="I427" s="55">
        <f t="shared" si="166"/>
        <v>8</v>
      </c>
      <c r="J427" s="125"/>
      <c r="K427" s="123"/>
      <c r="L427" s="134"/>
      <c r="M427" s="71">
        <v>0.41666666666666669</v>
      </c>
      <c r="N427" s="72">
        <v>0.75</v>
      </c>
      <c r="O427" s="55">
        <f t="shared" si="167"/>
        <v>8</v>
      </c>
      <c r="P427" s="83" t="s">
        <v>281</v>
      </c>
    </row>
    <row r="428" spans="2:16" ht="19.5" customHeight="1" x14ac:dyDescent="0.2">
      <c r="B428" s="51">
        <f t="shared" si="162"/>
        <v>45334</v>
      </c>
      <c r="C428" s="52">
        <f t="shared" si="163"/>
        <v>45334</v>
      </c>
      <c r="D428" s="71"/>
      <c r="E428" s="72"/>
      <c r="F428" s="55"/>
      <c r="G428" s="71">
        <v>0.41666666666666669</v>
      </c>
      <c r="H428" s="72">
        <v>0.75</v>
      </c>
      <c r="I428" s="55">
        <f t="shared" ref="I428" si="168">(H428-G428)*24</f>
        <v>8</v>
      </c>
      <c r="J428" s="125"/>
      <c r="K428" s="123"/>
      <c r="L428" s="134"/>
      <c r="M428" s="71">
        <v>0.41666666666666669</v>
      </c>
      <c r="N428" s="72">
        <v>0.75</v>
      </c>
      <c r="O428" s="55">
        <f t="shared" si="167"/>
        <v>8</v>
      </c>
      <c r="P428" s="83" t="s">
        <v>388</v>
      </c>
    </row>
    <row r="429" spans="2:16" ht="19.5" customHeight="1" x14ac:dyDescent="0.2">
      <c r="B429" s="51">
        <f t="shared" si="162"/>
        <v>45335</v>
      </c>
      <c r="C429" s="52">
        <f t="shared" si="163"/>
        <v>45335</v>
      </c>
      <c r="D429" s="71"/>
      <c r="E429" s="72"/>
      <c r="F429" s="55"/>
      <c r="G429" s="71"/>
      <c r="H429" s="48" t="s">
        <v>79</v>
      </c>
      <c r="I429" s="55"/>
      <c r="J429" s="125"/>
      <c r="K429" s="123"/>
      <c r="L429" s="134"/>
      <c r="M429" s="71"/>
      <c r="N429" s="48" t="s">
        <v>79</v>
      </c>
      <c r="O429" s="55"/>
      <c r="P429" s="97"/>
    </row>
    <row r="430" spans="2:16" ht="19.5" customHeight="1" x14ac:dyDescent="0.2">
      <c r="B430" s="51">
        <f t="shared" si="162"/>
        <v>45336</v>
      </c>
      <c r="C430" s="52">
        <f t="shared" si="163"/>
        <v>45336</v>
      </c>
      <c r="D430" s="53"/>
      <c r="E430" s="54"/>
      <c r="F430" s="55"/>
      <c r="G430" s="71">
        <v>0.58333333333333337</v>
      </c>
      <c r="H430" s="72">
        <v>0.77083333333333337</v>
      </c>
      <c r="I430" s="55">
        <f t="shared" ref="I430:I435" si="169">(H430-G430)*24</f>
        <v>4.5</v>
      </c>
      <c r="J430" s="125"/>
      <c r="K430" s="123"/>
      <c r="L430" s="134"/>
      <c r="M430" s="71">
        <v>0.41666666666666669</v>
      </c>
      <c r="N430" s="72">
        <v>0.83333333333333337</v>
      </c>
      <c r="O430" s="55">
        <f t="shared" ref="O430:O435" si="170">(N430-M430)*24</f>
        <v>10</v>
      </c>
      <c r="P430" s="121"/>
    </row>
    <row r="431" spans="2:16" ht="19.5" customHeight="1" x14ac:dyDescent="0.2">
      <c r="B431" s="51">
        <f t="shared" si="162"/>
        <v>45337</v>
      </c>
      <c r="C431" s="52">
        <f t="shared" si="163"/>
        <v>45337</v>
      </c>
      <c r="D431" s="71"/>
      <c r="E431" s="72"/>
      <c r="F431" s="55"/>
      <c r="G431" s="71">
        <v>0.58333333333333337</v>
      </c>
      <c r="H431" s="72">
        <v>0.77083333333333337</v>
      </c>
      <c r="I431" s="55">
        <f t="shared" si="169"/>
        <v>4.5</v>
      </c>
      <c r="J431" s="125"/>
      <c r="K431" s="123"/>
      <c r="L431" s="134"/>
      <c r="M431" s="71">
        <v>0.41666666666666669</v>
      </c>
      <c r="N431" s="72">
        <v>0.83333333333333337</v>
      </c>
      <c r="O431" s="55">
        <f t="shared" si="170"/>
        <v>10</v>
      </c>
      <c r="P431" s="117"/>
    </row>
    <row r="432" spans="2:16" ht="19.5" customHeight="1" x14ac:dyDescent="0.2">
      <c r="B432" s="51">
        <f t="shared" si="162"/>
        <v>45338</v>
      </c>
      <c r="C432" s="52">
        <f t="shared" si="163"/>
        <v>45338</v>
      </c>
      <c r="D432" s="35"/>
      <c r="E432" s="48"/>
      <c r="F432" s="47"/>
      <c r="G432" s="71">
        <v>0.58333333333333337</v>
      </c>
      <c r="H432" s="72">
        <v>0.77083333333333337</v>
      </c>
      <c r="I432" s="55">
        <f t="shared" si="169"/>
        <v>4.5</v>
      </c>
      <c r="J432" s="125"/>
      <c r="K432" s="123"/>
      <c r="L432" s="134"/>
      <c r="M432" s="53">
        <v>0.41666666666666669</v>
      </c>
      <c r="N432" s="72">
        <v>0.83333333333333337</v>
      </c>
      <c r="O432" s="55">
        <f t="shared" si="170"/>
        <v>10</v>
      </c>
      <c r="P432" s="117"/>
    </row>
    <row r="433" spans="2:16" ht="19.5" customHeight="1" x14ac:dyDescent="0.2">
      <c r="B433" s="51">
        <f t="shared" si="162"/>
        <v>45339</v>
      </c>
      <c r="C433" s="52">
        <f t="shared" si="163"/>
        <v>45339</v>
      </c>
      <c r="D433" s="71"/>
      <c r="E433" s="72"/>
      <c r="F433" s="55"/>
      <c r="G433" s="71">
        <v>0.41666666666666669</v>
      </c>
      <c r="H433" s="72">
        <v>0.75</v>
      </c>
      <c r="I433" s="55">
        <f t="shared" si="169"/>
        <v>8</v>
      </c>
      <c r="J433" s="71">
        <v>0.5</v>
      </c>
      <c r="K433" s="72">
        <v>0.75</v>
      </c>
      <c r="L433" s="55">
        <f>(K433-J433)*24</f>
        <v>6</v>
      </c>
      <c r="M433" s="71">
        <v>0.41666666666666669</v>
      </c>
      <c r="N433" s="72">
        <v>0.83333333333333337</v>
      </c>
      <c r="O433" s="55">
        <f t="shared" si="170"/>
        <v>10</v>
      </c>
      <c r="P433" s="92"/>
    </row>
    <row r="434" spans="2:16" ht="19.5" customHeight="1" x14ac:dyDescent="0.2">
      <c r="B434" s="51">
        <f t="shared" si="162"/>
        <v>45340</v>
      </c>
      <c r="C434" s="52">
        <f t="shared" si="163"/>
        <v>45340</v>
      </c>
      <c r="D434" s="71"/>
      <c r="E434" s="72"/>
      <c r="F434" s="55"/>
      <c r="G434" s="71">
        <v>0.41666666666666669</v>
      </c>
      <c r="H434" s="72">
        <v>0.75</v>
      </c>
      <c r="I434" s="55">
        <f t="shared" si="169"/>
        <v>8</v>
      </c>
      <c r="J434" s="71">
        <v>0.5</v>
      </c>
      <c r="K434" s="72">
        <v>0.75</v>
      </c>
      <c r="L434" s="55">
        <f>(K434-J434)*24</f>
        <v>6</v>
      </c>
      <c r="M434" s="71">
        <v>0.41666666666666669</v>
      </c>
      <c r="N434" s="72">
        <v>0.75</v>
      </c>
      <c r="O434" s="55">
        <f t="shared" si="170"/>
        <v>8</v>
      </c>
      <c r="P434" s="92"/>
    </row>
    <row r="435" spans="2:16" ht="19.5" customHeight="1" x14ac:dyDescent="0.2">
      <c r="B435" s="51">
        <f t="shared" si="162"/>
        <v>45341</v>
      </c>
      <c r="C435" s="52">
        <f t="shared" si="163"/>
        <v>45341</v>
      </c>
      <c r="D435" s="71"/>
      <c r="E435" s="72"/>
      <c r="F435" s="55"/>
      <c r="G435" s="71">
        <v>0.58333333333333337</v>
      </c>
      <c r="H435" s="72">
        <v>0.77083333333333337</v>
      </c>
      <c r="I435" s="55">
        <f t="shared" si="169"/>
        <v>4.5</v>
      </c>
      <c r="J435" s="71">
        <v>0.58333333333333337</v>
      </c>
      <c r="K435" s="72">
        <v>0.75</v>
      </c>
      <c r="L435" s="55">
        <f>(K435-J435)*24</f>
        <v>3.9999999999999991</v>
      </c>
      <c r="M435" s="71">
        <v>0.41666666666666669</v>
      </c>
      <c r="N435" s="72">
        <v>0.83333333333333337</v>
      </c>
      <c r="O435" s="55">
        <f t="shared" si="170"/>
        <v>10</v>
      </c>
      <c r="P435" s="92"/>
    </row>
    <row r="436" spans="2:16" ht="19.5" customHeight="1" x14ac:dyDescent="0.2">
      <c r="B436" s="51">
        <f t="shared" si="162"/>
        <v>45342</v>
      </c>
      <c r="C436" s="52">
        <f t="shared" si="163"/>
        <v>45342</v>
      </c>
      <c r="D436" s="71"/>
      <c r="E436" s="72"/>
      <c r="F436" s="55"/>
      <c r="G436" s="71"/>
      <c r="H436" s="48" t="s">
        <v>79</v>
      </c>
      <c r="I436" s="55"/>
      <c r="J436" s="71"/>
      <c r="K436" s="48" t="s">
        <v>79</v>
      </c>
      <c r="L436" s="55"/>
      <c r="M436" s="71"/>
      <c r="N436" s="48" t="s">
        <v>79</v>
      </c>
      <c r="O436" s="55"/>
      <c r="P436" s="92"/>
    </row>
    <row r="437" spans="2:16" ht="19.5" customHeight="1" x14ac:dyDescent="0.2">
      <c r="B437" s="51">
        <f t="shared" si="162"/>
        <v>45343</v>
      </c>
      <c r="C437" s="52">
        <f t="shared" si="163"/>
        <v>45343</v>
      </c>
      <c r="D437" s="53"/>
      <c r="E437" s="54"/>
      <c r="F437" s="55"/>
      <c r="G437" s="71">
        <v>0.58333333333333337</v>
      </c>
      <c r="H437" s="72">
        <v>0.77083333333333337</v>
      </c>
      <c r="I437" s="55">
        <f>(H437-G437)*24</f>
        <v>4.5</v>
      </c>
      <c r="J437" s="71">
        <v>0.58333333333333337</v>
      </c>
      <c r="K437" s="72">
        <v>0.75</v>
      </c>
      <c r="L437" s="55">
        <f t="shared" ref="L437:L442" si="171">(K437-J437)*24</f>
        <v>3.9999999999999991</v>
      </c>
      <c r="M437" s="71">
        <v>0.41666666666666669</v>
      </c>
      <c r="N437" s="72">
        <v>0.83333333333333337</v>
      </c>
      <c r="O437" s="55">
        <f t="shared" ref="O437:O442" si="172">(N437-M437)*24</f>
        <v>10</v>
      </c>
      <c r="P437" s="92"/>
    </row>
    <row r="438" spans="2:16" ht="19.5" customHeight="1" x14ac:dyDescent="0.2">
      <c r="B438" s="51">
        <f t="shared" si="162"/>
        <v>45344</v>
      </c>
      <c r="C438" s="52">
        <f t="shared" si="163"/>
        <v>45344</v>
      </c>
      <c r="D438" s="71"/>
      <c r="E438" s="72"/>
      <c r="F438" s="55"/>
      <c r="G438" s="71">
        <v>0.58333333333333337</v>
      </c>
      <c r="H438" s="72">
        <v>0.77083333333333337</v>
      </c>
      <c r="I438" s="55">
        <f>(H438-G438)*24</f>
        <v>4.5</v>
      </c>
      <c r="J438" s="71">
        <v>0.58333333333333337</v>
      </c>
      <c r="K438" s="72">
        <v>0.75</v>
      </c>
      <c r="L438" s="55">
        <f t="shared" si="171"/>
        <v>3.9999999999999991</v>
      </c>
      <c r="M438" s="71">
        <v>0.41666666666666669</v>
      </c>
      <c r="N438" s="72">
        <v>0.83333333333333337</v>
      </c>
      <c r="O438" s="55">
        <f t="shared" si="172"/>
        <v>10</v>
      </c>
      <c r="P438" s="83"/>
    </row>
    <row r="439" spans="2:16" ht="19.5" customHeight="1" x14ac:dyDescent="0.2">
      <c r="B439" s="51">
        <f t="shared" si="162"/>
        <v>45345</v>
      </c>
      <c r="C439" s="52">
        <f t="shared" si="163"/>
        <v>45345</v>
      </c>
      <c r="D439" s="35"/>
      <c r="E439" s="48"/>
      <c r="F439" s="47"/>
      <c r="G439" s="71">
        <v>0.41666666666666669</v>
      </c>
      <c r="H439" s="72">
        <v>0.75</v>
      </c>
      <c r="I439" s="55">
        <f t="shared" ref="I439:I441" si="173">(H439-G439)*24</f>
        <v>8</v>
      </c>
      <c r="J439" s="71">
        <v>0.5</v>
      </c>
      <c r="K439" s="72">
        <v>0.75</v>
      </c>
      <c r="L439" s="55">
        <f t="shared" si="171"/>
        <v>6</v>
      </c>
      <c r="M439" s="71">
        <v>0.41666666666666669</v>
      </c>
      <c r="N439" s="72">
        <v>0.75</v>
      </c>
      <c r="O439" s="55">
        <f t="shared" si="172"/>
        <v>8</v>
      </c>
      <c r="P439" s="83" t="s">
        <v>181</v>
      </c>
    </row>
    <row r="440" spans="2:16" ht="19.5" customHeight="1" x14ac:dyDescent="0.2">
      <c r="B440" s="51">
        <f t="shared" si="162"/>
        <v>45346</v>
      </c>
      <c r="C440" s="52">
        <f t="shared" si="163"/>
        <v>45346</v>
      </c>
      <c r="D440" s="71"/>
      <c r="E440" s="72"/>
      <c r="F440" s="55"/>
      <c r="G440" s="71">
        <v>0.41666666666666669</v>
      </c>
      <c r="H440" s="72">
        <v>0.75</v>
      </c>
      <c r="I440" s="55">
        <f t="shared" si="173"/>
        <v>8</v>
      </c>
      <c r="J440" s="71">
        <v>0.5</v>
      </c>
      <c r="K440" s="72">
        <v>0.75</v>
      </c>
      <c r="L440" s="55">
        <f t="shared" si="171"/>
        <v>6</v>
      </c>
      <c r="M440" s="71">
        <v>0.41666666666666669</v>
      </c>
      <c r="N440" s="72">
        <v>0.83333333333333337</v>
      </c>
      <c r="O440" s="55">
        <f t="shared" si="172"/>
        <v>10</v>
      </c>
      <c r="P440" s="92"/>
    </row>
    <row r="441" spans="2:16" ht="19.5" customHeight="1" x14ac:dyDescent="0.2">
      <c r="B441" s="51">
        <f t="shared" si="162"/>
        <v>45347</v>
      </c>
      <c r="C441" s="52">
        <f t="shared" si="163"/>
        <v>45347</v>
      </c>
      <c r="D441" s="71"/>
      <c r="E441" s="72"/>
      <c r="F441" s="55"/>
      <c r="G441" s="71">
        <v>0.41666666666666669</v>
      </c>
      <c r="H441" s="72">
        <v>0.75</v>
      </c>
      <c r="I441" s="55">
        <f t="shared" si="173"/>
        <v>8</v>
      </c>
      <c r="J441" s="71">
        <v>0.5</v>
      </c>
      <c r="K441" s="72">
        <v>0.75</v>
      </c>
      <c r="L441" s="55">
        <f t="shared" si="171"/>
        <v>6</v>
      </c>
      <c r="M441" s="71">
        <v>0.41666666666666669</v>
      </c>
      <c r="N441" s="72">
        <v>0.75</v>
      </c>
      <c r="O441" s="55">
        <f t="shared" si="172"/>
        <v>8</v>
      </c>
      <c r="P441" s="92"/>
    </row>
    <row r="442" spans="2:16" ht="19.5" customHeight="1" x14ac:dyDescent="0.2">
      <c r="B442" s="51">
        <f t="shared" si="162"/>
        <v>45348</v>
      </c>
      <c r="C442" s="52">
        <f t="shared" si="163"/>
        <v>45348</v>
      </c>
      <c r="D442" s="71"/>
      <c r="E442" s="72"/>
      <c r="F442" s="55"/>
      <c r="G442" s="125"/>
      <c r="H442" s="123" t="s">
        <v>320</v>
      </c>
      <c r="I442" s="132"/>
      <c r="J442" s="71">
        <v>0.58333333333333337</v>
      </c>
      <c r="K442" s="72">
        <v>0.75</v>
      </c>
      <c r="L442" s="55">
        <f t="shared" si="171"/>
        <v>3.9999999999999991</v>
      </c>
      <c r="M442" s="71">
        <v>0.41666666666666669</v>
      </c>
      <c r="N442" s="72">
        <v>0.83333333333333337</v>
      </c>
      <c r="O442" s="55">
        <f t="shared" si="172"/>
        <v>10</v>
      </c>
      <c r="P442" s="92"/>
    </row>
    <row r="443" spans="2:16" ht="19.5" customHeight="1" x14ac:dyDescent="0.2">
      <c r="B443" s="51">
        <f t="shared" si="162"/>
        <v>45349</v>
      </c>
      <c r="C443" s="52">
        <f t="shared" si="163"/>
        <v>45349</v>
      </c>
      <c r="D443" s="71"/>
      <c r="E443" s="72"/>
      <c r="F443" s="55"/>
      <c r="G443" s="125"/>
      <c r="H443" s="123">
        <v>2</v>
      </c>
      <c r="I443" s="132"/>
      <c r="J443" s="170"/>
      <c r="K443" s="172" t="s">
        <v>79</v>
      </c>
      <c r="L443" s="173"/>
      <c r="M443" s="170"/>
      <c r="N443" s="172" t="s">
        <v>79</v>
      </c>
      <c r="O443" s="173"/>
      <c r="P443" s="92"/>
    </row>
    <row r="444" spans="2:16" ht="19.5" customHeight="1" x14ac:dyDescent="0.2">
      <c r="B444" s="51">
        <f t="shared" si="162"/>
        <v>45350</v>
      </c>
      <c r="C444" s="52">
        <f t="shared" si="163"/>
        <v>45350</v>
      </c>
      <c r="D444" s="53"/>
      <c r="E444" s="54"/>
      <c r="F444" s="55"/>
      <c r="G444" s="125"/>
      <c r="H444" s="123">
        <v>3</v>
      </c>
      <c r="I444" s="132"/>
      <c r="J444" s="71">
        <v>0.58333333333333337</v>
      </c>
      <c r="K444" s="72">
        <v>0.75</v>
      </c>
      <c r="L444" s="55">
        <f t="shared" ref="L444" si="174">(K444-J444)*24</f>
        <v>3.9999999999999991</v>
      </c>
      <c r="M444" s="71">
        <v>0.41666666666666669</v>
      </c>
      <c r="N444" s="72">
        <v>0.83333333333333337</v>
      </c>
      <c r="O444" s="55">
        <f t="shared" ref="O444" si="175">(N444-M444)*24</f>
        <v>10</v>
      </c>
      <c r="P444" s="92"/>
    </row>
    <row r="445" spans="2:16" ht="19.5" customHeight="1" x14ac:dyDescent="0.2">
      <c r="B445" s="51">
        <f>IF(DAY(B444+1)&lt;&gt;29,"",B444+1)</f>
        <v>45351</v>
      </c>
      <c r="C445" s="52">
        <f t="shared" si="163"/>
        <v>45351</v>
      </c>
      <c r="D445" s="53"/>
      <c r="E445" s="54"/>
      <c r="F445" s="55"/>
      <c r="G445" s="125"/>
      <c r="H445" s="123">
        <v>4</v>
      </c>
      <c r="I445" s="132"/>
      <c r="J445" s="71">
        <v>0.58333333333333337</v>
      </c>
      <c r="K445" s="72">
        <v>0.75</v>
      </c>
      <c r="L445" s="55">
        <f t="shared" ref="L445" si="176">(K445-J445)*24</f>
        <v>3.9999999999999991</v>
      </c>
      <c r="M445" s="71">
        <v>0.41666666666666669</v>
      </c>
      <c r="N445" s="72">
        <v>0.83333333333333337</v>
      </c>
      <c r="O445" s="55">
        <f t="shared" ref="O445" si="177">(N445-M445)*24</f>
        <v>10</v>
      </c>
      <c r="P445" s="92"/>
    </row>
    <row r="446" spans="2:16" ht="19.5" customHeight="1" x14ac:dyDescent="0.2">
      <c r="B446" s="51" t="str">
        <f>IF(DAY(B444+2)&lt;&gt;30,"",B445+1)</f>
        <v/>
      </c>
      <c r="C446" s="52" t="str">
        <f t="shared" si="163"/>
        <v/>
      </c>
      <c r="D446" s="53"/>
      <c r="E446" s="54"/>
      <c r="F446" s="55"/>
      <c r="G446" s="35"/>
      <c r="H446" s="98"/>
      <c r="I446" s="55"/>
      <c r="J446" s="53"/>
      <c r="K446" s="54"/>
      <c r="L446" s="55"/>
      <c r="M446" s="53"/>
      <c r="N446" s="54"/>
      <c r="O446" s="55"/>
      <c r="P446" s="92"/>
    </row>
    <row r="447" spans="2:16" ht="19.5" customHeight="1" thickBot="1" x14ac:dyDescent="0.25">
      <c r="B447" s="51" t="str">
        <f>IF(DAY(B444+2)&lt;&gt;31,"",B446+1)</f>
        <v/>
      </c>
      <c r="C447" s="52" t="str">
        <f t="shared" si="163"/>
        <v/>
      </c>
      <c r="D447" s="56"/>
      <c r="E447" s="77"/>
      <c r="F447" s="76"/>
      <c r="G447" s="75"/>
      <c r="H447" s="98"/>
      <c r="I447" s="76"/>
      <c r="J447" s="75"/>
      <c r="K447" s="77"/>
      <c r="L447" s="76"/>
      <c r="M447" s="75"/>
      <c r="N447" s="77"/>
      <c r="O447" s="76"/>
      <c r="P447" s="94"/>
    </row>
    <row r="448" spans="2:16" ht="19.5" customHeight="1" thickTop="1" x14ac:dyDescent="0.2">
      <c r="B448" s="57" t="s">
        <v>37</v>
      </c>
      <c r="C448" s="58"/>
      <c r="D448" s="57"/>
      <c r="E448" s="59">
        <f>COUNTIF(D417:D447,"&gt;0")</f>
        <v>0</v>
      </c>
      <c r="F448" s="60"/>
      <c r="G448" s="61"/>
      <c r="H448" s="59">
        <f>COUNTIF(G417:G447,"&gt;0")</f>
        <v>22</v>
      </c>
      <c r="I448" s="60"/>
      <c r="J448" s="61"/>
      <c r="K448" s="59">
        <f>COUNTIF(J417:J447,"&gt;0")</f>
        <v>11</v>
      </c>
      <c r="L448" s="60"/>
      <c r="M448" s="61"/>
      <c r="N448" s="59">
        <f>COUNTIF(M417:M447,"&gt;0")</f>
        <v>25</v>
      </c>
      <c r="O448" s="60"/>
      <c r="P448" s="40"/>
    </row>
    <row r="449" spans="2:16" ht="19.5" customHeight="1" x14ac:dyDescent="0.2">
      <c r="B449" s="62" t="s">
        <v>309</v>
      </c>
      <c r="C449" s="63"/>
      <c r="D449" s="64"/>
      <c r="E449" s="74">
        <f>SUM(F417:F447)</f>
        <v>0</v>
      </c>
      <c r="F449" s="63"/>
      <c r="G449" s="65"/>
      <c r="H449" s="74">
        <f>SUM(I417:I447)</f>
        <v>134</v>
      </c>
      <c r="I449" s="63"/>
      <c r="J449" s="65"/>
      <c r="K449" s="74">
        <f>SUM(L417:L447)</f>
        <v>54</v>
      </c>
      <c r="L449" s="63"/>
      <c r="M449" s="65"/>
      <c r="N449" s="74">
        <f>SUM(O417:O447)</f>
        <v>238</v>
      </c>
      <c r="O449" s="63"/>
      <c r="P449" s="40"/>
    </row>
    <row r="450" spans="2:16" ht="19.5" customHeight="1" x14ac:dyDescent="0.2">
      <c r="B450" s="64" t="s">
        <v>366</v>
      </c>
      <c r="C450" s="66"/>
      <c r="D450" s="64"/>
      <c r="E450" s="90">
        <f>COUNTIF($B$417:$B$447,"&gt;0")-E448</f>
        <v>29</v>
      </c>
      <c r="F450" s="47"/>
      <c r="G450" s="35"/>
      <c r="H450" s="90">
        <f>COUNTIF($B$417:$B$447,"&gt;0")-H448</f>
        <v>7</v>
      </c>
      <c r="I450" s="47"/>
      <c r="J450" s="35"/>
      <c r="K450" s="90">
        <f>COUNTIF($B$417:$B$447,"&gt;0")-K448</f>
        <v>18</v>
      </c>
      <c r="L450" s="47"/>
      <c r="M450" s="35"/>
      <c r="N450" s="90">
        <f>COUNTIF($B$417:$B$447,"&gt;0")-N448</f>
        <v>4</v>
      </c>
      <c r="O450" s="47"/>
      <c r="P450" s="40"/>
    </row>
    <row r="451" spans="2:16" ht="19.5" customHeight="1" x14ac:dyDescent="0.2">
      <c r="B451" s="67"/>
      <c r="C451" s="6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</row>
    <row r="452" spans="2:16" ht="18.75" customHeight="1" x14ac:dyDescent="0.2">
      <c r="B452" s="287" t="s">
        <v>13</v>
      </c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</row>
    <row r="453" spans="2:16" ht="18.75" customHeight="1" x14ac:dyDescent="0.2"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</row>
    <row r="454" spans="2:16" ht="18.75" customHeight="1" x14ac:dyDescent="0.2"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2:16" ht="18.75" customHeight="1" x14ac:dyDescent="0.2">
      <c r="B455" s="377">
        <f>EDATE(B414, 1)</f>
        <v>45352</v>
      </c>
      <c r="C455" s="377"/>
      <c r="D455" s="377"/>
      <c r="E455" s="295">
        <f>B455</f>
        <v>45352</v>
      </c>
      <c r="F455" s="295"/>
    </row>
    <row r="456" spans="2:16" ht="19.5" customHeight="1" x14ac:dyDescent="0.2">
      <c r="B456" s="289"/>
      <c r="C456" s="290"/>
      <c r="D456" s="219" t="s">
        <v>313</v>
      </c>
      <c r="E456" s="293"/>
      <c r="F456" s="220"/>
      <c r="G456" s="219" t="s">
        <v>2</v>
      </c>
      <c r="H456" s="293"/>
      <c r="I456" s="220"/>
      <c r="J456" s="219" t="s">
        <v>36</v>
      </c>
      <c r="K456" s="293"/>
      <c r="L456" s="220"/>
      <c r="M456" s="219" t="s">
        <v>237</v>
      </c>
      <c r="N456" s="293"/>
      <c r="O456" s="220"/>
      <c r="P456" s="40" t="s">
        <v>306</v>
      </c>
    </row>
    <row r="457" spans="2:16" ht="19.5" customHeight="1" x14ac:dyDescent="0.2">
      <c r="B457" s="291"/>
      <c r="C457" s="292"/>
      <c r="D457" s="35" t="s">
        <v>246</v>
      </c>
      <c r="E457" s="48" t="s">
        <v>307</v>
      </c>
      <c r="F457" s="47" t="s">
        <v>308</v>
      </c>
      <c r="G457" s="35" t="s">
        <v>246</v>
      </c>
      <c r="H457" s="48" t="s">
        <v>307</v>
      </c>
      <c r="I457" s="47" t="s">
        <v>308</v>
      </c>
      <c r="J457" s="35" t="s">
        <v>246</v>
      </c>
      <c r="K457" s="48" t="s">
        <v>307</v>
      </c>
      <c r="L457" s="47" t="s">
        <v>308</v>
      </c>
      <c r="M457" s="35" t="s">
        <v>246</v>
      </c>
      <c r="N457" s="48" t="s">
        <v>307</v>
      </c>
      <c r="O457" s="47" t="s">
        <v>308</v>
      </c>
      <c r="P457" s="3"/>
    </row>
    <row r="458" spans="2:16" ht="19.5" customHeight="1" x14ac:dyDescent="0.2">
      <c r="B458" s="51">
        <f>B455</f>
        <v>45352</v>
      </c>
      <c r="C458" s="52">
        <f>B458</f>
        <v>45352</v>
      </c>
      <c r="D458" s="53"/>
      <c r="E458" s="54"/>
      <c r="F458" s="55"/>
      <c r="G458" s="125"/>
      <c r="H458" s="135">
        <v>5</v>
      </c>
      <c r="I458" s="132"/>
      <c r="J458" s="71">
        <v>0.58333333333333337</v>
      </c>
      <c r="K458" s="72">
        <v>0.75</v>
      </c>
      <c r="L458" s="55">
        <f t="shared" ref="L458:L463" si="178">(K458-J458)*24</f>
        <v>3.9999999999999991</v>
      </c>
      <c r="M458" s="71">
        <v>0.41666666666666669</v>
      </c>
      <c r="N458" s="72">
        <v>0.83333333333333337</v>
      </c>
      <c r="O458" s="55">
        <f t="shared" ref="O458:O463" si="179">(N458-M458)*24</f>
        <v>10</v>
      </c>
      <c r="P458" s="83"/>
    </row>
    <row r="459" spans="2:16" ht="19.5" customHeight="1" x14ac:dyDescent="0.2">
      <c r="B459" s="51">
        <f t="shared" ref="B459:B485" si="180">B458+1</f>
        <v>45353</v>
      </c>
      <c r="C459" s="52">
        <f>B459</f>
        <v>45353</v>
      </c>
      <c r="D459" s="53"/>
      <c r="E459" s="54"/>
      <c r="F459" s="55"/>
      <c r="G459" s="125"/>
      <c r="H459" s="135">
        <v>6</v>
      </c>
      <c r="I459" s="132"/>
      <c r="J459" s="71">
        <v>0.5</v>
      </c>
      <c r="K459" s="72">
        <v>0.75</v>
      </c>
      <c r="L459" s="55">
        <f t="shared" si="178"/>
        <v>6</v>
      </c>
      <c r="M459" s="71">
        <v>0.41666666666666669</v>
      </c>
      <c r="N459" s="72">
        <v>0.83333333333333337</v>
      </c>
      <c r="O459" s="55">
        <f t="shared" si="179"/>
        <v>10</v>
      </c>
      <c r="P459" s="83"/>
    </row>
    <row r="460" spans="2:16" ht="19.5" customHeight="1" x14ac:dyDescent="0.2">
      <c r="B460" s="51">
        <f t="shared" si="180"/>
        <v>45354</v>
      </c>
      <c r="C460" s="52">
        <f t="shared" ref="C460:C488" si="181">B460</f>
        <v>45354</v>
      </c>
      <c r="D460" s="53"/>
      <c r="E460" s="54"/>
      <c r="F460" s="55"/>
      <c r="G460" s="125"/>
      <c r="H460" s="135">
        <v>7</v>
      </c>
      <c r="I460" s="132"/>
      <c r="J460" s="71">
        <v>0.5</v>
      </c>
      <c r="K460" s="72">
        <v>0.75</v>
      </c>
      <c r="L460" s="55">
        <f t="shared" ref="L460:L461" si="182">(K460-J460)*24</f>
        <v>6</v>
      </c>
      <c r="M460" s="71">
        <v>0.41666666666666669</v>
      </c>
      <c r="N460" s="72">
        <v>0.75</v>
      </c>
      <c r="O460" s="55">
        <f t="shared" ref="O460:O461" si="183">(N460-M460)*24</f>
        <v>8</v>
      </c>
      <c r="P460" s="83"/>
    </row>
    <row r="461" spans="2:16" ht="19.5" customHeight="1" x14ac:dyDescent="0.2">
      <c r="B461" s="51">
        <f t="shared" si="180"/>
        <v>45355</v>
      </c>
      <c r="C461" s="52">
        <f t="shared" si="181"/>
        <v>45355</v>
      </c>
      <c r="D461" s="53"/>
      <c r="E461" s="54"/>
      <c r="F461" s="55"/>
      <c r="G461" s="125"/>
      <c r="H461" s="135">
        <v>8</v>
      </c>
      <c r="I461" s="132"/>
      <c r="J461" s="71">
        <v>0.58333333333333337</v>
      </c>
      <c r="K461" s="72">
        <v>0.75</v>
      </c>
      <c r="L461" s="55">
        <f t="shared" si="182"/>
        <v>3.9999999999999991</v>
      </c>
      <c r="M461" s="71">
        <v>0.41666666666666669</v>
      </c>
      <c r="N461" s="72">
        <v>0.83333333333333337</v>
      </c>
      <c r="O461" s="55">
        <f t="shared" si="183"/>
        <v>10</v>
      </c>
      <c r="P461" s="83"/>
    </row>
    <row r="462" spans="2:16" ht="19.5" customHeight="1" x14ac:dyDescent="0.2">
      <c r="B462" s="51">
        <f t="shared" si="180"/>
        <v>45356</v>
      </c>
      <c r="C462" s="52">
        <f t="shared" si="181"/>
        <v>45356</v>
      </c>
      <c r="D462" s="53"/>
      <c r="E462" s="54"/>
      <c r="F462" s="55"/>
      <c r="G462" s="125"/>
      <c r="H462" s="135">
        <v>9</v>
      </c>
      <c r="I462" s="132"/>
      <c r="J462" s="35"/>
      <c r="K462" s="48" t="s">
        <v>79</v>
      </c>
      <c r="L462" s="47"/>
      <c r="M462" s="35"/>
      <c r="N462" s="48" t="s">
        <v>79</v>
      </c>
      <c r="O462" s="47"/>
      <c r="P462" s="83"/>
    </row>
    <row r="463" spans="2:16" ht="19.5" customHeight="1" x14ac:dyDescent="0.2">
      <c r="B463" s="51">
        <f t="shared" si="180"/>
        <v>45357</v>
      </c>
      <c r="C463" s="52">
        <f t="shared" si="181"/>
        <v>45357</v>
      </c>
      <c r="D463" s="71"/>
      <c r="E463" s="72"/>
      <c r="F463" s="55"/>
      <c r="G463" s="125"/>
      <c r="H463" s="135">
        <v>10</v>
      </c>
      <c r="I463" s="132"/>
      <c r="J463" s="71">
        <v>0.58333333333333337</v>
      </c>
      <c r="K463" s="72">
        <v>0.75</v>
      </c>
      <c r="L463" s="55">
        <f t="shared" si="178"/>
        <v>3.9999999999999991</v>
      </c>
      <c r="M463" s="71">
        <v>0.41666666666666669</v>
      </c>
      <c r="N463" s="72">
        <v>0.83333333333333337</v>
      </c>
      <c r="O463" s="55">
        <f t="shared" si="179"/>
        <v>10</v>
      </c>
      <c r="P463" s="83"/>
    </row>
    <row r="464" spans="2:16" ht="19.5" customHeight="1" x14ac:dyDescent="0.2">
      <c r="B464" s="51">
        <f t="shared" si="180"/>
        <v>45358</v>
      </c>
      <c r="C464" s="52">
        <f t="shared" si="181"/>
        <v>45358</v>
      </c>
      <c r="D464" s="35"/>
      <c r="E464" s="48"/>
      <c r="F464" s="47"/>
      <c r="G464" s="125"/>
      <c r="H464" s="135">
        <v>11</v>
      </c>
      <c r="I464" s="132"/>
      <c r="J464" s="71">
        <v>0.58333333333333337</v>
      </c>
      <c r="K464" s="72">
        <v>0.75</v>
      </c>
      <c r="L464" s="55">
        <f t="shared" ref="L464" si="184">(K464-J464)*24</f>
        <v>3.9999999999999991</v>
      </c>
      <c r="M464" s="71">
        <v>0.41666666666666669</v>
      </c>
      <c r="N464" s="72">
        <v>0.83333333333333337</v>
      </c>
      <c r="O464" s="55">
        <f t="shared" ref="O464" si="185">(N464-M464)*24</f>
        <v>10</v>
      </c>
      <c r="P464" s="91"/>
    </row>
    <row r="465" spans="2:16" ht="19.5" customHeight="1" x14ac:dyDescent="0.2">
      <c r="B465" s="51">
        <f t="shared" si="180"/>
        <v>45359</v>
      </c>
      <c r="C465" s="52">
        <f t="shared" si="181"/>
        <v>45359</v>
      </c>
      <c r="D465" s="71"/>
      <c r="E465" s="72"/>
      <c r="F465" s="55"/>
      <c r="G465" s="125"/>
      <c r="H465" s="135">
        <v>12</v>
      </c>
      <c r="I465" s="132"/>
      <c r="J465" s="71">
        <v>0.58333333333333337</v>
      </c>
      <c r="K465" s="72">
        <v>0.75</v>
      </c>
      <c r="L465" s="55">
        <f t="shared" ref="L465:L467" si="186">(K465-J465)*24</f>
        <v>3.9999999999999991</v>
      </c>
      <c r="M465" s="71">
        <v>0.41666666666666669</v>
      </c>
      <c r="N465" s="72">
        <v>0.83333333333333337</v>
      </c>
      <c r="O465" s="55">
        <f t="shared" ref="O465:O467" si="187">(N465-M465)*24</f>
        <v>10</v>
      </c>
      <c r="P465" s="83"/>
    </row>
    <row r="466" spans="2:16" ht="19.5" customHeight="1" x14ac:dyDescent="0.2">
      <c r="B466" s="51">
        <f t="shared" si="180"/>
        <v>45360</v>
      </c>
      <c r="C466" s="52">
        <f t="shared" si="181"/>
        <v>45360</v>
      </c>
      <c r="D466" s="35"/>
      <c r="E466" s="48"/>
      <c r="F466" s="47"/>
      <c r="G466" s="125"/>
      <c r="H466" s="135">
        <v>13</v>
      </c>
      <c r="I466" s="132"/>
      <c r="J466" s="71">
        <v>0.5</v>
      </c>
      <c r="K466" s="72">
        <v>0.75</v>
      </c>
      <c r="L466" s="55">
        <f t="shared" si="186"/>
        <v>6</v>
      </c>
      <c r="M466" s="71">
        <v>0.41666666666666669</v>
      </c>
      <c r="N466" s="72">
        <v>0.83333333333333337</v>
      </c>
      <c r="O466" s="55">
        <f t="shared" si="187"/>
        <v>10</v>
      </c>
      <c r="P466" s="83"/>
    </row>
    <row r="467" spans="2:16" ht="19.5" customHeight="1" x14ac:dyDescent="0.2">
      <c r="B467" s="51">
        <f t="shared" si="180"/>
        <v>45361</v>
      </c>
      <c r="C467" s="52">
        <f t="shared" si="181"/>
        <v>45361</v>
      </c>
      <c r="D467" s="71"/>
      <c r="E467" s="72"/>
      <c r="F467" s="55"/>
      <c r="G467" s="125"/>
      <c r="H467" s="135">
        <v>14</v>
      </c>
      <c r="I467" s="132"/>
      <c r="J467" s="71">
        <v>0.5</v>
      </c>
      <c r="K467" s="72">
        <v>0.75</v>
      </c>
      <c r="L467" s="55">
        <f t="shared" si="186"/>
        <v>6</v>
      </c>
      <c r="M467" s="71">
        <v>0.41666666666666669</v>
      </c>
      <c r="N467" s="72">
        <v>0.75</v>
      </c>
      <c r="O467" s="55">
        <f t="shared" si="187"/>
        <v>8</v>
      </c>
      <c r="P467" s="92"/>
    </row>
    <row r="468" spans="2:16" ht="19.5" customHeight="1" x14ac:dyDescent="0.2">
      <c r="B468" s="51">
        <f t="shared" si="180"/>
        <v>45362</v>
      </c>
      <c r="C468" s="52">
        <f t="shared" si="181"/>
        <v>45362</v>
      </c>
      <c r="D468" s="71"/>
      <c r="E468" s="72"/>
      <c r="F468" s="55"/>
      <c r="G468" s="125"/>
      <c r="H468" s="135">
        <v>15</v>
      </c>
      <c r="I468" s="132"/>
      <c r="J468" s="71">
        <v>0.58333333333333337</v>
      </c>
      <c r="K468" s="72">
        <v>0.75</v>
      </c>
      <c r="L468" s="55">
        <f t="shared" ref="L468" si="188">(K468-J468)*24</f>
        <v>3.9999999999999991</v>
      </c>
      <c r="M468" s="71">
        <v>0.41666666666666669</v>
      </c>
      <c r="N468" s="72">
        <v>0.83333333333333337</v>
      </c>
      <c r="O468" s="55">
        <f t="shared" ref="O468" si="189">(N468-M468)*24</f>
        <v>10</v>
      </c>
      <c r="P468" s="92"/>
    </row>
    <row r="469" spans="2:16" ht="19.5" customHeight="1" x14ac:dyDescent="0.2">
      <c r="B469" s="51">
        <f t="shared" si="180"/>
        <v>45363</v>
      </c>
      <c r="C469" s="52">
        <f t="shared" si="181"/>
        <v>45363</v>
      </c>
      <c r="D469" s="71"/>
      <c r="E469" s="72"/>
      <c r="F469" s="55"/>
      <c r="G469" s="125"/>
      <c r="H469" s="135">
        <v>16</v>
      </c>
      <c r="I469" s="132"/>
      <c r="J469" s="35"/>
      <c r="K469" s="48" t="s">
        <v>79</v>
      </c>
      <c r="L469" s="47"/>
      <c r="M469" s="35"/>
      <c r="N469" s="48" t="s">
        <v>79</v>
      </c>
      <c r="O469" s="47"/>
      <c r="P469" s="92"/>
    </row>
    <row r="470" spans="2:16" ht="19.5" customHeight="1" x14ac:dyDescent="0.2">
      <c r="B470" s="51">
        <f t="shared" si="180"/>
        <v>45364</v>
      </c>
      <c r="C470" s="52">
        <f t="shared" si="181"/>
        <v>45364</v>
      </c>
      <c r="D470" s="71"/>
      <c r="E470" s="72"/>
      <c r="F470" s="55"/>
      <c r="G470" s="125"/>
      <c r="H470" s="135">
        <v>17</v>
      </c>
      <c r="I470" s="132"/>
      <c r="J470" s="71">
        <v>0.58333333333333337</v>
      </c>
      <c r="K470" s="72">
        <v>0.75</v>
      </c>
      <c r="L470" s="55">
        <f t="shared" ref="L470" si="190">(K470-J470)*24</f>
        <v>3.9999999999999991</v>
      </c>
      <c r="M470" s="71">
        <v>0.41666666666666669</v>
      </c>
      <c r="N470" s="72">
        <v>0.83333333333333337</v>
      </c>
      <c r="O470" s="55">
        <f t="shared" ref="O470" si="191">(N470-M470)*24</f>
        <v>10</v>
      </c>
      <c r="P470" s="92"/>
    </row>
    <row r="471" spans="2:16" ht="19.5" customHeight="1" x14ac:dyDescent="0.2">
      <c r="B471" s="51">
        <f t="shared" si="180"/>
        <v>45365</v>
      </c>
      <c r="C471" s="52">
        <f t="shared" si="181"/>
        <v>45365</v>
      </c>
      <c r="D471" s="53"/>
      <c r="E471" s="54"/>
      <c r="F471" s="55"/>
      <c r="G471" s="125"/>
      <c r="H471" s="135">
        <v>18</v>
      </c>
      <c r="I471" s="132"/>
      <c r="J471" s="71">
        <v>0.58333333333333337</v>
      </c>
      <c r="K471" s="72">
        <v>0.75</v>
      </c>
      <c r="L471" s="55">
        <f t="shared" ref="L471" si="192">(K471-J471)*24</f>
        <v>3.9999999999999991</v>
      </c>
      <c r="M471" s="71">
        <v>0.41666666666666669</v>
      </c>
      <c r="N471" s="72">
        <v>0.83333333333333337</v>
      </c>
      <c r="O471" s="55">
        <f t="shared" ref="O471" si="193">(N471-M471)*24</f>
        <v>10</v>
      </c>
      <c r="P471" s="92"/>
    </row>
    <row r="472" spans="2:16" ht="19.5" customHeight="1" x14ac:dyDescent="0.2">
      <c r="B472" s="51">
        <f t="shared" si="180"/>
        <v>45366</v>
      </c>
      <c r="C472" s="52">
        <f t="shared" si="181"/>
        <v>45366</v>
      </c>
      <c r="D472" s="71"/>
      <c r="E472" s="72"/>
      <c r="F472" s="55"/>
      <c r="G472" s="125"/>
      <c r="H472" s="135">
        <v>19</v>
      </c>
      <c r="I472" s="132"/>
      <c r="J472" s="71">
        <v>0.58333333333333337</v>
      </c>
      <c r="K472" s="72">
        <v>0.75</v>
      </c>
      <c r="L472" s="55">
        <f t="shared" ref="L472:L475" si="194">(K472-J472)*24</f>
        <v>3.9999999999999991</v>
      </c>
      <c r="M472" s="71">
        <v>0.41666666666666669</v>
      </c>
      <c r="N472" s="72">
        <v>0.83333333333333337</v>
      </c>
      <c r="O472" s="55">
        <f t="shared" ref="O472:O475" si="195">(N472-M472)*24</f>
        <v>10</v>
      </c>
      <c r="P472" s="128"/>
    </row>
    <row r="473" spans="2:16" ht="19.5" customHeight="1" x14ac:dyDescent="0.2">
      <c r="B473" s="51">
        <f t="shared" si="180"/>
        <v>45367</v>
      </c>
      <c r="C473" s="52">
        <f t="shared" si="181"/>
        <v>45367</v>
      </c>
      <c r="D473" s="71"/>
      <c r="E473" s="48" t="s">
        <v>321</v>
      </c>
      <c r="F473" s="47"/>
      <c r="G473" s="35"/>
      <c r="H473" s="48"/>
      <c r="I473" s="55"/>
      <c r="J473" s="71">
        <v>0.5</v>
      </c>
      <c r="K473" s="72">
        <v>0.75</v>
      </c>
      <c r="L473" s="55">
        <f t="shared" si="194"/>
        <v>6</v>
      </c>
      <c r="M473" s="71">
        <v>0.41666666666666669</v>
      </c>
      <c r="N473" s="72">
        <v>0.83333333333333337</v>
      </c>
      <c r="O473" s="55">
        <f t="shared" si="195"/>
        <v>10</v>
      </c>
      <c r="P473" s="92"/>
    </row>
    <row r="474" spans="2:16" ht="19.5" customHeight="1" x14ac:dyDescent="0.2">
      <c r="B474" s="51">
        <f t="shared" si="180"/>
        <v>45368</v>
      </c>
      <c r="C474" s="52">
        <f t="shared" si="181"/>
        <v>45368</v>
      </c>
      <c r="D474" s="71"/>
      <c r="E474" s="119" t="s">
        <v>322</v>
      </c>
      <c r="F474" s="55"/>
      <c r="G474" s="35"/>
      <c r="H474" s="48"/>
      <c r="I474" s="55"/>
      <c r="J474" s="71">
        <v>0.5</v>
      </c>
      <c r="K474" s="72">
        <v>0.75</v>
      </c>
      <c r="L474" s="55">
        <f t="shared" si="194"/>
        <v>6</v>
      </c>
      <c r="M474" s="71">
        <v>0.41666666666666669</v>
      </c>
      <c r="N474" s="72">
        <v>0.75</v>
      </c>
      <c r="O474" s="55">
        <f t="shared" si="195"/>
        <v>8</v>
      </c>
      <c r="P474" s="92"/>
    </row>
    <row r="475" spans="2:16" ht="19.5" customHeight="1" x14ac:dyDescent="0.2">
      <c r="B475" s="51">
        <f t="shared" si="180"/>
        <v>45369</v>
      </c>
      <c r="C475" s="52">
        <f t="shared" si="181"/>
        <v>45369</v>
      </c>
      <c r="D475" s="71"/>
      <c r="E475" s="119" t="s">
        <v>322</v>
      </c>
      <c r="F475" s="55"/>
      <c r="G475" s="35"/>
      <c r="H475" s="48"/>
      <c r="I475" s="55"/>
      <c r="J475" s="71">
        <v>0.58333333333333337</v>
      </c>
      <c r="K475" s="72">
        <v>0.75</v>
      </c>
      <c r="L475" s="55">
        <f t="shared" si="194"/>
        <v>3.9999999999999991</v>
      </c>
      <c r="M475" s="71">
        <v>0.41666666666666669</v>
      </c>
      <c r="N475" s="72">
        <v>0.83333333333333337</v>
      </c>
      <c r="O475" s="55">
        <f t="shared" si="195"/>
        <v>10</v>
      </c>
      <c r="P475" s="92"/>
    </row>
    <row r="476" spans="2:16" ht="19.5" customHeight="1" x14ac:dyDescent="0.2">
      <c r="B476" s="51">
        <f t="shared" si="180"/>
        <v>45370</v>
      </c>
      <c r="C476" s="52">
        <f t="shared" si="181"/>
        <v>45370</v>
      </c>
      <c r="D476" s="71"/>
      <c r="E476" s="119" t="s">
        <v>322</v>
      </c>
      <c r="F476" s="55"/>
      <c r="G476" s="35"/>
      <c r="H476" s="48"/>
      <c r="I476" s="55"/>
      <c r="J476" s="35"/>
      <c r="K476" s="48" t="s">
        <v>79</v>
      </c>
      <c r="L476" s="47"/>
      <c r="M476" s="35"/>
      <c r="N476" s="48" t="s">
        <v>79</v>
      </c>
      <c r="O476" s="47"/>
      <c r="P476" s="92"/>
    </row>
    <row r="477" spans="2:16" ht="19.5" customHeight="1" x14ac:dyDescent="0.2">
      <c r="B477" s="51">
        <f t="shared" si="180"/>
        <v>45371</v>
      </c>
      <c r="C477" s="52">
        <f t="shared" si="181"/>
        <v>45371</v>
      </c>
      <c r="D477" s="71"/>
      <c r="E477" s="119" t="s">
        <v>322</v>
      </c>
      <c r="F477" s="55"/>
      <c r="G477" s="35"/>
      <c r="H477" s="48"/>
      <c r="I477" s="55"/>
      <c r="J477" s="71">
        <v>0.5</v>
      </c>
      <c r="K477" s="72">
        <v>0.75</v>
      </c>
      <c r="L477" s="55">
        <f t="shared" ref="L477" si="196">(K477-J477)*24</f>
        <v>6</v>
      </c>
      <c r="M477" s="71">
        <v>0.41666666666666669</v>
      </c>
      <c r="N477" s="72">
        <v>0.75</v>
      </c>
      <c r="O477" s="55">
        <f t="shared" ref="O477" si="197">(N477-M477)*24</f>
        <v>8</v>
      </c>
      <c r="P477" s="83" t="s">
        <v>228</v>
      </c>
    </row>
    <row r="478" spans="2:16" ht="19.5" customHeight="1" x14ac:dyDescent="0.2">
      <c r="B478" s="51">
        <f t="shared" si="180"/>
        <v>45372</v>
      </c>
      <c r="C478" s="52">
        <f t="shared" si="181"/>
        <v>45372</v>
      </c>
      <c r="D478" s="53"/>
      <c r="E478" s="119"/>
      <c r="F478" s="55"/>
      <c r="G478" s="35"/>
      <c r="H478" s="48"/>
      <c r="I478" s="55"/>
      <c r="J478" s="71">
        <v>0.58333333333333337</v>
      </c>
      <c r="K478" s="72">
        <v>0.75</v>
      </c>
      <c r="L478" s="55">
        <f t="shared" ref="L478" si="198">(K478-J478)*24</f>
        <v>3.9999999999999991</v>
      </c>
      <c r="M478" s="71">
        <v>0.41666666666666669</v>
      </c>
      <c r="N478" s="72">
        <v>0.83333333333333337</v>
      </c>
      <c r="O478" s="55">
        <f t="shared" ref="O478" si="199">(N478-M478)*24</f>
        <v>10</v>
      </c>
      <c r="P478" s="83"/>
    </row>
    <row r="479" spans="2:16" ht="19.5" customHeight="1" x14ac:dyDescent="0.2">
      <c r="B479" s="51">
        <f t="shared" si="180"/>
        <v>45373</v>
      </c>
      <c r="C479" s="52">
        <f t="shared" si="181"/>
        <v>45373</v>
      </c>
      <c r="D479" s="35"/>
      <c r="E479" s="48"/>
      <c r="F479" s="47"/>
      <c r="G479" s="35"/>
      <c r="H479" s="48"/>
      <c r="I479" s="55"/>
      <c r="J479" s="71">
        <v>0.58333333333333337</v>
      </c>
      <c r="K479" s="72">
        <v>0.75</v>
      </c>
      <c r="L479" s="55">
        <f t="shared" ref="L479" si="200">(K479-J479)*24</f>
        <v>3.9999999999999991</v>
      </c>
      <c r="M479" s="71">
        <v>0.41666666666666669</v>
      </c>
      <c r="N479" s="72">
        <v>0.83333333333333337</v>
      </c>
      <c r="O479" s="55">
        <f t="shared" ref="O479" si="201">(N479-M479)*24</f>
        <v>10</v>
      </c>
      <c r="P479" s="92"/>
    </row>
    <row r="480" spans="2:16" ht="19.5" customHeight="1" x14ac:dyDescent="0.2">
      <c r="B480" s="51">
        <f t="shared" si="180"/>
        <v>45374</v>
      </c>
      <c r="C480" s="52">
        <f t="shared" si="181"/>
        <v>45374</v>
      </c>
      <c r="D480" s="71"/>
      <c r="E480" s="72"/>
      <c r="F480" s="55"/>
      <c r="G480" s="35"/>
      <c r="H480" s="48"/>
      <c r="I480" s="55"/>
      <c r="J480" s="71">
        <v>0.5</v>
      </c>
      <c r="K480" s="72">
        <v>0.75</v>
      </c>
      <c r="L480" s="55">
        <f>(K480-J480)*24</f>
        <v>6</v>
      </c>
      <c r="M480" s="71">
        <v>0.41666666666666669</v>
      </c>
      <c r="N480" s="72">
        <v>0.83333333333333337</v>
      </c>
      <c r="O480" s="55">
        <f>(N480-M480)*24</f>
        <v>10</v>
      </c>
      <c r="P480" s="92"/>
    </row>
    <row r="481" spans="2:16" ht="19.5" customHeight="1" x14ac:dyDescent="0.2">
      <c r="B481" s="51">
        <f t="shared" si="180"/>
        <v>45375</v>
      </c>
      <c r="C481" s="52">
        <f t="shared" si="181"/>
        <v>45375</v>
      </c>
      <c r="D481" s="71"/>
      <c r="E481" s="72"/>
      <c r="F481" s="55"/>
      <c r="G481" s="35"/>
      <c r="H481" s="48"/>
      <c r="I481" s="55"/>
      <c r="J481" s="71">
        <v>0.5</v>
      </c>
      <c r="K481" s="72">
        <v>0.75</v>
      </c>
      <c r="L481" s="55">
        <f>(K481-J481)*24</f>
        <v>6</v>
      </c>
      <c r="M481" s="71">
        <v>0.41666666666666669</v>
      </c>
      <c r="N481" s="72">
        <v>0.75</v>
      </c>
      <c r="O481" s="55">
        <f>(N481-M481)*24</f>
        <v>8</v>
      </c>
      <c r="P481" s="92"/>
    </row>
    <row r="482" spans="2:16" ht="19.5" customHeight="1" x14ac:dyDescent="0.2">
      <c r="B482" s="51">
        <f t="shared" si="180"/>
        <v>45376</v>
      </c>
      <c r="C482" s="52">
        <f t="shared" si="181"/>
        <v>45376</v>
      </c>
      <c r="D482" s="71">
        <v>0.58333333333333337</v>
      </c>
      <c r="E482" s="72">
        <v>0.83333333333333337</v>
      </c>
      <c r="F482" s="55">
        <f>(E482-D482)*24</f>
        <v>6</v>
      </c>
      <c r="G482" s="35"/>
      <c r="H482" s="48"/>
      <c r="I482" s="55"/>
      <c r="J482" s="71">
        <v>0.58333333333333337</v>
      </c>
      <c r="K482" s="72">
        <v>0.75</v>
      </c>
      <c r="L482" s="55">
        <f t="shared" ref="L482" si="202">(K482-J482)*24</f>
        <v>3.9999999999999991</v>
      </c>
      <c r="M482" s="71">
        <v>0.41666666666666669</v>
      </c>
      <c r="N482" s="72">
        <v>0.83333333333333337</v>
      </c>
      <c r="O482" s="55">
        <f t="shared" ref="O482" si="203">(N482-M482)*24</f>
        <v>10</v>
      </c>
      <c r="P482" s="83"/>
    </row>
    <row r="483" spans="2:16" ht="19.5" customHeight="1" x14ac:dyDescent="0.2">
      <c r="B483" s="51">
        <f t="shared" si="180"/>
        <v>45377</v>
      </c>
      <c r="C483" s="52">
        <f t="shared" si="181"/>
        <v>45377</v>
      </c>
      <c r="E483" s="48" t="s">
        <v>79</v>
      </c>
      <c r="G483" s="35"/>
      <c r="H483" s="48"/>
      <c r="I483" s="55"/>
      <c r="K483" s="48" t="s">
        <v>79</v>
      </c>
      <c r="M483" s="35"/>
      <c r="N483" s="48" t="s">
        <v>79</v>
      </c>
      <c r="O483" s="47"/>
      <c r="P483" s="83"/>
    </row>
    <row r="484" spans="2:16" ht="19.5" customHeight="1" x14ac:dyDescent="0.2">
      <c r="B484" s="51">
        <f t="shared" si="180"/>
        <v>45378</v>
      </c>
      <c r="C484" s="52">
        <f t="shared" si="181"/>
        <v>45378</v>
      </c>
      <c r="D484" s="71">
        <v>0.58333333333333337</v>
      </c>
      <c r="E484" s="72">
        <v>0.83333333333333337</v>
      </c>
      <c r="F484" s="55">
        <f>(E484-D484)*24</f>
        <v>6</v>
      </c>
      <c r="G484" s="35"/>
      <c r="H484" s="48"/>
      <c r="I484" s="55"/>
      <c r="J484" s="71">
        <v>0.5</v>
      </c>
      <c r="K484" s="72">
        <v>0.75</v>
      </c>
      <c r="L484" s="55">
        <f>(K484-J484)*24</f>
        <v>6</v>
      </c>
      <c r="M484" s="71">
        <v>0.41666666666666669</v>
      </c>
      <c r="N484" s="72">
        <v>0.83333333333333337</v>
      </c>
      <c r="O484" s="55">
        <f>(N484-M484)*24</f>
        <v>10</v>
      </c>
      <c r="P484" s="83" t="s">
        <v>84</v>
      </c>
    </row>
    <row r="485" spans="2:16" ht="19.5" customHeight="1" x14ac:dyDescent="0.2">
      <c r="B485" s="51">
        <f t="shared" si="180"/>
        <v>45379</v>
      </c>
      <c r="C485" s="52">
        <f t="shared" si="181"/>
        <v>45379</v>
      </c>
      <c r="D485" s="71">
        <v>0.58333333333333337</v>
      </c>
      <c r="E485" s="72">
        <v>0.83333333333333337</v>
      </c>
      <c r="F485" s="55">
        <f>(E485-D485)*24</f>
        <v>6</v>
      </c>
      <c r="G485" s="35"/>
      <c r="H485" s="48"/>
      <c r="I485" s="55"/>
      <c r="J485" s="71">
        <v>0.5</v>
      </c>
      <c r="K485" s="72">
        <v>0.75</v>
      </c>
      <c r="L485" s="55">
        <f>(K485-J485)*24</f>
        <v>6</v>
      </c>
      <c r="M485" s="71">
        <v>0.41666666666666669</v>
      </c>
      <c r="N485" s="72">
        <v>0.83333333333333337</v>
      </c>
      <c r="O485" s="55">
        <f>(N485-M485)*24</f>
        <v>10</v>
      </c>
      <c r="P485" s="83" t="s">
        <v>84</v>
      </c>
    </row>
    <row r="486" spans="2:16" ht="19.5" customHeight="1" x14ac:dyDescent="0.2">
      <c r="B486" s="51">
        <f>IF(DAY(B485+1)&lt;&gt;29,"",B485+1)</f>
        <v>45380</v>
      </c>
      <c r="C486" s="52">
        <f t="shared" si="181"/>
        <v>45380</v>
      </c>
      <c r="D486" s="71">
        <v>0.58333333333333337</v>
      </c>
      <c r="E486" s="72">
        <v>0.83333333333333337</v>
      </c>
      <c r="F486" s="55">
        <f>(E486-D486)*24</f>
        <v>6</v>
      </c>
      <c r="G486" s="35"/>
      <c r="H486" s="48"/>
      <c r="I486" s="55"/>
      <c r="J486" s="71">
        <v>0.5</v>
      </c>
      <c r="K486" s="72">
        <v>0.75</v>
      </c>
      <c r="L486" s="55">
        <f>(K486-J486)*24</f>
        <v>6</v>
      </c>
      <c r="M486" s="71">
        <v>0.41666666666666669</v>
      </c>
      <c r="N486" s="72">
        <v>0.83333333333333337</v>
      </c>
      <c r="O486" s="55">
        <f>(N486-M486)*24</f>
        <v>10</v>
      </c>
      <c r="P486" s="83" t="s">
        <v>84</v>
      </c>
    </row>
    <row r="487" spans="2:16" ht="19.5" customHeight="1" x14ac:dyDescent="0.2">
      <c r="B487" s="51">
        <f>IF(DAY(B486+1)&lt;&gt;30,"",B486+1)</f>
        <v>45381</v>
      </c>
      <c r="C487" s="52">
        <f t="shared" si="181"/>
        <v>45381</v>
      </c>
      <c r="D487" s="71">
        <v>0.41666666666666669</v>
      </c>
      <c r="E487" s="72">
        <v>0.83333333333333337</v>
      </c>
      <c r="F487" s="55">
        <f>(E487-D487)*24</f>
        <v>10</v>
      </c>
      <c r="G487" s="35"/>
      <c r="H487" s="48"/>
      <c r="I487" s="55"/>
      <c r="J487" s="71">
        <v>0.5</v>
      </c>
      <c r="K487" s="72">
        <v>0.75</v>
      </c>
      <c r="L487" s="55">
        <f>(K487-J487)*24</f>
        <v>6</v>
      </c>
      <c r="M487" s="71">
        <v>0.41666666666666669</v>
      </c>
      <c r="N487" s="72">
        <v>0.83333333333333337</v>
      </c>
      <c r="O487" s="55">
        <f>(N487-M487)*24</f>
        <v>10</v>
      </c>
      <c r="P487" s="83" t="s">
        <v>84</v>
      </c>
    </row>
    <row r="488" spans="2:16" ht="19.5" customHeight="1" thickBot="1" x14ac:dyDescent="0.25">
      <c r="B488" s="51">
        <f>IF(DAY(B487+1)&lt;&gt;31,"",B487+1)</f>
        <v>45382</v>
      </c>
      <c r="C488" s="52">
        <f t="shared" si="181"/>
        <v>45382</v>
      </c>
      <c r="D488" s="71">
        <v>0.41666666666666669</v>
      </c>
      <c r="E488" s="72">
        <v>0.75</v>
      </c>
      <c r="F488" s="55">
        <f>(E488-D488)*24</f>
        <v>8</v>
      </c>
      <c r="G488" s="35"/>
      <c r="H488" s="48"/>
      <c r="I488" s="55"/>
      <c r="J488" s="71">
        <v>0.5</v>
      </c>
      <c r="K488" s="72">
        <v>0.75</v>
      </c>
      <c r="L488" s="55">
        <f>(K488-J488)*24</f>
        <v>6</v>
      </c>
      <c r="M488" s="71">
        <v>0.41666666666666669</v>
      </c>
      <c r="N488" s="72">
        <v>0.75</v>
      </c>
      <c r="O488" s="55">
        <f>(N488-M488)*24</f>
        <v>8</v>
      </c>
      <c r="P488" s="93" t="s">
        <v>84</v>
      </c>
    </row>
    <row r="489" spans="2:16" ht="19.5" customHeight="1" thickTop="1" x14ac:dyDescent="0.2">
      <c r="B489" s="57" t="s">
        <v>37</v>
      </c>
      <c r="C489" s="58"/>
      <c r="D489" s="57"/>
      <c r="E489" s="59">
        <f>COUNTIF(D458:D488,"&gt;0")</f>
        <v>6</v>
      </c>
      <c r="F489" s="60"/>
      <c r="G489" s="61"/>
      <c r="H489" s="59">
        <f>COUNTIF(G458:G488,"&gt;0")</f>
        <v>0</v>
      </c>
      <c r="I489" s="60"/>
      <c r="J489" s="61"/>
      <c r="K489" s="59">
        <f>COUNTIF(J458:J488,"&gt;0")</f>
        <v>27</v>
      </c>
      <c r="L489" s="60"/>
      <c r="M489" s="61"/>
      <c r="N489" s="59">
        <f>COUNTIF(M458:M488,"&gt;0")</f>
        <v>27</v>
      </c>
      <c r="O489" s="60"/>
      <c r="P489" s="80"/>
    </row>
    <row r="490" spans="2:16" ht="19.5" customHeight="1" x14ac:dyDescent="0.2">
      <c r="B490" s="62" t="s">
        <v>309</v>
      </c>
      <c r="C490" s="63"/>
      <c r="D490" s="64"/>
      <c r="E490" s="74">
        <f>SUM(F458:F488)</f>
        <v>42</v>
      </c>
      <c r="F490" s="63"/>
      <c r="G490" s="65"/>
      <c r="H490" s="74">
        <f>SUM(I458:I488)</f>
        <v>0</v>
      </c>
      <c r="I490" s="63"/>
      <c r="J490" s="65"/>
      <c r="K490" s="74">
        <f>SUM(L458:L488)</f>
        <v>136</v>
      </c>
      <c r="L490" s="63"/>
      <c r="M490" s="65"/>
      <c r="N490" s="74">
        <f>SUM(O458:O488)</f>
        <v>258</v>
      </c>
      <c r="O490" s="63"/>
      <c r="P490" s="40"/>
    </row>
    <row r="491" spans="2:16" ht="19.5" customHeight="1" x14ac:dyDescent="0.2">
      <c r="B491" s="153" t="s">
        <v>366</v>
      </c>
      <c r="C491" s="154"/>
      <c r="D491" s="64"/>
      <c r="E491" s="90">
        <f>COUNTIF($B$458:$B$488,"&gt;0")-E489</f>
        <v>25</v>
      </c>
      <c r="F491" s="47"/>
      <c r="G491" s="35"/>
      <c r="H491" s="90">
        <f>COUNTIF($B$458:$B$488,"&gt;0")-H489</f>
        <v>31</v>
      </c>
      <c r="I491" s="47"/>
      <c r="J491" s="35"/>
      <c r="K491" s="90">
        <f>COUNTIF($B$458:$B$488,"&gt;0")-K489</f>
        <v>4</v>
      </c>
      <c r="L491" s="47"/>
      <c r="M491" s="35"/>
      <c r="N491" s="90">
        <f>COUNTIF($B$458:$B$488,"&gt;0")-N489</f>
        <v>4</v>
      </c>
      <c r="O491" s="47"/>
      <c r="P491" s="40"/>
    </row>
    <row r="492" spans="2:16" ht="19.5" customHeight="1" x14ac:dyDescent="0.2">
      <c r="B492" s="67"/>
      <c r="C492" s="68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</row>
    <row r="494" spans="2:16" ht="21" customHeight="1" x14ac:dyDescent="0.2">
      <c r="B494" s="1"/>
      <c r="C494" s="287" t="s">
        <v>339</v>
      </c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</row>
    <row r="495" spans="2:16" x14ac:dyDescent="0.2">
      <c r="B495" s="1"/>
      <c r="C495" s="392"/>
      <c r="D495" s="392"/>
      <c r="E495" s="392"/>
      <c r="F495" s="392"/>
      <c r="G495" s="392"/>
      <c r="H495" s="392"/>
      <c r="I495" s="392"/>
      <c r="J495" s="392"/>
      <c r="K495" s="392"/>
      <c r="L495" s="392"/>
      <c r="M495" s="392"/>
      <c r="N495" s="392"/>
    </row>
    <row r="496" spans="2:16" ht="16.5" customHeight="1" x14ac:dyDescent="0.2">
      <c r="B496" s="1"/>
      <c r="C496" s="88"/>
      <c r="D496" s="48"/>
      <c r="E496" s="48"/>
      <c r="F496" s="66"/>
      <c r="G496" s="219" t="s">
        <v>313</v>
      </c>
      <c r="H496" s="220"/>
      <c r="I496" s="219" t="s">
        <v>324</v>
      </c>
      <c r="J496" s="220"/>
      <c r="K496" s="219" t="s">
        <v>325</v>
      </c>
      <c r="L496" s="220"/>
      <c r="M496" s="219" t="s">
        <v>326</v>
      </c>
      <c r="N496" s="220"/>
    </row>
    <row r="497" spans="2:14" ht="16.5" customHeight="1" x14ac:dyDescent="0.2">
      <c r="B497" s="1"/>
      <c r="C497" s="101" t="s">
        <v>55</v>
      </c>
      <c r="D497" s="102"/>
      <c r="E497" s="298" t="s">
        <v>37</v>
      </c>
      <c r="F497" s="299"/>
      <c r="G497" s="298">
        <f>E38</f>
        <v>24</v>
      </c>
      <c r="H497" s="299"/>
      <c r="I497" s="298">
        <f>H38</f>
        <v>0</v>
      </c>
      <c r="J497" s="299"/>
      <c r="K497" s="298">
        <f>K38</f>
        <v>24</v>
      </c>
      <c r="L497" s="299"/>
      <c r="M497" s="298">
        <f>N38</f>
        <v>26</v>
      </c>
      <c r="N497" s="299"/>
    </row>
    <row r="498" spans="2:14" ht="16.5" customHeight="1" x14ac:dyDescent="0.2">
      <c r="B498" s="1"/>
      <c r="C498" s="104"/>
      <c r="D498" s="105"/>
      <c r="E498" s="300" t="s">
        <v>309</v>
      </c>
      <c r="F498" s="301"/>
      <c r="G498" s="302">
        <f>E39</f>
        <v>168</v>
      </c>
      <c r="H498" s="303"/>
      <c r="I498" s="302">
        <f>H39</f>
        <v>0</v>
      </c>
      <c r="J498" s="303"/>
      <c r="K498" s="302">
        <f>K39</f>
        <v>132</v>
      </c>
      <c r="L498" s="303"/>
      <c r="M498" s="302">
        <f>N39</f>
        <v>248</v>
      </c>
      <c r="N498" s="303"/>
    </row>
    <row r="499" spans="2:14" ht="16.5" customHeight="1" x14ac:dyDescent="0.2">
      <c r="B499" s="1"/>
      <c r="C499" s="103"/>
      <c r="D499" s="99"/>
      <c r="E499" s="304" t="s">
        <v>42</v>
      </c>
      <c r="F499" s="305"/>
      <c r="G499" s="304">
        <f>E40</f>
        <v>6</v>
      </c>
      <c r="H499" s="305"/>
      <c r="I499" s="304">
        <f>H40</f>
        <v>30</v>
      </c>
      <c r="J499" s="305"/>
      <c r="K499" s="304">
        <f>K40</f>
        <v>6</v>
      </c>
      <c r="L499" s="305"/>
      <c r="M499" s="304">
        <f>N40</f>
        <v>4</v>
      </c>
      <c r="N499" s="305"/>
    </row>
    <row r="500" spans="2:14" ht="16.5" customHeight="1" x14ac:dyDescent="0.2">
      <c r="B500" s="1"/>
      <c r="C500" s="101" t="s">
        <v>327</v>
      </c>
      <c r="D500" s="102"/>
      <c r="E500" s="298" t="s">
        <v>37</v>
      </c>
      <c r="F500" s="299"/>
      <c r="G500" s="298">
        <f>E79</f>
        <v>27</v>
      </c>
      <c r="H500" s="299"/>
      <c r="I500" s="298">
        <f>H79</f>
        <v>0</v>
      </c>
      <c r="J500" s="299"/>
      <c r="K500" s="298">
        <f>K79</f>
        <v>27</v>
      </c>
      <c r="L500" s="299"/>
      <c r="M500" s="298">
        <f>N79</f>
        <v>27</v>
      </c>
      <c r="N500" s="299"/>
    </row>
    <row r="501" spans="2:14" ht="16.5" customHeight="1" x14ac:dyDescent="0.2">
      <c r="B501" s="1"/>
      <c r="C501" s="104"/>
      <c r="D501" s="105"/>
      <c r="E501" s="300" t="s">
        <v>309</v>
      </c>
      <c r="F501" s="301"/>
      <c r="G501" s="302">
        <f>E80</f>
        <v>192</v>
      </c>
      <c r="H501" s="303"/>
      <c r="I501" s="302">
        <f>H80</f>
        <v>0</v>
      </c>
      <c r="J501" s="303"/>
      <c r="K501" s="302">
        <f>K80</f>
        <v>152</v>
      </c>
      <c r="L501" s="303"/>
      <c r="M501" s="302">
        <f>N80</f>
        <v>256</v>
      </c>
      <c r="N501" s="303"/>
    </row>
    <row r="502" spans="2:14" ht="16.5" customHeight="1" x14ac:dyDescent="0.2">
      <c r="B502" s="1"/>
      <c r="C502" s="103"/>
      <c r="D502" s="99"/>
      <c r="E502" s="304" t="s">
        <v>42</v>
      </c>
      <c r="F502" s="305"/>
      <c r="G502" s="304">
        <f>E81</f>
        <v>4</v>
      </c>
      <c r="H502" s="305"/>
      <c r="I502" s="304">
        <f>H81</f>
        <v>31</v>
      </c>
      <c r="J502" s="305"/>
      <c r="K502" s="304">
        <f>K81</f>
        <v>4</v>
      </c>
      <c r="L502" s="305"/>
      <c r="M502" s="304">
        <f>N81</f>
        <v>4</v>
      </c>
      <c r="N502" s="305"/>
    </row>
    <row r="503" spans="2:14" ht="16.5" customHeight="1" x14ac:dyDescent="0.2">
      <c r="B503" s="1"/>
      <c r="C503" s="101" t="s">
        <v>328</v>
      </c>
      <c r="D503" s="102"/>
      <c r="E503" s="298" t="s">
        <v>37</v>
      </c>
      <c r="F503" s="299"/>
      <c r="G503" s="298">
        <f>E120</f>
        <v>24</v>
      </c>
      <c r="H503" s="299"/>
      <c r="I503" s="298">
        <f>H120</f>
        <v>0</v>
      </c>
      <c r="J503" s="299"/>
      <c r="K503" s="298">
        <f>K120</f>
        <v>26</v>
      </c>
      <c r="L503" s="299"/>
      <c r="M503" s="298">
        <f>N120</f>
        <v>26</v>
      </c>
      <c r="N503" s="299"/>
    </row>
    <row r="504" spans="2:14" ht="16.5" customHeight="1" x14ac:dyDescent="0.2">
      <c r="B504" s="1"/>
      <c r="C504" s="104"/>
      <c r="D504" s="105"/>
      <c r="E504" s="300" t="s">
        <v>309</v>
      </c>
      <c r="F504" s="301"/>
      <c r="G504" s="302">
        <f>E121</f>
        <v>156</v>
      </c>
      <c r="H504" s="303"/>
      <c r="I504" s="302">
        <f>H121</f>
        <v>0</v>
      </c>
      <c r="J504" s="303"/>
      <c r="K504" s="302">
        <f>K121</f>
        <v>136</v>
      </c>
      <c r="L504" s="303"/>
      <c r="M504" s="302">
        <f>N121</f>
        <v>246</v>
      </c>
      <c r="N504" s="303"/>
    </row>
    <row r="505" spans="2:14" ht="16.5" customHeight="1" x14ac:dyDescent="0.2">
      <c r="B505" s="1"/>
      <c r="C505" s="103"/>
      <c r="D505" s="99"/>
      <c r="E505" s="304" t="s">
        <v>42</v>
      </c>
      <c r="F505" s="305"/>
      <c r="G505" s="304">
        <f>E122</f>
        <v>6</v>
      </c>
      <c r="H505" s="305"/>
      <c r="I505" s="304">
        <f>H122</f>
        <v>30</v>
      </c>
      <c r="J505" s="305"/>
      <c r="K505" s="304">
        <f>K122</f>
        <v>4</v>
      </c>
      <c r="L505" s="305"/>
      <c r="M505" s="304">
        <f>N122</f>
        <v>4</v>
      </c>
      <c r="N505" s="305"/>
    </row>
    <row r="506" spans="2:14" ht="16.5" customHeight="1" x14ac:dyDescent="0.2">
      <c r="B506" s="1"/>
      <c r="C506" s="101" t="s">
        <v>329</v>
      </c>
      <c r="D506" s="102"/>
      <c r="E506" s="306" t="s">
        <v>37</v>
      </c>
      <c r="F506" s="307"/>
      <c r="G506" s="306">
        <f>E161</f>
        <v>14</v>
      </c>
      <c r="H506" s="307"/>
      <c r="I506" s="306">
        <f>H161</f>
        <v>0</v>
      </c>
      <c r="J506" s="307"/>
      <c r="K506" s="306">
        <f>K161</f>
        <v>28</v>
      </c>
      <c r="L506" s="307"/>
      <c r="M506" s="306">
        <f>N161</f>
        <v>28</v>
      </c>
      <c r="N506" s="307"/>
    </row>
    <row r="507" spans="2:14" ht="16.5" customHeight="1" x14ac:dyDescent="0.2">
      <c r="B507" s="1"/>
      <c r="C507" s="104"/>
      <c r="D507" s="105"/>
      <c r="E507" s="308" t="s">
        <v>309</v>
      </c>
      <c r="F507" s="309"/>
      <c r="G507" s="308">
        <f>E162</f>
        <v>105</v>
      </c>
      <c r="H507" s="309"/>
      <c r="I507" s="308">
        <f>H162</f>
        <v>0</v>
      </c>
      <c r="J507" s="309"/>
      <c r="K507" s="308">
        <f>K162</f>
        <v>187</v>
      </c>
      <c r="L507" s="309"/>
      <c r="M507" s="308">
        <f>N162</f>
        <v>261</v>
      </c>
      <c r="N507" s="309"/>
    </row>
    <row r="508" spans="2:14" ht="16.5" customHeight="1" x14ac:dyDescent="0.2">
      <c r="B508" s="1"/>
      <c r="C508" s="103"/>
      <c r="D508" s="99"/>
      <c r="E508" s="310" t="s">
        <v>42</v>
      </c>
      <c r="F508" s="311"/>
      <c r="G508" s="310">
        <f>E163</f>
        <v>17</v>
      </c>
      <c r="H508" s="311"/>
      <c r="I508" s="310">
        <f>H163</f>
        <v>31</v>
      </c>
      <c r="J508" s="311"/>
      <c r="K508" s="310">
        <f>K163</f>
        <v>3</v>
      </c>
      <c r="L508" s="311"/>
      <c r="M508" s="310">
        <f>N163</f>
        <v>3</v>
      </c>
      <c r="N508" s="311"/>
    </row>
    <row r="509" spans="2:14" ht="16.5" customHeight="1" x14ac:dyDescent="0.2">
      <c r="B509" s="1"/>
      <c r="C509" s="101" t="s">
        <v>330</v>
      </c>
      <c r="D509" s="102"/>
      <c r="E509" s="306" t="s">
        <v>37</v>
      </c>
      <c r="F509" s="307"/>
      <c r="G509" s="306">
        <f>E202</f>
        <v>28</v>
      </c>
      <c r="H509" s="307"/>
      <c r="I509" s="306">
        <f>H202</f>
        <v>0</v>
      </c>
      <c r="J509" s="307"/>
      <c r="K509" s="306">
        <f>K202</f>
        <v>30</v>
      </c>
      <c r="L509" s="307"/>
      <c r="M509" s="306">
        <f>N202</f>
        <v>30</v>
      </c>
      <c r="N509" s="307"/>
    </row>
    <row r="510" spans="2:14" ht="16.5" customHeight="1" x14ac:dyDescent="0.2">
      <c r="B510" s="1"/>
      <c r="C510" s="104"/>
      <c r="D510" s="105"/>
      <c r="E510" s="308" t="s">
        <v>309</v>
      </c>
      <c r="F510" s="309"/>
      <c r="G510" s="308">
        <f>E203</f>
        <v>260</v>
      </c>
      <c r="H510" s="309"/>
      <c r="I510" s="308">
        <f>H203</f>
        <v>0</v>
      </c>
      <c r="J510" s="309"/>
      <c r="K510" s="308">
        <f>K203</f>
        <v>270</v>
      </c>
      <c r="L510" s="309"/>
      <c r="M510" s="308">
        <f>N203</f>
        <v>290</v>
      </c>
      <c r="N510" s="309"/>
    </row>
    <row r="511" spans="2:14" ht="16.5" customHeight="1" x14ac:dyDescent="0.2">
      <c r="B511" s="1"/>
      <c r="C511" s="103"/>
      <c r="D511" s="99"/>
      <c r="E511" s="310" t="s">
        <v>42</v>
      </c>
      <c r="F511" s="311"/>
      <c r="G511" s="310">
        <f>E204</f>
        <v>3</v>
      </c>
      <c r="H511" s="311"/>
      <c r="I511" s="310">
        <f>H204</f>
        <v>31</v>
      </c>
      <c r="J511" s="311"/>
      <c r="K511" s="310">
        <f>K204</f>
        <v>1</v>
      </c>
      <c r="L511" s="311"/>
      <c r="M511" s="310">
        <f>N204</f>
        <v>1</v>
      </c>
      <c r="N511" s="311"/>
    </row>
    <row r="512" spans="2:14" ht="16.5" customHeight="1" x14ac:dyDescent="0.2">
      <c r="B512" s="1"/>
      <c r="C512" s="101" t="s">
        <v>331</v>
      </c>
      <c r="D512" s="102"/>
      <c r="E512" s="306" t="s">
        <v>37</v>
      </c>
      <c r="F512" s="307"/>
      <c r="G512" s="306">
        <f>E243</f>
        <v>23</v>
      </c>
      <c r="H512" s="307"/>
      <c r="I512" s="306">
        <f>H243</f>
        <v>0</v>
      </c>
      <c r="J512" s="307"/>
      <c r="K512" s="306">
        <f>K243</f>
        <v>26</v>
      </c>
      <c r="L512" s="307"/>
      <c r="M512" s="306">
        <f>N243</f>
        <v>26</v>
      </c>
      <c r="N512" s="307"/>
    </row>
    <row r="513" spans="2:14" ht="16.5" customHeight="1" x14ac:dyDescent="0.2">
      <c r="B513" s="1"/>
      <c r="C513" s="104"/>
      <c r="D513" s="105"/>
      <c r="E513" s="308" t="s">
        <v>309</v>
      </c>
      <c r="F513" s="309"/>
      <c r="G513" s="308">
        <f>E244</f>
        <v>158</v>
      </c>
      <c r="H513" s="309"/>
      <c r="I513" s="308">
        <f>H244</f>
        <v>0</v>
      </c>
      <c r="J513" s="309"/>
      <c r="K513" s="308">
        <f>K244</f>
        <v>144</v>
      </c>
      <c r="L513" s="309"/>
      <c r="M513" s="308">
        <f>N244</f>
        <v>248</v>
      </c>
      <c r="N513" s="309"/>
    </row>
    <row r="514" spans="2:14" ht="16.5" customHeight="1" x14ac:dyDescent="0.2">
      <c r="B514" s="1"/>
      <c r="C514" s="103"/>
      <c r="D514" s="99"/>
      <c r="E514" s="310" t="s">
        <v>42</v>
      </c>
      <c r="F514" s="311"/>
      <c r="G514" s="310">
        <f>E245</f>
        <v>7</v>
      </c>
      <c r="H514" s="311"/>
      <c r="I514" s="310">
        <f>H245</f>
        <v>30</v>
      </c>
      <c r="J514" s="311"/>
      <c r="K514" s="310">
        <f>K245</f>
        <v>4</v>
      </c>
      <c r="L514" s="311"/>
      <c r="M514" s="310">
        <f>N245</f>
        <v>4</v>
      </c>
      <c r="N514" s="311"/>
    </row>
    <row r="515" spans="2:14" ht="16.5" customHeight="1" x14ac:dyDescent="0.2">
      <c r="B515" s="1"/>
      <c r="C515" s="101" t="s">
        <v>332</v>
      </c>
      <c r="D515" s="102"/>
      <c r="E515" s="306" t="s">
        <v>37</v>
      </c>
      <c r="F515" s="307"/>
      <c r="G515" s="306">
        <f>E284</f>
        <v>2</v>
      </c>
      <c r="H515" s="307"/>
      <c r="I515" s="306">
        <f>H284</f>
        <v>0</v>
      </c>
      <c r="J515" s="307"/>
      <c r="K515" s="306">
        <f>K284</f>
        <v>26</v>
      </c>
      <c r="L515" s="307"/>
      <c r="M515" s="306">
        <f>N284</f>
        <v>26</v>
      </c>
      <c r="N515" s="307"/>
    </row>
    <row r="516" spans="2:14" ht="16.5" customHeight="1" x14ac:dyDescent="0.2">
      <c r="B516" s="1"/>
      <c r="C516" s="104"/>
      <c r="D516" s="105"/>
      <c r="E516" s="308" t="s">
        <v>309</v>
      </c>
      <c r="F516" s="309"/>
      <c r="G516" s="308">
        <f>E285</f>
        <v>14</v>
      </c>
      <c r="H516" s="309"/>
      <c r="I516" s="308">
        <f>H285</f>
        <v>0</v>
      </c>
      <c r="J516" s="309"/>
      <c r="K516" s="308">
        <f>K285</f>
        <v>144</v>
      </c>
      <c r="L516" s="309"/>
      <c r="M516" s="308">
        <f>N285</f>
        <v>248</v>
      </c>
      <c r="N516" s="309"/>
    </row>
    <row r="517" spans="2:14" ht="16.5" customHeight="1" x14ac:dyDescent="0.2">
      <c r="B517" s="1"/>
      <c r="C517" s="103"/>
      <c r="D517" s="99"/>
      <c r="E517" s="310" t="s">
        <v>42</v>
      </c>
      <c r="F517" s="311"/>
      <c r="G517" s="310">
        <f>E286</f>
        <v>29</v>
      </c>
      <c r="H517" s="311"/>
      <c r="I517" s="310">
        <f>H286</f>
        <v>31</v>
      </c>
      <c r="J517" s="311"/>
      <c r="K517" s="310">
        <f>K286</f>
        <v>5</v>
      </c>
      <c r="L517" s="311"/>
      <c r="M517" s="310">
        <f>N286</f>
        <v>5</v>
      </c>
      <c r="N517" s="311"/>
    </row>
    <row r="518" spans="2:14" ht="16.5" customHeight="1" x14ac:dyDescent="0.2">
      <c r="B518" s="1"/>
      <c r="C518" s="101" t="s">
        <v>333</v>
      </c>
      <c r="D518" s="102"/>
      <c r="E518" s="306" t="s">
        <v>37</v>
      </c>
      <c r="F518" s="307"/>
      <c r="G518" s="306">
        <f>E325</f>
        <v>0</v>
      </c>
      <c r="H518" s="307"/>
      <c r="I518" s="306">
        <f>H325</f>
        <v>24</v>
      </c>
      <c r="J518" s="307"/>
      <c r="K518" s="306">
        <f>K325</f>
        <v>26</v>
      </c>
      <c r="L518" s="307"/>
      <c r="M518" s="306">
        <f>N325</f>
        <v>26</v>
      </c>
      <c r="N518" s="307"/>
    </row>
    <row r="519" spans="2:14" ht="16.5" customHeight="1" x14ac:dyDescent="0.2">
      <c r="B519" s="1"/>
      <c r="C519" s="104"/>
      <c r="D519" s="105"/>
      <c r="E519" s="308" t="s">
        <v>309</v>
      </c>
      <c r="F519" s="309"/>
      <c r="G519" s="308">
        <f>E326</f>
        <v>0</v>
      </c>
      <c r="H519" s="309"/>
      <c r="I519" s="308">
        <f>H326</f>
        <v>143</v>
      </c>
      <c r="J519" s="309"/>
      <c r="K519" s="308">
        <f>K326</f>
        <v>124</v>
      </c>
      <c r="L519" s="309"/>
      <c r="M519" s="308">
        <f>N326</f>
        <v>248</v>
      </c>
      <c r="N519" s="309"/>
    </row>
    <row r="520" spans="2:14" ht="16.5" customHeight="1" x14ac:dyDescent="0.2">
      <c r="B520" s="1"/>
      <c r="C520" s="103"/>
      <c r="D520" s="99"/>
      <c r="E520" s="310" t="s">
        <v>42</v>
      </c>
      <c r="F520" s="311"/>
      <c r="G520" s="310">
        <f>E327</f>
        <v>30</v>
      </c>
      <c r="H520" s="311"/>
      <c r="I520" s="310">
        <f>H327</f>
        <v>6</v>
      </c>
      <c r="J520" s="311"/>
      <c r="K520" s="310">
        <f>K327</f>
        <v>4</v>
      </c>
      <c r="L520" s="311"/>
      <c r="M520" s="310">
        <f>N327</f>
        <v>4</v>
      </c>
      <c r="N520" s="311"/>
    </row>
    <row r="521" spans="2:14" ht="16.5" customHeight="1" x14ac:dyDescent="0.2">
      <c r="B521" s="1"/>
      <c r="C521" s="101" t="s">
        <v>334</v>
      </c>
      <c r="D521" s="102"/>
      <c r="E521" s="306" t="s">
        <v>37</v>
      </c>
      <c r="F521" s="307"/>
      <c r="G521" s="306">
        <f>E366</f>
        <v>0</v>
      </c>
      <c r="H521" s="307"/>
      <c r="I521" s="306">
        <f>H366</f>
        <v>27</v>
      </c>
      <c r="J521" s="307"/>
      <c r="K521" s="306">
        <f>K366</f>
        <v>27</v>
      </c>
      <c r="L521" s="307"/>
      <c r="M521" s="306">
        <f>N366</f>
        <v>27</v>
      </c>
      <c r="N521" s="307"/>
    </row>
    <row r="522" spans="2:14" ht="16.5" customHeight="1" x14ac:dyDescent="0.2">
      <c r="B522" s="1"/>
      <c r="C522" s="104"/>
      <c r="D522" s="105"/>
      <c r="E522" s="308" t="s">
        <v>309</v>
      </c>
      <c r="F522" s="309"/>
      <c r="G522" s="308">
        <f>E367</f>
        <v>0</v>
      </c>
      <c r="H522" s="309"/>
      <c r="I522" s="308">
        <f>H367</f>
        <v>170.5</v>
      </c>
      <c r="J522" s="309"/>
      <c r="K522" s="308">
        <f>K367</f>
        <v>136</v>
      </c>
      <c r="L522" s="309"/>
      <c r="M522" s="308">
        <f>N367</f>
        <v>258</v>
      </c>
      <c r="N522" s="309"/>
    </row>
    <row r="523" spans="2:14" ht="16.5" customHeight="1" x14ac:dyDescent="0.2">
      <c r="B523" s="1"/>
      <c r="C523" s="103"/>
      <c r="D523" s="99"/>
      <c r="E523" s="310" t="s">
        <v>42</v>
      </c>
      <c r="F523" s="311"/>
      <c r="G523" s="310">
        <f>E368</f>
        <v>31</v>
      </c>
      <c r="H523" s="311"/>
      <c r="I523" s="310">
        <f>H368</f>
        <v>4</v>
      </c>
      <c r="J523" s="311"/>
      <c r="K523" s="310">
        <f>K368</f>
        <v>4</v>
      </c>
      <c r="L523" s="311"/>
      <c r="M523" s="310">
        <f>N368</f>
        <v>4</v>
      </c>
      <c r="N523" s="311"/>
    </row>
    <row r="524" spans="2:14" ht="16.5" customHeight="1" x14ac:dyDescent="0.2">
      <c r="B524" s="1"/>
      <c r="C524" s="101" t="s">
        <v>335</v>
      </c>
      <c r="D524" s="102"/>
      <c r="E524" s="306" t="s">
        <v>37</v>
      </c>
      <c r="F524" s="307"/>
      <c r="G524" s="306">
        <f>E407</f>
        <v>0</v>
      </c>
      <c r="H524" s="307"/>
      <c r="I524" s="306">
        <f>H407</f>
        <v>26</v>
      </c>
      <c r="J524" s="307"/>
      <c r="K524" s="306">
        <f>K407</f>
        <v>24</v>
      </c>
      <c r="L524" s="307"/>
      <c r="M524" s="306">
        <f>N407</f>
        <v>26</v>
      </c>
      <c r="N524" s="307"/>
    </row>
    <row r="525" spans="2:14" ht="16.5" customHeight="1" x14ac:dyDescent="0.2">
      <c r="B525" s="1"/>
      <c r="C525" s="104"/>
      <c r="D525" s="105"/>
      <c r="E525" s="308" t="s">
        <v>309</v>
      </c>
      <c r="F525" s="309"/>
      <c r="G525" s="308">
        <f>E408</f>
        <v>0</v>
      </c>
      <c r="H525" s="309"/>
      <c r="I525" s="308">
        <f>H408</f>
        <v>162.5</v>
      </c>
      <c r="J525" s="309"/>
      <c r="K525" s="308">
        <f>K408</f>
        <v>122</v>
      </c>
      <c r="L525" s="309"/>
      <c r="M525" s="308">
        <f>N408</f>
        <v>246</v>
      </c>
      <c r="N525" s="309"/>
    </row>
    <row r="526" spans="2:14" ht="16.5" customHeight="1" x14ac:dyDescent="0.2">
      <c r="B526" s="1"/>
      <c r="C526" s="103"/>
      <c r="D526" s="99"/>
      <c r="E526" s="310" t="s">
        <v>42</v>
      </c>
      <c r="F526" s="311"/>
      <c r="G526" s="310">
        <f>E409</f>
        <v>31</v>
      </c>
      <c r="H526" s="311"/>
      <c r="I526" s="310">
        <f>H409</f>
        <v>5</v>
      </c>
      <c r="J526" s="311"/>
      <c r="K526" s="310">
        <f>K409</f>
        <v>7</v>
      </c>
      <c r="L526" s="311"/>
      <c r="M526" s="310">
        <f>N409</f>
        <v>5</v>
      </c>
      <c r="N526" s="311"/>
    </row>
    <row r="527" spans="2:14" ht="16.5" customHeight="1" x14ac:dyDescent="0.2">
      <c r="B527" s="1"/>
      <c r="C527" s="101" t="s">
        <v>336</v>
      </c>
      <c r="D527" s="102"/>
      <c r="E527" s="306" t="s">
        <v>37</v>
      </c>
      <c r="F527" s="307"/>
      <c r="G527" s="306">
        <f>E448</f>
        <v>0</v>
      </c>
      <c r="H527" s="307"/>
      <c r="I527" s="306">
        <f>H448</f>
        <v>22</v>
      </c>
      <c r="J527" s="307"/>
      <c r="K527" s="306">
        <f>K448</f>
        <v>11</v>
      </c>
      <c r="L527" s="307"/>
      <c r="M527" s="306">
        <f>N448</f>
        <v>25</v>
      </c>
      <c r="N527" s="307"/>
    </row>
    <row r="528" spans="2:14" ht="16.5" customHeight="1" x14ac:dyDescent="0.2">
      <c r="B528" s="1"/>
      <c r="C528" s="104"/>
      <c r="D528" s="105"/>
      <c r="E528" s="308" t="s">
        <v>309</v>
      </c>
      <c r="F528" s="309"/>
      <c r="G528" s="308">
        <f>E449</f>
        <v>0</v>
      </c>
      <c r="H528" s="309"/>
      <c r="I528" s="308">
        <f>H449</f>
        <v>134</v>
      </c>
      <c r="J528" s="309"/>
      <c r="K528" s="308">
        <f>K449</f>
        <v>54</v>
      </c>
      <c r="L528" s="309"/>
      <c r="M528" s="308">
        <f>N449</f>
        <v>238</v>
      </c>
      <c r="N528" s="309"/>
    </row>
    <row r="529" spans="2:14" ht="16.5" customHeight="1" x14ac:dyDescent="0.2">
      <c r="B529" s="1"/>
      <c r="C529" s="103"/>
      <c r="D529" s="99"/>
      <c r="E529" s="310" t="s">
        <v>42</v>
      </c>
      <c r="F529" s="311"/>
      <c r="G529" s="310">
        <f>E450</f>
        <v>29</v>
      </c>
      <c r="H529" s="311"/>
      <c r="I529" s="310">
        <f>H450</f>
        <v>7</v>
      </c>
      <c r="J529" s="311"/>
      <c r="K529" s="310">
        <f>K450</f>
        <v>18</v>
      </c>
      <c r="L529" s="311"/>
      <c r="M529" s="310">
        <f>N450</f>
        <v>4</v>
      </c>
      <c r="N529" s="311"/>
    </row>
    <row r="530" spans="2:14" ht="16.5" customHeight="1" x14ac:dyDescent="0.2">
      <c r="B530" s="1"/>
      <c r="C530" s="101" t="s">
        <v>337</v>
      </c>
      <c r="D530" s="102"/>
      <c r="E530" s="306" t="s">
        <v>37</v>
      </c>
      <c r="F530" s="307"/>
      <c r="G530" s="306">
        <f>E489</f>
        <v>6</v>
      </c>
      <c r="H530" s="307"/>
      <c r="I530" s="306">
        <f>H489</f>
        <v>0</v>
      </c>
      <c r="J530" s="307"/>
      <c r="K530" s="306">
        <f>K489</f>
        <v>27</v>
      </c>
      <c r="L530" s="307"/>
      <c r="M530" s="306">
        <f>N489</f>
        <v>27</v>
      </c>
      <c r="N530" s="307"/>
    </row>
    <row r="531" spans="2:14" ht="16.5" customHeight="1" x14ac:dyDescent="0.2">
      <c r="B531" s="1"/>
      <c r="C531" s="104"/>
      <c r="D531" s="105"/>
      <c r="E531" s="308" t="s">
        <v>309</v>
      </c>
      <c r="F531" s="309"/>
      <c r="G531" s="308">
        <f>E490</f>
        <v>42</v>
      </c>
      <c r="H531" s="309"/>
      <c r="I531" s="308">
        <f>H490</f>
        <v>0</v>
      </c>
      <c r="J531" s="309"/>
      <c r="K531" s="308">
        <f>K490</f>
        <v>136</v>
      </c>
      <c r="L531" s="309"/>
      <c r="M531" s="308">
        <f>N490</f>
        <v>258</v>
      </c>
      <c r="N531" s="309"/>
    </row>
    <row r="532" spans="2:14" ht="16.5" customHeight="1" x14ac:dyDescent="0.2">
      <c r="B532" s="1"/>
      <c r="C532" s="103"/>
      <c r="D532" s="99"/>
      <c r="E532" s="310" t="s">
        <v>42</v>
      </c>
      <c r="F532" s="311"/>
      <c r="G532" s="310">
        <f>E491</f>
        <v>25</v>
      </c>
      <c r="H532" s="311"/>
      <c r="I532" s="310">
        <f>H491</f>
        <v>31</v>
      </c>
      <c r="J532" s="311"/>
      <c r="K532" s="310">
        <f>K491</f>
        <v>4</v>
      </c>
      <c r="L532" s="311"/>
      <c r="M532" s="310">
        <f>N491</f>
        <v>4</v>
      </c>
      <c r="N532" s="311"/>
    </row>
    <row r="533" spans="2:14" ht="16.5" customHeight="1" x14ac:dyDescent="0.2">
      <c r="B533" s="1"/>
      <c r="C533" s="169" t="s">
        <v>338</v>
      </c>
      <c r="D533" s="102"/>
      <c r="E533" s="306" t="s">
        <v>37</v>
      </c>
      <c r="F533" s="307"/>
      <c r="G533" s="306">
        <f>G497+G500+G503+G506+G509+G512+G515+G518+G521+G524+G527+G530</f>
        <v>148</v>
      </c>
      <c r="H533" s="307"/>
      <c r="I533" s="306">
        <f>I497+I500+I503+I506+I509+I512+I515+I518+I521+I524+I527+I530</f>
        <v>99</v>
      </c>
      <c r="J533" s="307"/>
      <c r="K533" s="306">
        <f>K497+K500+K503+K506+K509+K512+K515+K518+K521+K524+K527+K530</f>
        <v>302</v>
      </c>
      <c r="L533" s="307"/>
      <c r="M533" s="306">
        <f>M497+M500+M503+M506+M509+M512+M515+M518+M521+M524+M527+M530</f>
        <v>320</v>
      </c>
      <c r="N533" s="307"/>
    </row>
    <row r="534" spans="2:14" ht="16.5" customHeight="1" x14ac:dyDescent="0.2">
      <c r="B534" s="1"/>
      <c r="C534" s="104"/>
      <c r="D534" s="105"/>
      <c r="E534" s="308" t="s">
        <v>309</v>
      </c>
      <c r="F534" s="309"/>
      <c r="G534" s="312">
        <f>G498+G501+G504+G507+G510+G513+G516+G519+G522+G525+G528+G531</f>
        <v>1095</v>
      </c>
      <c r="H534" s="313"/>
      <c r="I534" s="312">
        <f>I498+I501+I504+I507+I510+I513+I516+I519+I522+I525+I528+I531</f>
        <v>610</v>
      </c>
      <c r="J534" s="313"/>
      <c r="K534" s="312">
        <f>K498+K501+K504+K507+K510+K513+K516+K519+K522+K525+K528+K531</f>
        <v>1737</v>
      </c>
      <c r="L534" s="313"/>
      <c r="M534" s="312">
        <f>M498+M501+M504+M507+M510+M513+M516+M519+M522+M525+M528+M531</f>
        <v>3045</v>
      </c>
      <c r="N534" s="313"/>
    </row>
    <row r="535" spans="2:14" ht="16.5" customHeight="1" x14ac:dyDescent="0.2">
      <c r="B535" s="1"/>
      <c r="C535" s="103"/>
      <c r="D535" s="99"/>
      <c r="E535" s="310" t="s">
        <v>42</v>
      </c>
      <c r="F535" s="311"/>
      <c r="G535" s="310">
        <f>G499+G502+G505+G508+G511+G514+G517+G520+G523+G526+G529+G532</f>
        <v>218</v>
      </c>
      <c r="H535" s="311"/>
      <c r="I535" s="310">
        <f>I499+I502+I505+I508+I511+I514+I517+I520+I523+I526+I529+I532</f>
        <v>267</v>
      </c>
      <c r="J535" s="311"/>
      <c r="K535" s="310">
        <f>K499+K502+K505+K508+K511+K514+K517+K520+K523+K526+K529+K532</f>
        <v>64</v>
      </c>
      <c r="L535" s="311"/>
      <c r="M535" s="310">
        <f>M499+M502+M505+M508+M511+M514+M517+M520+M523+M526+M529+M532</f>
        <v>46</v>
      </c>
      <c r="N535" s="311"/>
    </row>
  </sheetData>
  <mergeCells count="315">
    <mergeCell ref="D131:F131"/>
    <mergeCell ref="D157:F157"/>
    <mergeCell ref="D158:F158"/>
    <mergeCell ref="D159:F159"/>
    <mergeCell ref="D135:F135"/>
    <mergeCell ref="D136:F136"/>
    <mergeCell ref="D139:F139"/>
    <mergeCell ref="D140:F140"/>
    <mergeCell ref="D141:F141"/>
    <mergeCell ref="D142:F142"/>
    <mergeCell ref="D143:F143"/>
    <mergeCell ref="D144:F144"/>
    <mergeCell ref="D197:F197"/>
    <mergeCell ref="G257:I257"/>
    <mergeCell ref="I496:J496"/>
    <mergeCell ref="E532:F532"/>
    <mergeCell ref="G532:H532"/>
    <mergeCell ref="I532:J532"/>
    <mergeCell ref="K532:L532"/>
    <mergeCell ref="M532:N532"/>
    <mergeCell ref="E533:F533"/>
    <mergeCell ref="G533:H533"/>
    <mergeCell ref="I533:J533"/>
    <mergeCell ref="K533:L533"/>
    <mergeCell ref="M533:N533"/>
    <mergeCell ref="K530:L530"/>
    <mergeCell ref="M530:N530"/>
    <mergeCell ref="E531:F531"/>
    <mergeCell ref="G531:H531"/>
    <mergeCell ref="I531:J531"/>
    <mergeCell ref="K531:L531"/>
    <mergeCell ref="M531:N531"/>
    <mergeCell ref="E528:F528"/>
    <mergeCell ref="G528:H528"/>
    <mergeCell ref="I528:J528"/>
    <mergeCell ref="K528:L528"/>
    <mergeCell ref="M528:N528"/>
    <mergeCell ref="E534:F534"/>
    <mergeCell ref="G534:H534"/>
    <mergeCell ref="I534:J534"/>
    <mergeCell ref="K534:L534"/>
    <mergeCell ref="M534:N534"/>
    <mergeCell ref="E535:F535"/>
    <mergeCell ref="G535:H535"/>
    <mergeCell ref="I535:J535"/>
    <mergeCell ref="K535:L535"/>
    <mergeCell ref="M535:N535"/>
    <mergeCell ref="E529:F529"/>
    <mergeCell ref="G529:H529"/>
    <mergeCell ref="I529:J529"/>
    <mergeCell ref="K529:L529"/>
    <mergeCell ref="M529:N529"/>
    <mergeCell ref="E530:F530"/>
    <mergeCell ref="G530:H530"/>
    <mergeCell ref="I530:J530"/>
    <mergeCell ref="E526:F526"/>
    <mergeCell ref="G526:H526"/>
    <mergeCell ref="I526:J526"/>
    <mergeCell ref="K526:L526"/>
    <mergeCell ref="M526:N526"/>
    <mergeCell ref="E527:F527"/>
    <mergeCell ref="G527:H527"/>
    <mergeCell ref="I527:J527"/>
    <mergeCell ref="K527:L527"/>
    <mergeCell ref="M527:N527"/>
    <mergeCell ref="E524:F524"/>
    <mergeCell ref="G524:H524"/>
    <mergeCell ref="I524:J524"/>
    <mergeCell ref="K524:L524"/>
    <mergeCell ref="M524:N524"/>
    <mergeCell ref="E525:F525"/>
    <mergeCell ref="G525:H525"/>
    <mergeCell ref="I525:J525"/>
    <mergeCell ref="K525:L525"/>
    <mergeCell ref="M525:N525"/>
    <mergeCell ref="E522:F522"/>
    <mergeCell ref="G522:H522"/>
    <mergeCell ref="I522:J522"/>
    <mergeCell ref="K522:L522"/>
    <mergeCell ref="M522:N522"/>
    <mergeCell ref="E523:F523"/>
    <mergeCell ref="G523:H523"/>
    <mergeCell ref="I523:J523"/>
    <mergeCell ref="K523:L523"/>
    <mergeCell ref="M523:N523"/>
    <mergeCell ref="E520:F520"/>
    <mergeCell ref="G520:H520"/>
    <mergeCell ref="I520:J520"/>
    <mergeCell ref="K520:L520"/>
    <mergeCell ref="M520:N520"/>
    <mergeCell ref="E521:F521"/>
    <mergeCell ref="G521:H521"/>
    <mergeCell ref="I521:J521"/>
    <mergeCell ref="K521:L521"/>
    <mergeCell ref="M521:N521"/>
    <mergeCell ref="E518:F518"/>
    <mergeCell ref="G518:H518"/>
    <mergeCell ref="I518:J518"/>
    <mergeCell ref="K518:L518"/>
    <mergeCell ref="M518:N518"/>
    <mergeCell ref="E519:F519"/>
    <mergeCell ref="G519:H519"/>
    <mergeCell ref="I519:J519"/>
    <mergeCell ref="K519:L519"/>
    <mergeCell ref="M519:N519"/>
    <mergeCell ref="E516:F516"/>
    <mergeCell ref="G516:H516"/>
    <mergeCell ref="I516:J516"/>
    <mergeCell ref="K516:L516"/>
    <mergeCell ref="M516:N516"/>
    <mergeCell ref="E517:F517"/>
    <mergeCell ref="G517:H517"/>
    <mergeCell ref="I517:J517"/>
    <mergeCell ref="K517:L517"/>
    <mergeCell ref="M517:N517"/>
    <mergeCell ref="E514:F514"/>
    <mergeCell ref="G514:H514"/>
    <mergeCell ref="I514:J514"/>
    <mergeCell ref="K514:L514"/>
    <mergeCell ref="M514:N514"/>
    <mergeCell ref="E515:F515"/>
    <mergeCell ref="G515:H515"/>
    <mergeCell ref="I515:J515"/>
    <mergeCell ref="K515:L515"/>
    <mergeCell ref="M515:N515"/>
    <mergeCell ref="E512:F512"/>
    <mergeCell ref="G512:H512"/>
    <mergeCell ref="I512:J512"/>
    <mergeCell ref="K512:L512"/>
    <mergeCell ref="M512:N512"/>
    <mergeCell ref="E513:F513"/>
    <mergeCell ref="G513:H513"/>
    <mergeCell ref="I513:J513"/>
    <mergeCell ref="K513:L513"/>
    <mergeCell ref="M513:N513"/>
    <mergeCell ref="E510:F510"/>
    <mergeCell ref="G510:H510"/>
    <mergeCell ref="I510:J510"/>
    <mergeCell ref="K510:L510"/>
    <mergeCell ref="M510:N510"/>
    <mergeCell ref="E511:F511"/>
    <mergeCell ref="G511:H511"/>
    <mergeCell ref="I511:J511"/>
    <mergeCell ref="K511:L511"/>
    <mergeCell ref="M511:N511"/>
    <mergeCell ref="E508:F508"/>
    <mergeCell ref="G508:H508"/>
    <mergeCell ref="I508:J508"/>
    <mergeCell ref="K508:L508"/>
    <mergeCell ref="M508:N508"/>
    <mergeCell ref="E509:F509"/>
    <mergeCell ref="G509:H509"/>
    <mergeCell ref="I509:J509"/>
    <mergeCell ref="K509:L509"/>
    <mergeCell ref="M509:N509"/>
    <mergeCell ref="E506:F506"/>
    <mergeCell ref="G506:H506"/>
    <mergeCell ref="I506:J506"/>
    <mergeCell ref="K506:L506"/>
    <mergeCell ref="M506:N506"/>
    <mergeCell ref="E507:F507"/>
    <mergeCell ref="G507:H507"/>
    <mergeCell ref="I507:J507"/>
    <mergeCell ref="K507:L507"/>
    <mergeCell ref="M507:N507"/>
    <mergeCell ref="E504:F504"/>
    <mergeCell ref="G504:H504"/>
    <mergeCell ref="I504:J504"/>
    <mergeCell ref="K504:L504"/>
    <mergeCell ref="M504:N504"/>
    <mergeCell ref="E505:F505"/>
    <mergeCell ref="G505:H505"/>
    <mergeCell ref="I505:J505"/>
    <mergeCell ref="K505:L505"/>
    <mergeCell ref="M505:N505"/>
    <mergeCell ref="E502:F502"/>
    <mergeCell ref="G502:H502"/>
    <mergeCell ref="I502:J502"/>
    <mergeCell ref="K502:L502"/>
    <mergeCell ref="M502:N502"/>
    <mergeCell ref="E503:F503"/>
    <mergeCell ref="G503:H503"/>
    <mergeCell ref="I503:J503"/>
    <mergeCell ref="K503:L503"/>
    <mergeCell ref="M503:N503"/>
    <mergeCell ref="E500:F500"/>
    <mergeCell ref="G500:H500"/>
    <mergeCell ref="I500:J500"/>
    <mergeCell ref="K500:L500"/>
    <mergeCell ref="M500:N500"/>
    <mergeCell ref="E501:F501"/>
    <mergeCell ref="G501:H501"/>
    <mergeCell ref="I501:J501"/>
    <mergeCell ref="K501:L501"/>
    <mergeCell ref="M501:N501"/>
    <mergeCell ref="E498:F498"/>
    <mergeCell ref="G498:H498"/>
    <mergeCell ref="I498:J498"/>
    <mergeCell ref="K498:L498"/>
    <mergeCell ref="M498:N498"/>
    <mergeCell ref="E499:F499"/>
    <mergeCell ref="G499:H499"/>
    <mergeCell ref="I499:J499"/>
    <mergeCell ref="K499:L499"/>
    <mergeCell ref="M499:N499"/>
    <mergeCell ref="C494:N495"/>
    <mergeCell ref="G496:H496"/>
    <mergeCell ref="K496:L496"/>
    <mergeCell ref="M496:N496"/>
    <mergeCell ref="E497:F497"/>
    <mergeCell ref="G497:H497"/>
    <mergeCell ref="I497:J497"/>
    <mergeCell ref="K497:L497"/>
    <mergeCell ref="M497:N497"/>
    <mergeCell ref="B452:P453"/>
    <mergeCell ref="B455:D455"/>
    <mergeCell ref="E455:F455"/>
    <mergeCell ref="B456:C457"/>
    <mergeCell ref="D456:F456"/>
    <mergeCell ref="G456:I456"/>
    <mergeCell ref="J456:L456"/>
    <mergeCell ref="M456:O456"/>
    <mergeCell ref="B411:P412"/>
    <mergeCell ref="B414:D414"/>
    <mergeCell ref="E414:F414"/>
    <mergeCell ref="B415:C416"/>
    <mergeCell ref="D415:F415"/>
    <mergeCell ref="G415:I415"/>
    <mergeCell ref="J415:L415"/>
    <mergeCell ref="M415:O415"/>
    <mergeCell ref="J406:L406"/>
    <mergeCell ref="B370:P371"/>
    <mergeCell ref="B373:D373"/>
    <mergeCell ref="E373:F373"/>
    <mergeCell ref="B374:C375"/>
    <mergeCell ref="D374:F374"/>
    <mergeCell ref="G374:I374"/>
    <mergeCell ref="J374:L374"/>
    <mergeCell ref="M374:O374"/>
    <mergeCell ref="J404:L404"/>
    <mergeCell ref="B329:P330"/>
    <mergeCell ref="B332:D332"/>
    <mergeCell ref="E332:F332"/>
    <mergeCell ref="B333:C334"/>
    <mergeCell ref="D333:F333"/>
    <mergeCell ref="G333:I333"/>
    <mergeCell ref="J333:L333"/>
    <mergeCell ref="M333:O333"/>
    <mergeCell ref="B288:P289"/>
    <mergeCell ref="B291:D291"/>
    <mergeCell ref="E291:F291"/>
    <mergeCell ref="B292:C293"/>
    <mergeCell ref="D292:F292"/>
    <mergeCell ref="G292:I292"/>
    <mergeCell ref="J292:L292"/>
    <mergeCell ref="M292:O292"/>
    <mergeCell ref="B247:P248"/>
    <mergeCell ref="B250:D250"/>
    <mergeCell ref="E250:F250"/>
    <mergeCell ref="B251:C252"/>
    <mergeCell ref="D251:F251"/>
    <mergeCell ref="G251:I251"/>
    <mergeCell ref="J251:L251"/>
    <mergeCell ref="M251:O251"/>
    <mergeCell ref="B206:P207"/>
    <mergeCell ref="B209:D209"/>
    <mergeCell ref="B210:C211"/>
    <mergeCell ref="D210:F210"/>
    <mergeCell ref="G210:I210"/>
    <mergeCell ref="J210:L210"/>
    <mergeCell ref="M210:O210"/>
    <mergeCell ref="B165:P166"/>
    <mergeCell ref="B168:D168"/>
    <mergeCell ref="B169:C170"/>
    <mergeCell ref="D169:F169"/>
    <mergeCell ref="G169:I169"/>
    <mergeCell ref="J169:L169"/>
    <mergeCell ref="M169:O169"/>
    <mergeCell ref="T5:U5"/>
    <mergeCell ref="B42:P43"/>
    <mergeCell ref="B45:D45"/>
    <mergeCell ref="B46:C47"/>
    <mergeCell ref="D46:F46"/>
    <mergeCell ref="G46:I46"/>
    <mergeCell ref="J46:L46"/>
    <mergeCell ref="M46:O46"/>
    <mergeCell ref="D8:F8"/>
    <mergeCell ref="D137:F137"/>
    <mergeCell ref="D138:F138"/>
    <mergeCell ref="B128:C129"/>
    <mergeCell ref="D128:F128"/>
    <mergeCell ref="G128:I128"/>
    <mergeCell ref="J128:L128"/>
    <mergeCell ref="M128:O128"/>
    <mergeCell ref="D130:F130"/>
    <mergeCell ref="B1:P2"/>
    <mergeCell ref="B4:D4"/>
    <mergeCell ref="B5:C6"/>
    <mergeCell ref="D5:F5"/>
    <mergeCell ref="G5:I5"/>
    <mergeCell ref="J5:L5"/>
    <mergeCell ref="M5:O5"/>
    <mergeCell ref="B124:P125"/>
    <mergeCell ref="B127:D127"/>
    <mergeCell ref="B83:P84"/>
    <mergeCell ref="B86:D86"/>
    <mergeCell ref="B87:C88"/>
    <mergeCell ref="D87:F87"/>
    <mergeCell ref="G87:I87"/>
    <mergeCell ref="J87:L87"/>
    <mergeCell ref="M87:O87"/>
    <mergeCell ref="J8:L8"/>
    <mergeCell ref="D15:F15"/>
    <mergeCell ref="J15:L15"/>
    <mergeCell ref="D112:F112"/>
  </mergeCells>
  <phoneticPr fontId="2"/>
  <conditionalFormatting sqref="B7:C37 B48:C78 B89:C119 B130:C160 B171:C201 B212:C242 B253:C283 B294:C324 B335:C365 B376:C406 B417:C447 B458:C488">
    <cfRule type="expression" dxfId="5" priority="1" stopIfTrue="1">
      <formula>COUNTIF($T$6:$T$26,$B7)=1</formula>
    </cfRule>
    <cfRule type="expression" dxfId="4" priority="2" stopIfTrue="1">
      <formula>WEEKDAY($B7,1)=1</formula>
    </cfRule>
    <cfRule type="expression" dxfId="3" priority="3" stopIfTrue="1">
      <formula>WEEKDAY($B7,1)=7</formula>
    </cfRule>
  </conditionalFormatting>
  <pageMargins left="0.78740157480314965" right="0.59055118110236227" top="0.78740157480314965" bottom="0.78740157480314965" header="0.51181102362204722" footer="0.51181102362204722"/>
  <pageSetup paperSize="9" scale="97" orientation="portrait" r:id="rId1"/>
  <headerFooter alignWithMargins="0"/>
  <rowBreaks count="12" manualBreakCount="12">
    <brk id="41" max="15" man="1"/>
    <brk id="82" max="15" man="1"/>
    <brk id="123" max="15" man="1"/>
    <brk id="164" max="15" man="1"/>
    <brk id="205" max="15" man="1"/>
    <brk id="246" max="15" man="1"/>
    <brk id="287" max="15" man="1"/>
    <brk id="328" max="15" man="1"/>
    <brk id="369" max="15" man="1"/>
    <brk id="410" max="15" man="1"/>
    <brk id="451" max="15" man="1"/>
    <brk id="492" max="1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1C23-47DE-41F5-833E-C0586D7B640B}">
  <sheetPr>
    <tabColor rgb="FFFF0000"/>
  </sheetPr>
  <dimension ref="B1:U535"/>
  <sheetViews>
    <sheetView tabSelected="1" view="pageBreakPreview" topLeftCell="A355" zoomScale="89" zoomScaleNormal="100" zoomScaleSheetLayoutView="89" workbookViewId="0">
      <selection activeCell="U383" sqref="U383"/>
    </sheetView>
  </sheetViews>
  <sheetFormatPr defaultColWidth="9.109375" defaultRowHeight="13.2" x14ac:dyDescent="0.2"/>
  <cols>
    <col min="1" max="1" width="1" style="1" customWidth="1"/>
    <col min="2" max="2" width="4.33203125" style="15" customWidth="1"/>
    <col min="3" max="3" width="4.33203125" style="16" customWidth="1"/>
    <col min="4" max="15" width="5.6640625" style="1" customWidth="1"/>
    <col min="16" max="16" width="10.6640625" style="1" customWidth="1"/>
    <col min="17" max="17" width="1.33203125" style="1" customWidth="1"/>
    <col min="18" max="19" width="9.109375" style="1"/>
    <col min="20" max="20" width="12.6640625" style="1" customWidth="1"/>
    <col min="21" max="21" width="4.33203125" style="1" customWidth="1"/>
    <col min="22" max="16384" width="9.109375" style="1"/>
  </cols>
  <sheetData>
    <row r="1" spans="2:21" ht="18.75" customHeight="1" x14ac:dyDescent="0.2">
      <c r="B1" s="287" t="s">
        <v>13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2:21" ht="18.75" customHeight="1" x14ac:dyDescent="0.2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2:21" ht="18.75" customHeight="1" x14ac:dyDescent="0.2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89">
        <v>45342</v>
      </c>
    </row>
    <row r="4" spans="2:21" ht="18.75" customHeight="1" x14ac:dyDescent="0.2">
      <c r="B4" s="288">
        <v>45383</v>
      </c>
      <c r="C4" s="288"/>
      <c r="D4" s="288"/>
      <c r="E4" s="44">
        <f>B4</f>
        <v>45383</v>
      </c>
      <c r="F4" s="10"/>
    </row>
    <row r="5" spans="2:21" ht="19.5" customHeight="1" x14ac:dyDescent="0.2">
      <c r="B5" s="289"/>
      <c r="C5" s="290"/>
      <c r="D5" s="219" t="s">
        <v>313</v>
      </c>
      <c r="E5" s="293"/>
      <c r="F5" s="220"/>
      <c r="G5" s="219" t="s">
        <v>2</v>
      </c>
      <c r="H5" s="293"/>
      <c r="I5" s="220"/>
      <c r="J5" s="219" t="s">
        <v>36</v>
      </c>
      <c r="K5" s="293"/>
      <c r="L5" s="220"/>
      <c r="M5" s="219" t="s">
        <v>237</v>
      </c>
      <c r="N5" s="293"/>
      <c r="O5" s="220"/>
      <c r="P5" s="40" t="s">
        <v>306</v>
      </c>
      <c r="T5" s="198" t="s">
        <v>312</v>
      </c>
      <c r="U5" s="199"/>
    </row>
    <row r="6" spans="2:21" ht="19.5" customHeight="1" x14ac:dyDescent="0.2">
      <c r="B6" s="291"/>
      <c r="C6" s="292"/>
      <c r="D6" s="35" t="s">
        <v>246</v>
      </c>
      <c r="E6" s="48" t="s">
        <v>307</v>
      </c>
      <c r="F6" s="47" t="s">
        <v>308</v>
      </c>
      <c r="G6" s="35" t="s">
        <v>246</v>
      </c>
      <c r="H6" s="48" t="s">
        <v>307</v>
      </c>
      <c r="I6" s="47" t="s">
        <v>308</v>
      </c>
      <c r="J6" s="35" t="s">
        <v>246</v>
      </c>
      <c r="K6" s="48" t="s">
        <v>307</v>
      </c>
      <c r="L6" s="47" t="s">
        <v>308</v>
      </c>
      <c r="M6" s="35" t="s">
        <v>246</v>
      </c>
      <c r="N6" s="48" t="s">
        <v>307</v>
      </c>
      <c r="O6" s="47" t="s">
        <v>308</v>
      </c>
      <c r="P6" s="3"/>
      <c r="S6" s="1">
        <v>1</v>
      </c>
      <c r="T6" s="79">
        <v>45411</v>
      </c>
      <c r="U6" s="52">
        <f t="shared" ref="U6:U19" si="0">T6</f>
        <v>45411</v>
      </c>
    </row>
    <row r="7" spans="2:21" ht="19.5" customHeight="1" x14ac:dyDescent="0.2">
      <c r="B7" s="51">
        <f>B4</f>
        <v>45383</v>
      </c>
      <c r="C7" s="52">
        <f>B7</f>
        <v>45383</v>
      </c>
      <c r="D7" s="53">
        <v>0.58333333333333337</v>
      </c>
      <c r="E7" s="54">
        <v>0.83333333333333337</v>
      </c>
      <c r="F7" s="55">
        <f>(E7-D7)*24</f>
        <v>6</v>
      </c>
      <c r="G7" s="35"/>
      <c r="H7" s="48"/>
      <c r="I7" s="55">
        <f>(H7-G7)*24</f>
        <v>0</v>
      </c>
      <c r="J7" s="71">
        <v>0.5</v>
      </c>
      <c r="K7" s="72">
        <v>0.75</v>
      </c>
      <c r="L7" s="55">
        <f>(K7-J7)*24</f>
        <v>6</v>
      </c>
      <c r="M7" s="71">
        <v>0.41666666666666669</v>
      </c>
      <c r="N7" s="72">
        <v>0.83333333333333337</v>
      </c>
      <c r="O7" s="55">
        <f>(N7-M7)*24</f>
        <v>10</v>
      </c>
      <c r="P7" s="83" t="s">
        <v>84</v>
      </c>
      <c r="S7" s="1">
        <v>2</v>
      </c>
      <c r="T7" s="79">
        <v>45415</v>
      </c>
      <c r="U7" s="52">
        <f t="shared" si="0"/>
        <v>45415</v>
      </c>
    </row>
    <row r="8" spans="2:21" ht="19.5" customHeight="1" x14ac:dyDescent="0.2">
      <c r="B8" s="51">
        <f t="shared" ref="B8:B34" si="1">B7+1</f>
        <v>45384</v>
      </c>
      <c r="C8" s="52">
        <f>B8</f>
        <v>45384</v>
      </c>
      <c r="D8" s="85"/>
      <c r="E8" s="48" t="s">
        <v>79</v>
      </c>
      <c r="F8" s="87"/>
      <c r="G8" s="35"/>
      <c r="H8" s="48"/>
      <c r="I8" s="55">
        <f t="shared" ref="I8" si="2">(H8-G8)*24</f>
        <v>0</v>
      </c>
      <c r="J8" s="85"/>
      <c r="K8" s="48" t="s">
        <v>79</v>
      </c>
      <c r="L8" s="87"/>
      <c r="M8" s="85"/>
      <c r="N8" s="48" t="s">
        <v>79</v>
      </c>
      <c r="O8" s="87"/>
      <c r="P8" s="83" t="s">
        <v>84</v>
      </c>
      <c r="S8" s="1">
        <v>3</v>
      </c>
      <c r="T8" s="79">
        <v>45416</v>
      </c>
      <c r="U8" s="52">
        <f t="shared" si="0"/>
        <v>45416</v>
      </c>
    </row>
    <row r="9" spans="2:21" ht="19.5" customHeight="1" x14ac:dyDescent="0.2">
      <c r="B9" s="51">
        <f t="shared" si="1"/>
        <v>45385</v>
      </c>
      <c r="C9" s="52">
        <f t="shared" ref="C9:C37" si="3">B9</f>
        <v>45385</v>
      </c>
      <c r="D9" s="53">
        <v>0.58333333333333337</v>
      </c>
      <c r="E9" s="54">
        <v>0.83333333333333337</v>
      </c>
      <c r="F9" s="55">
        <f>(E9-D9)*24</f>
        <v>6</v>
      </c>
      <c r="G9" s="35"/>
      <c r="H9" s="48"/>
      <c r="I9" s="55">
        <f>(H9-G9)*24</f>
        <v>0</v>
      </c>
      <c r="J9" s="71">
        <v>0.5</v>
      </c>
      <c r="K9" s="72">
        <v>0.75</v>
      </c>
      <c r="L9" s="55">
        <f>(K9-J9)*24</f>
        <v>6</v>
      </c>
      <c r="M9" s="71">
        <v>0.41666666666666669</v>
      </c>
      <c r="N9" s="72">
        <v>0.83333333333333337</v>
      </c>
      <c r="O9" s="55">
        <f>(N9-M9)*24</f>
        <v>10</v>
      </c>
      <c r="P9" s="83" t="s">
        <v>84</v>
      </c>
      <c r="S9" s="1">
        <v>4</v>
      </c>
      <c r="T9" s="79">
        <v>45418</v>
      </c>
      <c r="U9" s="52">
        <f t="shared" si="0"/>
        <v>45418</v>
      </c>
    </row>
    <row r="10" spans="2:21" ht="19.5" customHeight="1" x14ac:dyDescent="0.2">
      <c r="B10" s="51">
        <f t="shared" si="1"/>
        <v>45386</v>
      </c>
      <c r="C10" s="52">
        <f t="shared" si="3"/>
        <v>45386</v>
      </c>
      <c r="D10" s="53">
        <v>0.58333333333333337</v>
      </c>
      <c r="E10" s="54">
        <v>0.83333333333333337</v>
      </c>
      <c r="F10" s="55">
        <f>(E10-D10)*24</f>
        <v>6</v>
      </c>
      <c r="G10" s="35"/>
      <c r="H10" s="48"/>
      <c r="I10" s="55">
        <f>(H10-G10)*24</f>
        <v>0</v>
      </c>
      <c r="J10" s="71">
        <v>0.5</v>
      </c>
      <c r="K10" s="72">
        <v>0.75</v>
      </c>
      <c r="L10" s="55">
        <f>(K10-J10)*24</f>
        <v>6</v>
      </c>
      <c r="M10" s="71">
        <v>0.41666666666666669</v>
      </c>
      <c r="N10" s="72">
        <v>0.83333333333333337</v>
      </c>
      <c r="O10" s="55">
        <f>(N10-M10)*24</f>
        <v>10</v>
      </c>
      <c r="P10" s="83" t="s">
        <v>408</v>
      </c>
      <c r="S10" s="1">
        <v>5</v>
      </c>
      <c r="T10" s="79">
        <v>45488</v>
      </c>
      <c r="U10" s="52">
        <f t="shared" si="0"/>
        <v>45488</v>
      </c>
    </row>
    <row r="11" spans="2:21" ht="19.5" customHeight="1" x14ac:dyDescent="0.2">
      <c r="B11" s="51">
        <f t="shared" si="1"/>
        <v>45387</v>
      </c>
      <c r="C11" s="52">
        <f t="shared" si="3"/>
        <v>45387</v>
      </c>
      <c r="D11" s="53">
        <v>0.58333333333333337</v>
      </c>
      <c r="E11" s="54">
        <v>0.83333333333333337</v>
      </c>
      <c r="F11" s="55">
        <f t="shared" ref="F11:F16" si="4">(E11-D11)*24</f>
        <v>6</v>
      </c>
      <c r="G11" s="35"/>
      <c r="H11" s="48"/>
      <c r="I11" s="55">
        <f t="shared" ref="I11:I36" si="5">(H11-G11)*24</f>
        <v>0</v>
      </c>
      <c r="J11" s="71">
        <v>0.5</v>
      </c>
      <c r="K11" s="72">
        <v>0.75</v>
      </c>
      <c r="L11" s="55">
        <f t="shared" ref="L11:L16" si="6">(K11-J11)*24</f>
        <v>6</v>
      </c>
      <c r="M11" s="71">
        <v>0.41666666666666669</v>
      </c>
      <c r="N11" s="72">
        <v>0.83333333333333337</v>
      </c>
      <c r="O11" s="55">
        <f t="shared" ref="O11:O16" si="7">(N11-M11)*24</f>
        <v>10</v>
      </c>
      <c r="P11" s="163" t="s">
        <v>84</v>
      </c>
      <c r="S11" s="1">
        <v>6</v>
      </c>
      <c r="T11" s="79">
        <v>45516</v>
      </c>
      <c r="U11" s="52">
        <f t="shared" si="0"/>
        <v>45516</v>
      </c>
    </row>
    <row r="12" spans="2:21" ht="19.5" customHeight="1" x14ac:dyDescent="0.2">
      <c r="B12" s="51">
        <f t="shared" si="1"/>
        <v>45388</v>
      </c>
      <c r="C12" s="52">
        <f t="shared" si="3"/>
        <v>45388</v>
      </c>
      <c r="D12" s="71">
        <v>0.41666666666666669</v>
      </c>
      <c r="E12" s="72">
        <v>0.83333333333333337</v>
      </c>
      <c r="F12" s="55">
        <f t="shared" si="4"/>
        <v>10</v>
      </c>
      <c r="G12" s="35"/>
      <c r="H12" s="48"/>
      <c r="I12" s="55">
        <f t="shared" si="5"/>
        <v>0</v>
      </c>
      <c r="J12" s="71">
        <v>0.5</v>
      </c>
      <c r="K12" s="72">
        <v>0.75</v>
      </c>
      <c r="L12" s="55">
        <f t="shared" si="6"/>
        <v>6</v>
      </c>
      <c r="M12" s="71">
        <v>0.41666666666666669</v>
      </c>
      <c r="N12" s="72">
        <v>0.83333333333333337</v>
      </c>
      <c r="O12" s="55">
        <f t="shared" si="7"/>
        <v>10</v>
      </c>
      <c r="P12" s="163" t="s">
        <v>84</v>
      </c>
      <c r="S12" s="1">
        <v>7</v>
      </c>
      <c r="T12" s="79">
        <v>45551</v>
      </c>
      <c r="U12" s="52">
        <f t="shared" si="0"/>
        <v>45551</v>
      </c>
    </row>
    <row r="13" spans="2:21" ht="19.5" customHeight="1" x14ac:dyDescent="0.2">
      <c r="B13" s="51">
        <f t="shared" si="1"/>
        <v>45389</v>
      </c>
      <c r="C13" s="52">
        <f t="shared" si="3"/>
        <v>45389</v>
      </c>
      <c r="D13" s="53">
        <v>0.41666666666666669</v>
      </c>
      <c r="E13" s="54">
        <v>0.75</v>
      </c>
      <c r="F13" s="55">
        <f t="shared" si="4"/>
        <v>8</v>
      </c>
      <c r="G13" s="35"/>
      <c r="H13" s="48"/>
      <c r="I13" s="55">
        <f>(H13-G13)*24</f>
        <v>0</v>
      </c>
      <c r="J13" s="71">
        <v>0.41666666666666669</v>
      </c>
      <c r="K13" s="72">
        <v>0.75</v>
      </c>
      <c r="L13" s="55">
        <f t="shared" ref="L13" si="8">(K13-J13)*24</f>
        <v>8</v>
      </c>
      <c r="M13" s="71">
        <v>0.41666666666666669</v>
      </c>
      <c r="N13" s="72">
        <v>0.75</v>
      </c>
      <c r="O13" s="55">
        <f t="shared" si="7"/>
        <v>8</v>
      </c>
      <c r="P13" s="163"/>
      <c r="S13" s="1">
        <v>8</v>
      </c>
      <c r="T13" s="79">
        <v>45558</v>
      </c>
      <c r="U13" s="52">
        <f>T13</f>
        <v>45558</v>
      </c>
    </row>
    <row r="14" spans="2:21" ht="19.5" customHeight="1" x14ac:dyDescent="0.2">
      <c r="B14" s="51">
        <f t="shared" si="1"/>
        <v>45390</v>
      </c>
      <c r="C14" s="52">
        <f t="shared" si="3"/>
        <v>45390</v>
      </c>
      <c r="D14" s="71">
        <v>0.58333333333333337</v>
      </c>
      <c r="E14" s="72">
        <v>0.83333333333333337</v>
      </c>
      <c r="F14" s="55">
        <f t="shared" si="4"/>
        <v>6</v>
      </c>
      <c r="G14" s="35"/>
      <c r="H14" s="48"/>
      <c r="I14" s="55">
        <f t="shared" si="5"/>
        <v>0</v>
      </c>
      <c r="J14" s="71">
        <v>0.58333333333333337</v>
      </c>
      <c r="K14" s="72">
        <v>0.75</v>
      </c>
      <c r="L14" s="55">
        <f t="shared" si="6"/>
        <v>3.9999999999999991</v>
      </c>
      <c r="M14" s="71">
        <v>0.41666666666666669</v>
      </c>
      <c r="N14" s="72">
        <v>0.83333333333333337</v>
      </c>
      <c r="O14" s="55">
        <f t="shared" si="7"/>
        <v>10</v>
      </c>
      <c r="P14" s="83"/>
      <c r="S14" s="1">
        <v>9</v>
      </c>
      <c r="T14" s="79">
        <v>45579</v>
      </c>
      <c r="U14" s="52">
        <f>T14</f>
        <v>45579</v>
      </c>
    </row>
    <row r="15" spans="2:21" ht="19.5" customHeight="1" x14ac:dyDescent="0.2">
      <c r="B15" s="51">
        <f t="shared" si="1"/>
        <v>45391</v>
      </c>
      <c r="C15" s="52">
        <f t="shared" si="3"/>
        <v>45391</v>
      </c>
      <c r="D15" s="85"/>
      <c r="E15" s="48" t="s">
        <v>79</v>
      </c>
      <c r="F15" s="87"/>
      <c r="G15" s="35"/>
      <c r="H15" s="48"/>
      <c r="I15" s="55">
        <f t="shared" ref="I15" si="9">(H15-G15)*24</f>
        <v>0</v>
      </c>
      <c r="J15" s="85"/>
      <c r="K15" s="48" t="s">
        <v>79</v>
      </c>
      <c r="L15" s="87"/>
      <c r="M15" s="85"/>
      <c r="N15" s="48" t="s">
        <v>79</v>
      </c>
      <c r="O15" s="87"/>
      <c r="P15" s="92"/>
      <c r="S15" s="1">
        <v>10</v>
      </c>
      <c r="T15" s="79">
        <v>45600</v>
      </c>
      <c r="U15" s="52">
        <f t="shared" si="0"/>
        <v>45600</v>
      </c>
    </row>
    <row r="16" spans="2:21" ht="19.5" customHeight="1" x14ac:dyDescent="0.2">
      <c r="B16" s="51">
        <f t="shared" si="1"/>
        <v>45392</v>
      </c>
      <c r="C16" s="52">
        <f t="shared" si="3"/>
        <v>45392</v>
      </c>
      <c r="D16" s="71">
        <v>0.58333333333333337</v>
      </c>
      <c r="E16" s="72">
        <v>0.83333333333333337</v>
      </c>
      <c r="F16" s="55">
        <f t="shared" si="4"/>
        <v>6</v>
      </c>
      <c r="G16" s="35"/>
      <c r="H16" s="48"/>
      <c r="I16" s="55">
        <f t="shared" si="5"/>
        <v>0</v>
      </c>
      <c r="J16" s="71">
        <v>0.58333333333333337</v>
      </c>
      <c r="K16" s="72">
        <v>0.75</v>
      </c>
      <c r="L16" s="55">
        <f t="shared" si="6"/>
        <v>3.9999999999999991</v>
      </c>
      <c r="M16" s="71">
        <v>0.41666666666666669</v>
      </c>
      <c r="N16" s="72">
        <v>0.83333333333333337</v>
      </c>
      <c r="O16" s="55">
        <f t="shared" si="7"/>
        <v>10</v>
      </c>
      <c r="P16" s="92"/>
      <c r="S16" s="1">
        <v>11</v>
      </c>
      <c r="T16" s="79">
        <v>45619</v>
      </c>
      <c r="U16" s="52">
        <f t="shared" si="0"/>
        <v>45619</v>
      </c>
    </row>
    <row r="17" spans="2:21" ht="19.5" customHeight="1" x14ac:dyDescent="0.2">
      <c r="B17" s="51">
        <f t="shared" si="1"/>
        <v>45393</v>
      </c>
      <c r="C17" s="52">
        <f t="shared" si="3"/>
        <v>45393</v>
      </c>
      <c r="D17" s="71">
        <v>0.58333333333333337</v>
      </c>
      <c r="E17" s="72">
        <v>0.83333333333333337</v>
      </c>
      <c r="F17" s="55">
        <f t="shared" ref="F17" si="10">(E17-D17)*24</f>
        <v>6</v>
      </c>
      <c r="G17" s="35"/>
      <c r="H17" s="48"/>
      <c r="I17" s="55">
        <f t="shared" ref="I17" si="11">(H17-G17)*24</f>
        <v>0</v>
      </c>
      <c r="J17" s="71">
        <v>0.58333333333333337</v>
      </c>
      <c r="K17" s="72">
        <v>0.75</v>
      </c>
      <c r="L17" s="55">
        <f t="shared" ref="L17" si="12">(K17-J17)*24</f>
        <v>3.9999999999999991</v>
      </c>
      <c r="M17" s="71">
        <v>0.41666666666666669</v>
      </c>
      <c r="N17" s="72">
        <v>0.83333333333333337</v>
      </c>
      <c r="O17" s="55">
        <f t="shared" ref="O17" si="13">(N17-M17)*24</f>
        <v>10</v>
      </c>
      <c r="P17" s="92"/>
      <c r="S17" s="1">
        <v>12</v>
      </c>
      <c r="T17" s="79">
        <v>45658</v>
      </c>
      <c r="U17" s="52">
        <f t="shared" si="0"/>
        <v>45658</v>
      </c>
    </row>
    <row r="18" spans="2:21" ht="19.5" customHeight="1" x14ac:dyDescent="0.2">
      <c r="B18" s="51">
        <f t="shared" si="1"/>
        <v>45394</v>
      </c>
      <c r="C18" s="52">
        <f t="shared" si="3"/>
        <v>45394</v>
      </c>
      <c r="D18" s="71">
        <v>0.58333333333333337</v>
      </c>
      <c r="E18" s="72">
        <v>0.83333333333333337</v>
      </c>
      <c r="F18" s="55">
        <f t="shared" ref="F18:F23" si="14">(E18-D18)*24</f>
        <v>6</v>
      </c>
      <c r="G18" s="35"/>
      <c r="H18" s="48"/>
      <c r="I18" s="55">
        <f t="shared" si="5"/>
        <v>0</v>
      </c>
      <c r="J18" s="71">
        <v>0.58333333333333337</v>
      </c>
      <c r="K18" s="72">
        <v>0.75</v>
      </c>
      <c r="L18" s="55">
        <f t="shared" ref="L18:L23" si="15">(K18-J18)*24</f>
        <v>3.9999999999999991</v>
      </c>
      <c r="M18" s="71">
        <v>0.41666666666666669</v>
      </c>
      <c r="N18" s="72">
        <v>0.83333333333333337</v>
      </c>
      <c r="O18" s="55">
        <f t="shared" ref="O18:O23" si="16">(N18-M18)*24</f>
        <v>10</v>
      </c>
      <c r="P18" s="92"/>
      <c r="S18" s="1">
        <v>13</v>
      </c>
      <c r="T18" s="79">
        <v>45670</v>
      </c>
      <c r="U18" s="52">
        <f t="shared" si="0"/>
        <v>45670</v>
      </c>
    </row>
    <row r="19" spans="2:21" ht="19.5" customHeight="1" x14ac:dyDescent="0.2">
      <c r="B19" s="51">
        <f t="shared" si="1"/>
        <v>45395</v>
      </c>
      <c r="C19" s="52">
        <f t="shared" si="3"/>
        <v>45395</v>
      </c>
      <c r="D19" s="71">
        <v>0.41666666666666669</v>
      </c>
      <c r="E19" s="72">
        <v>0.83333333333333337</v>
      </c>
      <c r="F19" s="55">
        <f t="shared" ref="F19:F20" si="17">(E19-D19)*24</f>
        <v>10</v>
      </c>
      <c r="G19" s="35"/>
      <c r="H19" s="48"/>
      <c r="I19" s="55">
        <f t="shared" ref="I19:I20" si="18">(H19-G19)*24</f>
        <v>0</v>
      </c>
      <c r="J19" s="71">
        <v>0.41666666666666669</v>
      </c>
      <c r="K19" s="72">
        <v>0.75</v>
      </c>
      <c r="L19" s="55">
        <f t="shared" ref="L19:L20" si="19">(K19-J19)*24</f>
        <v>8</v>
      </c>
      <c r="M19" s="71">
        <v>0.41666666666666669</v>
      </c>
      <c r="N19" s="72">
        <v>0.83333333333333337</v>
      </c>
      <c r="O19" s="55">
        <f t="shared" ref="O19:O20" si="20">(N19-M19)*24</f>
        <v>10</v>
      </c>
      <c r="P19" s="92"/>
      <c r="S19" s="1">
        <v>14</v>
      </c>
      <c r="T19" s="79">
        <v>45699</v>
      </c>
      <c r="U19" s="52">
        <f t="shared" si="0"/>
        <v>45699</v>
      </c>
    </row>
    <row r="20" spans="2:21" ht="19.5" customHeight="1" x14ac:dyDescent="0.2">
      <c r="B20" s="51">
        <f t="shared" si="1"/>
        <v>45396</v>
      </c>
      <c r="C20" s="52">
        <f t="shared" si="3"/>
        <v>45396</v>
      </c>
      <c r="D20" s="53">
        <v>0.41666666666666669</v>
      </c>
      <c r="E20" s="54">
        <v>0.75</v>
      </c>
      <c r="F20" s="55">
        <f t="shared" si="17"/>
        <v>8</v>
      </c>
      <c r="G20" s="35"/>
      <c r="H20" s="48"/>
      <c r="I20" s="55">
        <f t="shared" si="18"/>
        <v>0</v>
      </c>
      <c r="J20" s="53">
        <v>0.41666666666666669</v>
      </c>
      <c r="K20" s="54">
        <v>0.75</v>
      </c>
      <c r="L20" s="55">
        <f t="shared" si="19"/>
        <v>8</v>
      </c>
      <c r="M20" s="53">
        <v>0.41666666666666669</v>
      </c>
      <c r="N20" s="54">
        <v>0.75</v>
      </c>
      <c r="O20" s="55">
        <f t="shared" si="20"/>
        <v>8</v>
      </c>
      <c r="P20" s="92"/>
      <c r="S20" s="1">
        <v>15</v>
      </c>
      <c r="T20" s="79">
        <v>45712</v>
      </c>
      <c r="U20" s="52">
        <f>T20</f>
        <v>45712</v>
      </c>
    </row>
    <row r="21" spans="2:21" ht="19.5" customHeight="1" x14ac:dyDescent="0.2">
      <c r="B21" s="51">
        <f t="shared" si="1"/>
        <v>45397</v>
      </c>
      <c r="C21" s="52">
        <f t="shared" si="3"/>
        <v>45397</v>
      </c>
      <c r="D21" s="71">
        <v>0.58333333333333337</v>
      </c>
      <c r="E21" s="72">
        <v>0.83333333333333337</v>
      </c>
      <c r="F21" s="55">
        <f t="shared" si="14"/>
        <v>6</v>
      </c>
      <c r="G21" s="35"/>
      <c r="H21" s="48"/>
      <c r="I21" s="55">
        <f t="shared" si="5"/>
        <v>0</v>
      </c>
      <c r="J21" s="71">
        <v>0.58333333333333337</v>
      </c>
      <c r="K21" s="72">
        <v>0.75</v>
      </c>
      <c r="L21" s="55">
        <f t="shared" si="15"/>
        <v>3.9999999999999991</v>
      </c>
      <c r="M21" s="71">
        <v>0.41666666666666669</v>
      </c>
      <c r="N21" s="72">
        <v>0.83333333333333337</v>
      </c>
      <c r="O21" s="55">
        <f t="shared" si="16"/>
        <v>10</v>
      </c>
      <c r="P21" s="92"/>
      <c r="S21" s="1">
        <v>16</v>
      </c>
      <c r="T21" s="79">
        <v>45736</v>
      </c>
      <c r="U21" s="52">
        <f>T21</f>
        <v>45736</v>
      </c>
    </row>
    <row r="22" spans="2:21" ht="19.5" customHeight="1" x14ac:dyDescent="0.2">
      <c r="B22" s="51">
        <f t="shared" si="1"/>
        <v>45398</v>
      </c>
      <c r="C22" s="52">
        <f t="shared" si="3"/>
        <v>45398</v>
      </c>
      <c r="D22" s="85"/>
      <c r="E22" s="48" t="s">
        <v>79</v>
      </c>
      <c r="F22" s="87"/>
      <c r="G22" s="35"/>
      <c r="H22" s="48"/>
      <c r="I22" s="55">
        <f t="shared" ref="I22" si="21">(H22-G22)*24</f>
        <v>0</v>
      </c>
      <c r="J22" s="85"/>
      <c r="K22" s="48" t="s">
        <v>79</v>
      </c>
      <c r="L22" s="87"/>
      <c r="M22" s="85"/>
      <c r="N22" s="48" t="s">
        <v>79</v>
      </c>
      <c r="O22" s="87"/>
      <c r="P22" s="92"/>
      <c r="S22" s="1">
        <v>17</v>
      </c>
      <c r="T22" s="79"/>
      <c r="U22" s="52">
        <f>T22</f>
        <v>0</v>
      </c>
    </row>
    <row r="23" spans="2:21" ht="19.5" customHeight="1" x14ac:dyDescent="0.2">
      <c r="B23" s="51">
        <f t="shared" si="1"/>
        <v>45399</v>
      </c>
      <c r="C23" s="52">
        <f t="shared" si="3"/>
        <v>45399</v>
      </c>
      <c r="D23" s="71">
        <v>0.58333333333333337</v>
      </c>
      <c r="E23" s="72">
        <v>0.83333333333333337</v>
      </c>
      <c r="F23" s="55">
        <f t="shared" si="14"/>
        <v>6</v>
      </c>
      <c r="G23" s="35"/>
      <c r="H23" s="48"/>
      <c r="I23" s="55">
        <f t="shared" si="5"/>
        <v>0</v>
      </c>
      <c r="J23" s="71">
        <v>0.58333333333333337</v>
      </c>
      <c r="K23" s="72">
        <v>0.75</v>
      </c>
      <c r="L23" s="55">
        <f t="shared" si="15"/>
        <v>3.9999999999999991</v>
      </c>
      <c r="M23" s="71">
        <v>0.41666666666666669</v>
      </c>
      <c r="N23" s="72">
        <v>0.83333333333333337</v>
      </c>
      <c r="O23" s="55">
        <f t="shared" si="16"/>
        <v>10</v>
      </c>
      <c r="P23" s="92"/>
      <c r="T23" s="79"/>
      <c r="U23" s="52">
        <f>T23</f>
        <v>0</v>
      </c>
    </row>
    <row r="24" spans="2:21" ht="19.5" customHeight="1" x14ac:dyDescent="0.2">
      <c r="B24" s="51">
        <f t="shared" si="1"/>
        <v>45400</v>
      </c>
      <c r="C24" s="52">
        <f t="shared" si="3"/>
        <v>45400</v>
      </c>
      <c r="D24" s="71">
        <v>0.58333333333333337</v>
      </c>
      <c r="E24" s="72">
        <v>0.83333333333333337</v>
      </c>
      <c r="F24" s="55">
        <f t="shared" ref="F24" si="22">(E24-D24)*24</f>
        <v>6</v>
      </c>
      <c r="G24" s="35"/>
      <c r="H24" s="48"/>
      <c r="I24" s="55">
        <f t="shared" ref="I24" si="23">(H24-G24)*24</f>
        <v>0</v>
      </c>
      <c r="J24" s="71">
        <v>0.58333333333333337</v>
      </c>
      <c r="K24" s="72">
        <v>0.75</v>
      </c>
      <c r="L24" s="55">
        <f t="shared" ref="L24" si="24">(K24-J24)*24</f>
        <v>3.9999999999999991</v>
      </c>
      <c r="M24" s="71">
        <v>0.41666666666666669</v>
      </c>
      <c r="N24" s="72">
        <v>0.83333333333333337</v>
      </c>
      <c r="O24" s="55">
        <f t="shared" ref="O24" si="25">(N24-M24)*24</f>
        <v>10</v>
      </c>
      <c r="P24" s="92"/>
      <c r="S24" s="184" t="s">
        <v>397</v>
      </c>
      <c r="T24" s="181" t="s">
        <v>398</v>
      </c>
      <c r="U24" s="182"/>
    </row>
    <row r="25" spans="2:21" ht="19.5" customHeight="1" x14ac:dyDescent="0.2">
      <c r="B25" s="51">
        <f t="shared" si="1"/>
        <v>45401</v>
      </c>
      <c r="C25" s="52">
        <f t="shared" si="3"/>
        <v>45401</v>
      </c>
      <c r="D25" s="71">
        <v>0.58333333333333337</v>
      </c>
      <c r="E25" s="72">
        <v>0.83333333333333337</v>
      </c>
      <c r="F25" s="55">
        <f t="shared" ref="F25:F30" si="26">(E25-D25)*24</f>
        <v>6</v>
      </c>
      <c r="G25" s="35"/>
      <c r="H25" s="48"/>
      <c r="I25" s="55">
        <f t="shared" si="5"/>
        <v>0</v>
      </c>
      <c r="J25" s="71">
        <v>0.58333333333333337</v>
      </c>
      <c r="K25" s="72">
        <v>0.75</v>
      </c>
      <c r="L25" s="55">
        <f t="shared" ref="L25:L30" si="27">(K25-J25)*24</f>
        <v>3.9999999999999991</v>
      </c>
      <c r="M25" s="71">
        <v>0.41666666666666669</v>
      </c>
      <c r="N25" s="72">
        <v>0.83333333333333337</v>
      </c>
      <c r="O25" s="55">
        <f t="shared" ref="O25:O30" si="28">(N25-M25)*24</f>
        <v>10</v>
      </c>
      <c r="P25" s="92"/>
      <c r="S25" s="184" t="s">
        <v>399</v>
      </c>
      <c r="T25" s="78" t="s">
        <v>400</v>
      </c>
      <c r="U25" s="183"/>
    </row>
    <row r="26" spans="2:21" ht="19.5" customHeight="1" x14ac:dyDescent="0.2">
      <c r="B26" s="51">
        <f t="shared" si="1"/>
        <v>45402</v>
      </c>
      <c r="C26" s="52">
        <f t="shared" si="3"/>
        <v>45402</v>
      </c>
      <c r="D26" s="71">
        <v>0.41666666666666669</v>
      </c>
      <c r="E26" s="72">
        <v>0.83333333333333337</v>
      </c>
      <c r="F26" s="55">
        <f t="shared" si="26"/>
        <v>10</v>
      </c>
      <c r="G26" s="35"/>
      <c r="H26" s="48"/>
      <c r="I26" s="55">
        <f t="shared" si="5"/>
        <v>0</v>
      </c>
      <c r="J26" s="71">
        <v>0.41666666666666669</v>
      </c>
      <c r="K26" s="72">
        <v>0.75</v>
      </c>
      <c r="L26" s="55">
        <f t="shared" si="27"/>
        <v>8</v>
      </c>
      <c r="M26" s="71">
        <v>0.41666666666666669</v>
      </c>
      <c r="N26" s="72">
        <v>0.83333333333333337</v>
      </c>
      <c r="O26" s="55">
        <f t="shared" si="28"/>
        <v>10</v>
      </c>
      <c r="P26" s="92"/>
      <c r="S26" s="184" t="s">
        <v>401</v>
      </c>
      <c r="T26" s="78" t="s">
        <v>402</v>
      </c>
    </row>
    <row r="27" spans="2:21" ht="19.5" customHeight="1" x14ac:dyDescent="0.2">
      <c r="B27" s="51">
        <f t="shared" si="1"/>
        <v>45403</v>
      </c>
      <c r="C27" s="52">
        <f t="shared" si="3"/>
        <v>45403</v>
      </c>
      <c r="D27" s="53">
        <v>0.41666666666666669</v>
      </c>
      <c r="E27" s="54">
        <v>0.75</v>
      </c>
      <c r="F27" s="55">
        <f t="shared" si="26"/>
        <v>8</v>
      </c>
      <c r="G27" s="35"/>
      <c r="H27" s="48"/>
      <c r="I27" s="55">
        <f t="shared" si="5"/>
        <v>0</v>
      </c>
      <c r="J27" s="53">
        <v>0.41666666666666669</v>
      </c>
      <c r="K27" s="54">
        <v>0.75</v>
      </c>
      <c r="L27" s="55">
        <f t="shared" si="27"/>
        <v>8</v>
      </c>
      <c r="M27" s="53">
        <v>0.41666666666666669</v>
      </c>
      <c r="N27" s="54">
        <v>0.75</v>
      </c>
      <c r="O27" s="55">
        <f t="shared" si="28"/>
        <v>8</v>
      </c>
      <c r="P27" s="92"/>
    </row>
    <row r="28" spans="2:21" ht="19.5" customHeight="1" x14ac:dyDescent="0.2">
      <c r="B28" s="51">
        <f t="shared" si="1"/>
        <v>45404</v>
      </c>
      <c r="C28" s="52">
        <f t="shared" si="3"/>
        <v>45404</v>
      </c>
      <c r="D28" s="71">
        <v>0.58333333333333337</v>
      </c>
      <c r="E28" s="72">
        <v>0.83333333333333337</v>
      </c>
      <c r="F28" s="55">
        <f t="shared" si="26"/>
        <v>6</v>
      </c>
      <c r="G28" s="35"/>
      <c r="H28" s="48"/>
      <c r="I28" s="55">
        <f t="shared" si="5"/>
        <v>0</v>
      </c>
      <c r="J28" s="71">
        <v>0.58333333333333337</v>
      </c>
      <c r="K28" s="72">
        <v>0.75</v>
      </c>
      <c r="L28" s="55">
        <f t="shared" si="27"/>
        <v>3.9999999999999991</v>
      </c>
      <c r="M28" s="71">
        <v>0.41666666666666669</v>
      </c>
      <c r="N28" s="72">
        <v>0.83333333333333337</v>
      </c>
      <c r="O28" s="55">
        <f t="shared" si="28"/>
        <v>10</v>
      </c>
      <c r="P28" s="92"/>
    </row>
    <row r="29" spans="2:21" ht="19.5" customHeight="1" x14ac:dyDescent="0.2">
      <c r="B29" s="51">
        <f t="shared" si="1"/>
        <v>45405</v>
      </c>
      <c r="C29" s="52">
        <f t="shared" si="3"/>
        <v>45405</v>
      </c>
      <c r="D29" s="85"/>
      <c r="E29" s="48" t="s">
        <v>79</v>
      </c>
      <c r="F29" s="87"/>
      <c r="G29" s="35"/>
      <c r="H29" s="48"/>
      <c r="I29" s="55">
        <f t="shared" ref="I29" si="29">(H29-G29)*24</f>
        <v>0</v>
      </c>
      <c r="J29" s="85"/>
      <c r="K29" s="48" t="s">
        <v>79</v>
      </c>
      <c r="L29" s="87"/>
      <c r="M29" s="85"/>
      <c r="N29" s="48" t="s">
        <v>79</v>
      </c>
      <c r="O29" s="87"/>
      <c r="P29" s="92"/>
    </row>
    <row r="30" spans="2:21" ht="19.5" customHeight="1" x14ac:dyDescent="0.2">
      <c r="B30" s="51">
        <f t="shared" si="1"/>
        <v>45406</v>
      </c>
      <c r="C30" s="52">
        <f t="shared" si="3"/>
        <v>45406</v>
      </c>
      <c r="D30" s="53">
        <v>0.58333333333333337</v>
      </c>
      <c r="E30" s="54">
        <v>0.83333333333333337</v>
      </c>
      <c r="F30" s="55">
        <f t="shared" si="26"/>
        <v>6</v>
      </c>
      <c r="G30" s="35"/>
      <c r="H30" s="48"/>
      <c r="I30" s="55">
        <f t="shared" si="5"/>
        <v>0</v>
      </c>
      <c r="J30" s="71">
        <v>0.58333333333333337</v>
      </c>
      <c r="K30" s="72">
        <v>0.75</v>
      </c>
      <c r="L30" s="55">
        <f t="shared" si="27"/>
        <v>3.9999999999999991</v>
      </c>
      <c r="M30" s="71">
        <v>0.41666666666666669</v>
      </c>
      <c r="N30" s="72">
        <v>0.83333333333333337</v>
      </c>
      <c r="O30" s="55">
        <f t="shared" si="28"/>
        <v>10</v>
      </c>
      <c r="P30" s="92"/>
    </row>
    <row r="31" spans="2:21" ht="19.5" customHeight="1" x14ac:dyDescent="0.2">
      <c r="B31" s="51">
        <f t="shared" si="1"/>
        <v>45407</v>
      </c>
      <c r="C31" s="52">
        <f t="shared" si="3"/>
        <v>45407</v>
      </c>
      <c r="D31" s="53">
        <v>0.58333333333333337</v>
      </c>
      <c r="E31" s="54">
        <v>0.83333333333333337</v>
      </c>
      <c r="F31" s="55">
        <f>(E31-D31)*24</f>
        <v>6</v>
      </c>
      <c r="G31" s="35"/>
      <c r="H31" s="48"/>
      <c r="I31" s="55">
        <f t="shared" ref="I31" si="30">(H31-G31)*24</f>
        <v>0</v>
      </c>
      <c r="J31" s="53">
        <v>0.58333333333333337</v>
      </c>
      <c r="K31" s="54">
        <v>0.75</v>
      </c>
      <c r="L31" s="55">
        <f>(K31-J31)*24</f>
        <v>3.9999999999999991</v>
      </c>
      <c r="M31" s="71">
        <v>0.41666666666666669</v>
      </c>
      <c r="N31" s="72">
        <v>0.83333333333333337</v>
      </c>
      <c r="O31" s="55">
        <f>(N31-M31)*24</f>
        <v>10</v>
      </c>
      <c r="P31" s="92"/>
    </row>
    <row r="32" spans="2:21" ht="19.5" customHeight="1" x14ac:dyDescent="0.2">
      <c r="B32" s="51">
        <f t="shared" si="1"/>
        <v>45408</v>
      </c>
      <c r="C32" s="52">
        <f t="shared" si="3"/>
        <v>45408</v>
      </c>
      <c r="D32" s="53">
        <v>0.58333333333333337</v>
      </c>
      <c r="E32" s="54">
        <v>0.83333333333333337</v>
      </c>
      <c r="F32" s="55">
        <f>(E32-D32)*24</f>
        <v>6</v>
      </c>
      <c r="G32" s="35"/>
      <c r="H32" s="48"/>
      <c r="I32" s="55">
        <f t="shared" si="5"/>
        <v>0</v>
      </c>
      <c r="J32" s="53">
        <v>0.58333333333333337</v>
      </c>
      <c r="K32" s="54">
        <v>0.75</v>
      </c>
      <c r="L32" s="55">
        <f>(K32-J32)*24</f>
        <v>3.9999999999999991</v>
      </c>
      <c r="M32" s="71">
        <v>0.41666666666666669</v>
      </c>
      <c r="N32" s="72">
        <v>0.83333333333333337</v>
      </c>
      <c r="O32" s="55">
        <f>(N32-M32)*24</f>
        <v>10</v>
      </c>
      <c r="P32" s="92"/>
    </row>
    <row r="33" spans="2:16" ht="19.5" customHeight="1" x14ac:dyDescent="0.2">
      <c r="B33" s="51">
        <f t="shared" si="1"/>
        <v>45409</v>
      </c>
      <c r="C33" s="52">
        <f t="shared" si="3"/>
        <v>45409</v>
      </c>
      <c r="D33" s="71">
        <v>0.41666666666666669</v>
      </c>
      <c r="E33" s="72">
        <v>0.83333333333333337</v>
      </c>
      <c r="F33" s="55">
        <f t="shared" ref="F33:F34" si="31">(E33-D33)*24</f>
        <v>10</v>
      </c>
      <c r="G33" s="35"/>
      <c r="H33" s="48"/>
      <c r="I33" s="55">
        <f t="shared" si="5"/>
        <v>0</v>
      </c>
      <c r="J33" s="71">
        <v>0.41666666666666669</v>
      </c>
      <c r="K33" s="72">
        <v>0.75</v>
      </c>
      <c r="L33" s="55">
        <f t="shared" ref="L33:L34" si="32">(K33-J33)*24</f>
        <v>8</v>
      </c>
      <c r="M33" s="71">
        <v>0.41666666666666669</v>
      </c>
      <c r="N33" s="72">
        <v>0.83333333333333337</v>
      </c>
      <c r="O33" s="55">
        <f t="shared" ref="O33:O34" si="33">(N33-M33)*24</f>
        <v>10</v>
      </c>
      <c r="P33" s="83"/>
    </row>
    <row r="34" spans="2:16" ht="19.5" customHeight="1" x14ac:dyDescent="0.2">
      <c r="B34" s="51">
        <f t="shared" si="1"/>
        <v>45410</v>
      </c>
      <c r="C34" s="52">
        <f t="shared" si="3"/>
        <v>45410</v>
      </c>
      <c r="D34" s="53">
        <v>0.41666666666666669</v>
      </c>
      <c r="E34" s="54">
        <v>0.75</v>
      </c>
      <c r="F34" s="55">
        <f t="shared" si="31"/>
        <v>8</v>
      </c>
      <c r="G34" s="35"/>
      <c r="H34" s="48"/>
      <c r="I34" s="55">
        <f t="shared" si="5"/>
        <v>0</v>
      </c>
      <c r="J34" s="53">
        <v>0.41666666666666669</v>
      </c>
      <c r="K34" s="54">
        <v>0.75</v>
      </c>
      <c r="L34" s="55">
        <f t="shared" si="32"/>
        <v>8</v>
      </c>
      <c r="M34" s="53">
        <v>0.41666666666666669</v>
      </c>
      <c r="N34" s="54">
        <v>0.75</v>
      </c>
      <c r="O34" s="55">
        <f t="shared" si="33"/>
        <v>8</v>
      </c>
      <c r="P34" s="83"/>
    </row>
    <row r="35" spans="2:16" ht="19.5" customHeight="1" x14ac:dyDescent="0.2">
      <c r="B35" s="51">
        <f>IF(DAY(B34+1)&lt;&gt;29,"",B34+1)</f>
        <v>45411</v>
      </c>
      <c r="C35" s="52">
        <f t="shared" si="3"/>
        <v>45411</v>
      </c>
      <c r="D35" s="71">
        <v>0.41666666666666669</v>
      </c>
      <c r="E35" s="54">
        <v>0.75</v>
      </c>
      <c r="F35" s="55">
        <f>(E35-D35)*24</f>
        <v>8</v>
      </c>
      <c r="G35" s="35"/>
      <c r="H35" s="48"/>
      <c r="I35" s="55">
        <f t="shared" si="5"/>
        <v>0</v>
      </c>
      <c r="J35" s="71">
        <v>0.41666666666666669</v>
      </c>
      <c r="K35" s="72">
        <v>0.75</v>
      </c>
      <c r="L35" s="55">
        <f>(K35-J35)*24</f>
        <v>8</v>
      </c>
      <c r="M35" s="71">
        <v>0.41666666666666669</v>
      </c>
      <c r="N35" s="54">
        <v>0.75</v>
      </c>
      <c r="O35" s="55">
        <f>(N35-M35)*24</f>
        <v>8</v>
      </c>
      <c r="P35" s="83" t="s">
        <v>172</v>
      </c>
    </row>
    <row r="36" spans="2:16" ht="19.5" customHeight="1" x14ac:dyDescent="0.2">
      <c r="B36" s="51">
        <f>IF(DAY(B35+1)&lt;&gt;30,"",B35+1)</f>
        <v>45412</v>
      </c>
      <c r="C36" s="52">
        <f t="shared" si="3"/>
        <v>45412</v>
      </c>
      <c r="D36" s="35"/>
      <c r="E36" s="48" t="s">
        <v>79</v>
      </c>
      <c r="F36" s="47"/>
      <c r="G36" s="35"/>
      <c r="H36" s="48"/>
      <c r="I36" s="55">
        <f t="shared" si="5"/>
        <v>0</v>
      </c>
      <c r="J36" s="35"/>
      <c r="K36" s="48" t="s">
        <v>79</v>
      </c>
      <c r="L36" s="47"/>
      <c r="M36" s="35"/>
      <c r="N36" s="48" t="s">
        <v>79</v>
      </c>
      <c r="O36" s="47"/>
      <c r="P36" s="156"/>
    </row>
    <row r="37" spans="2:16" ht="19.5" customHeight="1" thickBot="1" x14ac:dyDescent="0.25">
      <c r="B37" s="51" t="str">
        <f>IF(DAY(B36+1)&lt;&gt;31,"",B36+1)</f>
        <v/>
      </c>
      <c r="C37" s="52" t="str">
        <f t="shared" si="3"/>
        <v/>
      </c>
      <c r="D37" s="56"/>
      <c r="E37" s="77"/>
      <c r="F37" s="76"/>
      <c r="G37" s="75"/>
      <c r="H37" s="77"/>
      <c r="I37" s="76"/>
      <c r="J37" s="75"/>
      <c r="K37" s="77"/>
      <c r="L37" s="76"/>
      <c r="M37" s="75"/>
      <c r="N37" s="77"/>
      <c r="O37" s="76"/>
      <c r="P37" s="94"/>
    </row>
    <row r="38" spans="2:16" ht="19.5" customHeight="1" thickTop="1" x14ac:dyDescent="0.2">
      <c r="B38" s="57" t="s">
        <v>37</v>
      </c>
      <c r="C38" s="58"/>
      <c r="D38" s="57"/>
      <c r="E38" s="59">
        <f>COUNTIF(D7:D37,"&gt;0")</f>
        <v>25</v>
      </c>
      <c r="F38" s="60"/>
      <c r="G38" s="61"/>
      <c r="H38" s="59">
        <f>COUNTIF(G7:G37,"&gt;0")</f>
        <v>0</v>
      </c>
      <c r="I38" s="60"/>
      <c r="J38" s="61"/>
      <c r="K38" s="59">
        <f>COUNTIF(J7:J37,"&gt;0")</f>
        <v>25</v>
      </c>
      <c r="L38" s="60"/>
      <c r="M38" s="61"/>
      <c r="N38" s="59">
        <f>COUNTIF(M7:M37,"&gt;0")</f>
        <v>25</v>
      </c>
      <c r="O38" s="60"/>
      <c r="P38" s="40"/>
    </row>
    <row r="39" spans="2:16" ht="19.5" customHeight="1" x14ac:dyDescent="0.2">
      <c r="B39" s="62" t="s">
        <v>309</v>
      </c>
      <c r="C39" s="63"/>
      <c r="D39" s="64"/>
      <c r="E39" s="89">
        <f>SUM(F7:F37)</f>
        <v>176</v>
      </c>
      <c r="F39" s="63"/>
      <c r="G39" s="65"/>
      <c r="H39" s="74">
        <f>SUM(I7:I37)</f>
        <v>0</v>
      </c>
      <c r="I39" s="63"/>
      <c r="J39" s="65"/>
      <c r="K39" s="74">
        <f>SUM(L7:L37)</f>
        <v>142</v>
      </c>
      <c r="L39" s="63"/>
      <c r="M39" s="65"/>
      <c r="N39" s="74">
        <f>SUM(O7:O37)</f>
        <v>240</v>
      </c>
      <c r="O39" s="63"/>
      <c r="P39" s="40"/>
    </row>
    <row r="40" spans="2:16" ht="19.5" customHeight="1" x14ac:dyDescent="0.2">
      <c r="B40" s="64" t="s">
        <v>366</v>
      </c>
      <c r="C40" s="66"/>
      <c r="D40" s="64"/>
      <c r="E40" s="90">
        <f>COUNTIF($B$7:$B$37,"&gt;0")-E38</f>
        <v>5</v>
      </c>
      <c r="F40" s="47"/>
      <c r="G40" s="35"/>
      <c r="H40" s="90">
        <f>COUNTIF($B$7:$B$37,"&gt;0")-H38</f>
        <v>30</v>
      </c>
      <c r="I40" s="47"/>
      <c r="J40" s="35"/>
      <c r="K40" s="90">
        <f>COUNTIF($B$7:$B$37,"&gt;0")-K38</f>
        <v>5</v>
      </c>
      <c r="L40" s="47"/>
      <c r="M40" s="35"/>
      <c r="N40" s="90">
        <f>COUNTIF($B$7:$B$37,"&gt;0")-N38</f>
        <v>5</v>
      </c>
      <c r="O40" s="47"/>
      <c r="P40" s="40"/>
    </row>
    <row r="41" spans="2:16" ht="18.75" customHeight="1" x14ac:dyDescent="0.2"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2" spans="2:16" ht="18.75" customHeight="1" x14ac:dyDescent="0.2">
      <c r="B42" s="287" t="s">
        <v>13</v>
      </c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</row>
    <row r="43" spans="2:16" ht="18.75" customHeight="1" x14ac:dyDescent="0.2"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</row>
    <row r="44" spans="2:16" ht="18.75" customHeight="1" x14ac:dyDescent="0.2"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89">
        <f>P3</f>
        <v>45342</v>
      </c>
    </row>
    <row r="45" spans="2:16" ht="18.75" customHeight="1" x14ac:dyDescent="0.2">
      <c r="B45" s="377">
        <f>EDATE($B$4, 1)</f>
        <v>45413</v>
      </c>
      <c r="C45" s="377"/>
      <c r="D45" s="377"/>
      <c r="E45" s="44">
        <f>B45</f>
        <v>45413</v>
      </c>
      <c r="F45" s="10"/>
    </row>
    <row r="46" spans="2:16" ht="19.5" customHeight="1" x14ac:dyDescent="0.2">
      <c r="B46" s="289"/>
      <c r="C46" s="290"/>
      <c r="D46" s="219" t="s">
        <v>313</v>
      </c>
      <c r="E46" s="293"/>
      <c r="F46" s="220"/>
      <c r="G46" s="219" t="s">
        <v>2</v>
      </c>
      <c r="H46" s="293"/>
      <c r="I46" s="220"/>
      <c r="J46" s="219" t="s">
        <v>36</v>
      </c>
      <c r="K46" s="293"/>
      <c r="L46" s="220"/>
      <c r="M46" s="219" t="s">
        <v>237</v>
      </c>
      <c r="N46" s="293"/>
      <c r="O46" s="220"/>
      <c r="P46" s="40" t="s">
        <v>306</v>
      </c>
    </row>
    <row r="47" spans="2:16" ht="19.5" customHeight="1" x14ac:dyDescent="0.2">
      <c r="B47" s="291"/>
      <c r="C47" s="292"/>
      <c r="D47" s="35" t="s">
        <v>246</v>
      </c>
      <c r="E47" s="48" t="s">
        <v>307</v>
      </c>
      <c r="F47" s="47" t="s">
        <v>308</v>
      </c>
      <c r="G47" s="35" t="s">
        <v>246</v>
      </c>
      <c r="H47" s="48" t="s">
        <v>307</v>
      </c>
      <c r="I47" s="47" t="s">
        <v>308</v>
      </c>
      <c r="J47" s="35" t="s">
        <v>246</v>
      </c>
      <c r="K47" s="48" t="s">
        <v>307</v>
      </c>
      <c r="L47" s="47" t="s">
        <v>308</v>
      </c>
      <c r="M47" s="35" t="s">
        <v>246</v>
      </c>
      <c r="N47" s="48" t="s">
        <v>307</v>
      </c>
      <c r="O47" s="47" t="s">
        <v>308</v>
      </c>
      <c r="P47" s="3"/>
    </row>
    <row r="48" spans="2:16" ht="19.5" customHeight="1" x14ac:dyDescent="0.2">
      <c r="B48" s="51">
        <f>B45</f>
        <v>45413</v>
      </c>
      <c r="C48" s="52">
        <f>B48</f>
        <v>45413</v>
      </c>
      <c r="D48" s="71">
        <v>0.58333333333333337</v>
      </c>
      <c r="E48" s="72">
        <v>0.83333333333333337</v>
      </c>
      <c r="F48" s="55">
        <f>(E48-D48)*24</f>
        <v>6</v>
      </c>
      <c r="G48" s="35"/>
      <c r="H48" s="48"/>
      <c r="I48" s="55">
        <f t="shared" ref="I48:I64" si="34">(H48-G48)*24</f>
        <v>0</v>
      </c>
      <c r="J48" s="71">
        <v>0.58333333333333337</v>
      </c>
      <c r="K48" s="72">
        <v>0.75</v>
      </c>
      <c r="L48" s="55">
        <f>(K48-J48)*24</f>
        <v>3.9999999999999991</v>
      </c>
      <c r="M48" s="71">
        <v>0.41666666666666669</v>
      </c>
      <c r="N48" s="72">
        <v>0.83333333333333337</v>
      </c>
      <c r="O48" s="55">
        <f>(N48-M48)*24</f>
        <v>10</v>
      </c>
      <c r="P48" s="3"/>
    </row>
    <row r="49" spans="2:16" ht="19.5" customHeight="1" x14ac:dyDescent="0.2">
      <c r="B49" s="51">
        <f t="shared" ref="B49:B75" si="35">B48+1</f>
        <v>45414</v>
      </c>
      <c r="C49" s="52">
        <f>B49</f>
        <v>45414</v>
      </c>
      <c r="D49" s="71">
        <v>0.58333333333333337</v>
      </c>
      <c r="E49" s="72">
        <v>0.83333333333333337</v>
      </c>
      <c r="F49" s="55">
        <f>(E49-D49)*24</f>
        <v>6</v>
      </c>
      <c r="G49" s="35"/>
      <c r="H49" s="48"/>
      <c r="I49" s="55">
        <f t="shared" si="34"/>
        <v>0</v>
      </c>
      <c r="J49" s="71">
        <v>0.58333333333333337</v>
      </c>
      <c r="K49" s="72">
        <v>0.75</v>
      </c>
      <c r="L49" s="55">
        <f>(K49-J49)*24</f>
        <v>3.9999999999999991</v>
      </c>
      <c r="M49" s="71">
        <v>0.41666666666666669</v>
      </c>
      <c r="N49" s="72">
        <v>0.83333333333333337</v>
      </c>
      <c r="O49" s="55">
        <f>(N49-M49)*24</f>
        <v>10</v>
      </c>
      <c r="P49" s="83"/>
    </row>
    <row r="50" spans="2:16" ht="19.5" customHeight="1" x14ac:dyDescent="0.2">
      <c r="B50" s="51">
        <f t="shared" si="35"/>
        <v>45415</v>
      </c>
      <c r="C50" s="52">
        <f t="shared" ref="C50:C78" si="36">B50</f>
        <v>45415</v>
      </c>
      <c r="D50" s="53">
        <v>0.41666666666666669</v>
      </c>
      <c r="E50" s="54">
        <v>0.75</v>
      </c>
      <c r="F50" s="55">
        <f t="shared" ref="F50:F51" si="37">(E50-D50)*24</f>
        <v>8</v>
      </c>
      <c r="G50" s="35"/>
      <c r="H50" s="48"/>
      <c r="I50" s="55">
        <f t="shared" si="34"/>
        <v>0</v>
      </c>
      <c r="J50" s="53">
        <v>0.41666666666666669</v>
      </c>
      <c r="K50" s="54">
        <v>0.75</v>
      </c>
      <c r="L50" s="55">
        <f t="shared" ref="L50:L55" si="38">(K50-J50)*24</f>
        <v>8</v>
      </c>
      <c r="M50" s="53">
        <v>0.41666666666666669</v>
      </c>
      <c r="N50" s="54">
        <v>0.75</v>
      </c>
      <c r="O50" s="55">
        <f t="shared" ref="O50:O55" si="39">(N50-M50)*24</f>
        <v>8</v>
      </c>
      <c r="P50" s="83" t="s">
        <v>173</v>
      </c>
    </row>
    <row r="51" spans="2:16" ht="19.5" customHeight="1" x14ac:dyDescent="0.2">
      <c r="B51" s="51">
        <f t="shared" si="35"/>
        <v>45416</v>
      </c>
      <c r="C51" s="52">
        <f t="shared" si="36"/>
        <v>45416</v>
      </c>
      <c r="D51" s="53">
        <v>0.41666666666666669</v>
      </c>
      <c r="E51" s="54">
        <v>0.75</v>
      </c>
      <c r="F51" s="55">
        <f t="shared" si="37"/>
        <v>8</v>
      </c>
      <c r="G51" s="35"/>
      <c r="H51" s="48"/>
      <c r="I51" s="55">
        <f t="shared" si="34"/>
        <v>0</v>
      </c>
      <c r="J51" s="53">
        <v>0.41666666666666669</v>
      </c>
      <c r="K51" s="54">
        <v>0.75</v>
      </c>
      <c r="L51" s="55">
        <f t="shared" si="38"/>
        <v>8</v>
      </c>
      <c r="M51" s="53">
        <v>0.41666666666666669</v>
      </c>
      <c r="N51" s="54">
        <v>0.75</v>
      </c>
      <c r="O51" s="55">
        <f t="shared" si="39"/>
        <v>8</v>
      </c>
      <c r="P51" s="83" t="s">
        <v>174</v>
      </c>
    </row>
    <row r="52" spans="2:16" ht="19.5" customHeight="1" x14ac:dyDescent="0.2">
      <c r="B52" s="51">
        <f t="shared" si="35"/>
        <v>45417</v>
      </c>
      <c r="C52" s="52">
        <f t="shared" si="36"/>
        <v>45417</v>
      </c>
      <c r="D52" s="53">
        <v>0.41666666666666669</v>
      </c>
      <c r="E52" s="54">
        <v>0.75</v>
      </c>
      <c r="F52" s="55">
        <f>(E52-D52)*24</f>
        <v>8</v>
      </c>
      <c r="G52" s="35"/>
      <c r="H52" s="48"/>
      <c r="I52" s="55">
        <f t="shared" si="34"/>
        <v>0</v>
      </c>
      <c r="J52" s="53">
        <v>0.41666666666666669</v>
      </c>
      <c r="K52" s="54">
        <v>0.75</v>
      </c>
      <c r="L52" s="55">
        <f>(K52-J52)*24</f>
        <v>8</v>
      </c>
      <c r="M52" s="53">
        <v>0.41666666666666669</v>
      </c>
      <c r="N52" s="54">
        <v>0.75</v>
      </c>
      <c r="O52" s="55">
        <f>(N52-M52)*24</f>
        <v>8</v>
      </c>
      <c r="P52" s="83" t="s">
        <v>175</v>
      </c>
    </row>
    <row r="53" spans="2:16" ht="19.5" customHeight="1" x14ac:dyDescent="0.2">
      <c r="B53" s="51">
        <f t="shared" si="35"/>
        <v>45418</v>
      </c>
      <c r="C53" s="52">
        <f t="shared" si="36"/>
        <v>45418</v>
      </c>
      <c r="D53" s="53">
        <v>0.41666666666666669</v>
      </c>
      <c r="E53" s="54">
        <v>0.75</v>
      </c>
      <c r="F53" s="55">
        <f>(E53-D53)*24</f>
        <v>8</v>
      </c>
      <c r="G53" s="35"/>
      <c r="H53" s="48"/>
      <c r="I53" s="55">
        <f t="shared" ref="I53" si="40">(H53-G53)*24</f>
        <v>0</v>
      </c>
      <c r="J53" s="53">
        <v>0.41666666666666669</v>
      </c>
      <c r="K53" s="54">
        <v>0.75</v>
      </c>
      <c r="L53" s="55">
        <f>(K53-J53)*24</f>
        <v>8</v>
      </c>
      <c r="M53" s="53">
        <v>0.41666666666666669</v>
      </c>
      <c r="N53" s="54">
        <v>0.75</v>
      </c>
      <c r="O53" s="55">
        <f>(N53-M53)*24</f>
        <v>8</v>
      </c>
      <c r="P53" s="91" t="s">
        <v>437</v>
      </c>
    </row>
    <row r="54" spans="2:16" ht="19.5" customHeight="1" x14ac:dyDescent="0.2">
      <c r="B54" s="51">
        <f t="shared" si="35"/>
        <v>45419</v>
      </c>
      <c r="C54" s="52">
        <f t="shared" si="36"/>
        <v>45419</v>
      </c>
      <c r="D54" s="35"/>
      <c r="E54" s="48" t="s">
        <v>79</v>
      </c>
      <c r="F54" s="47"/>
      <c r="G54" s="35"/>
      <c r="H54" s="48"/>
      <c r="I54" s="55">
        <f t="shared" ref="I54" si="41">(H54-G54)*24</f>
        <v>0</v>
      </c>
      <c r="J54" s="35"/>
      <c r="K54" s="48" t="s">
        <v>79</v>
      </c>
      <c r="L54" s="47"/>
      <c r="M54" s="35"/>
      <c r="N54" s="48" t="s">
        <v>79</v>
      </c>
      <c r="O54" s="47"/>
      <c r="P54" s="83"/>
    </row>
    <row r="55" spans="2:16" ht="19.5" customHeight="1" x14ac:dyDescent="0.2">
      <c r="B55" s="51">
        <f t="shared" si="35"/>
        <v>45420</v>
      </c>
      <c r="C55" s="52">
        <f t="shared" si="36"/>
        <v>45420</v>
      </c>
      <c r="D55" s="71">
        <v>0.58333333333333337</v>
      </c>
      <c r="E55" s="72">
        <v>0.83333333333333337</v>
      </c>
      <c r="F55" s="55">
        <f t="shared" ref="F55" si="42">(E55-D55)*24</f>
        <v>6</v>
      </c>
      <c r="G55" s="35"/>
      <c r="H55" s="48"/>
      <c r="I55" s="55">
        <f t="shared" si="34"/>
        <v>0</v>
      </c>
      <c r="J55" s="71">
        <v>0.58333333333333337</v>
      </c>
      <c r="K55" s="72">
        <v>0.75</v>
      </c>
      <c r="L55" s="55">
        <f t="shared" si="38"/>
        <v>3.9999999999999991</v>
      </c>
      <c r="M55" s="71">
        <v>0.41666666666666669</v>
      </c>
      <c r="N55" s="72">
        <v>0.83333333333333337</v>
      </c>
      <c r="O55" s="55">
        <f t="shared" si="39"/>
        <v>10</v>
      </c>
      <c r="P55" s="83"/>
    </row>
    <row r="56" spans="2:16" ht="19.5" customHeight="1" x14ac:dyDescent="0.2">
      <c r="B56" s="51">
        <f t="shared" si="35"/>
        <v>45421</v>
      </c>
      <c r="C56" s="52">
        <f t="shared" si="36"/>
        <v>45421</v>
      </c>
      <c r="D56" s="71">
        <v>0.58333333333333337</v>
      </c>
      <c r="E56" s="72">
        <v>0.83333333333333337</v>
      </c>
      <c r="F56" s="55">
        <f t="shared" ref="F56" si="43">(E56-D56)*24</f>
        <v>6</v>
      </c>
      <c r="G56" s="35"/>
      <c r="H56" s="48"/>
      <c r="I56" s="55">
        <f t="shared" ref="I56" si="44">(H56-G56)*24</f>
        <v>0</v>
      </c>
      <c r="J56" s="71">
        <v>0.58333333333333337</v>
      </c>
      <c r="K56" s="72">
        <v>0.75</v>
      </c>
      <c r="L56" s="55">
        <f t="shared" ref="L56" si="45">(K56-J56)*24</f>
        <v>3.9999999999999991</v>
      </c>
      <c r="M56" s="71">
        <v>0.41666666666666669</v>
      </c>
      <c r="N56" s="72">
        <v>0.83333333333333337</v>
      </c>
      <c r="O56" s="55">
        <f t="shared" ref="O56" si="46">(N56-M56)*24</f>
        <v>10</v>
      </c>
      <c r="P56" s="92"/>
    </row>
    <row r="57" spans="2:16" ht="19.5" customHeight="1" x14ac:dyDescent="0.2">
      <c r="B57" s="51">
        <f t="shared" si="35"/>
        <v>45422</v>
      </c>
      <c r="C57" s="52">
        <f t="shared" si="36"/>
        <v>45422</v>
      </c>
      <c r="D57" s="71">
        <v>0.58333333333333337</v>
      </c>
      <c r="E57" s="72">
        <v>0.83333333333333337</v>
      </c>
      <c r="F57" s="55">
        <f t="shared" ref="F57:F59" si="47">(E57-D57)*24</f>
        <v>6</v>
      </c>
      <c r="G57" s="35"/>
      <c r="H57" s="48"/>
      <c r="I57" s="55">
        <f t="shared" si="34"/>
        <v>0</v>
      </c>
      <c r="J57" s="71">
        <v>0.58333333333333337</v>
      </c>
      <c r="K57" s="72">
        <v>0.75</v>
      </c>
      <c r="L57" s="55">
        <f t="shared" ref="L57:L59" si="48">(K57-J57)*24</f>
        <v>3.9999999999999991</v>
      </c>
      <c r="M57" s="71">
        <v>0.41666666666666669</v>
      </c>
      <c r="N57" s="72">
        <v>0.83333333333333337</v>
      </c>
      <c r="O57" s="55">
        <f t="shared" ref="O57:O59" si="49">(N57-M57)*24</f>
        <v>10</v>
      </c>
      <c r="P57" s="92"/>
    </row>
    <row r="58" spans="2:16" ht="19.5" customHeight="1" x14ac:dyDescent="0.2">
      <c r="B58" s="51">
        <f t="shared" si="35"/>
        <v>45423</v>
      </c>
      <c r="C58" s="52">
        <f t="shared" si="36"/>
        <v>45423</v>
      </c>
      <c r="D58" s="71">
        <v>0.41666666666666669</v>
      </c>
      <c r="E58" s="72">
        <v>0.83333333333333337</v>
      </c>
      <c r="F58" s="55">
        <f t="shared" si="47"/>
        <v>10</v>
      </c>
      <c r="G58" s="35"/>
      <c r="H58" s="48"/>
      <c r="I58" s="55">
        <f t="shared" si="34"/>
        <v>0</v>
      </c>
      <c r="J58" s="71">
        <v>0.41666666666666669</v>
      </c>
      <c r="K58" s="72">
        <v>0.75</v>
      </c>
      <c r="L58" s="55">
        <f t="shared" si="48"/>
        <v>8</v>
      </c>
      <c r="M58" s="71">
        <v>0.41666666666666669</v>
      </c>
      <c r="N58" s="72">
        <v>0.83333333333333337</v>
      </c>
      <c r="O58" s="55">
        <f t="shared" si="49"/>
        <v>10</v>
      </c>
      <c r="P58" s="92"/>
    </row>
    <row r="59" spans="2:16" ht="19.5" customHeight="1" x14ac:dyDescent="0.2">
      <c r="B59" s="51">
        <f t="shared" si="35"/>
        <v>45424</v>
      </c>
      <c r="C59" s="52">
        <f t="shared" si="36"/>
        <v>45424</v>
      </c>
      <c r="D59" s="53">
        <v>0.41666666666666669</v>
      </c>
      <c r="E59" s="54">
        <v>0.75</v>
      </c>
      <c r="F59" s="55">
        <f t="shared" si="47"/>
        <v>8</v>
      </c>
      <c r="G59" s="35"/>
      <c r="H59" s="48"/>
      <c r="I59" s="55">
        <f t="shared" si="34"/>
        <v>0</v>
      </c>
      <c r="J59" s="53">
        <v>0.41666666666666669</v>
      </c>
      <c r="K59" s="54">
        <v>0.75</v>
      </c>
      <c r="L59" s="55">
        <f t="shared" si="48"/>
        <v>8</v>
      </c>
      <c r="M59" s="53">
        <v>0.41666666666666669</v>
      </c>
      <c r="N59" s="54">
        <v>0.75</v>
      </c>
      <c r="O59" s="55">
        <f t="shared" si="49"/>
        <v>8</v>
      </c>
      <c r="P59" s="92"/>
    </row>
    <row r="60" spans="2:16" ht="19.5" customHeight="1" x14ac:dyDescent="0.2">
      <c r="B60" s="51">
        <f t="shared" si="35"/>
        <v>45425</v>
      </c>
      <c r="C60" s="52">
        <f t="shared" si="36"/>
        <v>45425</v>
      </c>
      <c r="D60" s="71">
        <v>0.58333333333333337</v>
      </c>
      <c r="E60" s="72">
        <v>0.83333333333333337</v>
      </c>
      <c r="F60" s="55">
        <f t="shared" ref="F60" si="50">(E60-D60)*24</f>
        <v>6</v>
      </c>
      <c r="G60" s="35"/>
      <c r="H60" s="48"/>
      <c r="I60" s="55">
        <f t="shared" ref="I60:I62" si="51">(H60-G60)*24</f>
        <v>0</v>
      </c>
      <c r="J60" s="71">
        <v>0.58333333333333337</v>
      </c>
      <c r="K60" s="72">
        <v>0.75</v>
      </c>
      <c r="L60" s="55">
        <f t="shared" ref="L60" si="52">(K60-J60)*24</f>
        <v>3.9999999999999991</v>
      </c>
      <c r="M60" s="71">
        <v>0.41666666666666669</v>
      </c>
      <c r="N60" s="72">
        <v>0.83333333333333337</v>
      </c>
      <c r="O60" s="55">
        <f t="shared" ref="O60" si="53">(N60-M60)*24</f>
        <v>10</v>
      </c>
      <c r="P60" s="92"/>
    </row>
    <row r="61" spans="2:16" ht="19.5" customHeight="1" x14ac:dyDescent="0.2">
      <c r="B61" s="51">
        <f t="shared" si="35"/>
        <v>45426</v>
      </c>
      <c r="C61" s="52">
        <f t="shared" si="36"/>
        <v>45426</v>
      </c>
      <c r="D61" s="35"/>
      <c r="E61" s="48" t="s">
        <v>79</v>
      </c>
      <c r="F61" s="47"/>
      <c r="G61" s="35"/>
      <c r="H61" s="48"/>
      <c r="I61" s="55">
        <f t="shared" si="51"/>
        <v>0</v>
      </c>
      <c r="J61" s="35"/>
      <c r="K61" s="48" t="s">
        <v>79</v>
      </c>
      <c r="L61" s="47"/>
      <c r="M61" s="35"/>
      <c r="N61" s="48" t="s">
        <v>79</v>
      </c>
      <c r="O61" s="47"/>
      <c r="P61" s="92"/>
    </row>
    <row r="62" spans="2:16" ht="19.5" customHeight="1" x14ac:dyDescent="0.2">
      <c r="B62" s="51">
        <f t="shared" si="35"/>
        <v>45427</v>
      </c>
      <c r="C62" s="52">
        <f t="shared" si="36"/>
        <v>45427</v>
      </c>
      <c r="D62" s="71">
        <v>0.58333333333333337</v>
      </c>
      <c r="E62" s="72">
        <v>0.83333333333333337</v>
      </c>
      <c r="F62" s="55">
        <f t="shared" ref="F62" si="54">(E62-D62)*24</f>
        <v>6</v>
      </c>
      <c r="G62" s="35"/>
      <c r="H62" s="48"/>
      <c r="I62" s="55">
        <f t="shared" si="51"/>
        <v>0</v>
      </c>
      <c r="J62" s="71">
        <v>0.58333333333333337</v>
      </c>
      <c r="K62" s="72">
        <v>0.75</v>
      </c>
      <c r="L62" s="55">
        <f t="shared" ref="L62" si="55">(K62-J62)*24</f>
        <v>3.9999999999999991</v>
      </c>
      <c r="M62" s="71">
        <v>0.41666666666666669</v>
      </c>
      <c r="N62" s="72">
        <v>0.83333333333333337</v>
      </c>
      <c r="O62" s="55">
        <f t="shared" ref="O62" si="56">(N62-M62)*24</f>
        <v>10</v>
      </c>
      <c r="P62" s="92"/>
    </row>
    <row r="63" spans="2:16" ht="19.5" customHeight="1" x14ac:dyDescent="0.2">
      <c r="B63" s="51">
        <f t="shared" si="35"/>
        <v>45428</v>
      </c>
      <c r="C63" s="52">
        <f t="shared" si="36"/>
        <v>45428</v>
      </c>
      <c r="D63" s="71">
        <v>0.58333333333333337</v>
      </c>
      <c r="E63" s="72">
        <v>0.83333333333333337</v>
      </c>
      <c r="F63" s="55">
        <f t="shared" ref="F63" si="57">(E63-D63)*24</f>
        <v>6</v>
      </c>
      <c r="G63" s="35"/>
      <c r="H63" s="48"/>
      <c r="I63" s="55">
        <f t="shared" ref="I63" si="58">(H63-G63)*24</f>
        <v>0</v>
      </c>
      <c r="J63" s="71">
        <v>0.58333333333333337</v>
      </c>
      <c r="K63" s="72">
        <v>0.75</v>
      </c>
      <c r="L63" s="55">
        <f t="shared" ref="L63" si="59">(K63-J63)*24</f>
        <v>3.9999999999999991</v>
      </c>
      <c r="M63" s="71">
        <v>0.41666666666666669</v>
      </c>
      <c r="N63" s="72">
        <v>0.83333333333333337</v>
      </c>
      <c r="O63" s="55">
        <f t="shared" ref="O63" si="60">(N63-M63)*24</f>
        <v>10</v>
      </c>
      <c r="P63" s="92"/>
    </row>
    <row r="64" spans="2:16" ht="19.5" customHeight="1" x14ac:dyDescent="0.2">
      <c r="B64" s="51">
        <f t="shared" si="35"/>
        <v>45429</v>
      </c>
      <c r="C64" s="52">
        <f t="shared" si="36"/>
        <v>45429</v>
      </c>
      <c r="D64" s="71">
        <v>0.58333333333333337</v>
      </c>
      <c r="E64" s="72">
        <v>0.83333333333333337</v>
      </c>
      <c r="F64" s="55">
        <f t="shared" ref="F64:F67" si="61">(E64-D64)*24</f>
        <v>6</v>
      </c>
      <c r="G64" s="35"/>
      <c r="H64" s="48"/>
      <c r="I64" s="55">
        <f t="shared" si="34"/>
        <v>0</v>
      </c>
      <c r="J64" s="71">
        <v>0.58333333333333337</v>
      </c>
      <c r="K64" s="72">
        <v>0.75</v>
      </c>
      <c r="L64" s="55">
        <f t="shared" ref="L64:L67" si="62">(K64-J64)*24</f>
        <v>3.9999999999999991</v>
      </c>
      <c r="M64" s="71">
        <v>0.41666666666666669</v>
      </c>
      <c r="N64" s="72">
        <v>0.83333333333333337</v>
      </c>
      <c r="O64" s="55">
        <f t="shared" ref="O64:O67" si="63">(N64-M64)*24</f>
        <v>10</v>
      </c>
      <c r="P64" s="92"/>
    </row>
    <row r="65" spans="2:16" ht="19.5" customHeight="1" x14ac:dyDescent="0.2">
      <c r="B65" s="51">
        <f t="shared" si="35"/>
        <v>45430</v>
      </c>
      <c r="C65" s="52">
        <f t="shared" si="36"/>
        <v>45430</v>
      </c>
      <c r="D65" s="71">
        <v>0.41666666666666669</v>
      </c>
      <c r="E65" s="72">
        <v>0.83333333333333337</v>
      </c>
      <c r="F65" s="55">
        <f t="shared" si="61"/>
        <v>10</v>
      </c>
      <c r="G65" s="35"/>
      <c r="H65" s="48"/>
      <c r="I65" s="55">
        <f t="shared" ref="I65:I78" si="64">(H65-G65)*24</f>
        <v>0</v>
      </c>
      <c r="J65" s="71">
        <v>0.41666666666666669</v>
      </c>
      <c r="K65" s="72">
        <v>0.75</v>
      </c>
      <c r="L65" s="55">
        <f t="shared" si="62"/>
        <v>8</v>
      </c>
      <c r="M65" s="71">
        <v>0.41666666666666669</v>
      </c>
      <c r="N65" s="72">
        <v>0.83333333333333337</v>
      </c>
      <c r="O65" s="55">
        <f t="shared" si="63"/>
        <v>10</v>
      </c>
      <c r="P65" s="92"/>
    </row>
    <row r="66" spans="2:16" ht="19.5" customHeight="1" x14ac:dyDescent="0.2">
      <c r="B66" s="51">
        <f t="shared" si="35"/>
        <v>45431</v>
      </c>
      <c r="C66" s="52">
        <f t="shared" si="36"/>
        <v>45431</v>
      </c>
      <c r="D66" s="53">
        <v>0.41666666666666669</v>
      </c>
      <c r="E66" s="54">
        <v>0.75</v>
      </c>
      <c r="F66" s="55">
        <f t="shared" si="61"/>
        <v>8</v>
      </c>
      <c r="G66" s="35"/>
      <c r="H66" s="48"/>
      <c r="I66" s="55">
        <f t="shared" si="64"/>
        <v>0</v>
      </c>
      <c r="J66" s="53">
        <v>0.41666666666666669</v>
      </c>
      <c r="K66" s="54">
        <v>0.75</v>
      </c>
      <c r="L66" s="55">
        <f t="shared" si="62"/>
        <v>8</v>
      </c>
      <c r="M66" s="53">
        <v>0.41666666666666669</v>
      </c>
      <c r="N66" s="54">
        <v>0.75</v>
      </c>
      <c r="O66" s="55">
        <f t="shared" si="63"/>
        <v>8</v>
      </c>
      <c r="P66" s="92"/>
    </row>
    <row r="67" spans="2:16" ht="19.5" customHeight="1" x14ac:dyDescent="0.2">
      <c r="B67" s="51">
        <f t="shared" si="35"/>
        <v>45432</v>
      </c>
      <c r="C67" s="52">
        <f t="shared" si="36"/>
        <v>45432</v>
      </c>
      <c r="D67" s="71">
        <v>0.58333333333333337</v>
      </c>
      <c r="E67" s="72">
        <v>0.83333333333333337</v>
      </c>
      <c r="F67" s="55">
        <f t="shared" si="61"/>
        <v>6</v>
      </c>
      <c r="G67" s="35"/>
      <c r="H67" s="48"/>
      <c r="I67" s="55">
        <f t="shared" si="64"/>
        <v>0</v>
      </c>
      <c r="J67" s="71">
        <v>0.58333333333333337</v>
      </c>
      <c r="K67" s="72">
        <v>0.75</v>
      </c>
      <c r="L67" s="55">
        <f t="shared" si="62"/>
        <v>3.9999999999999991</v>
      </c>
      <c r="M67" s="71">
        <v>0.41666666666666669</v>
      </c>
      <c r="N67" s="72">
        <v>0.83333333333333337</v>
      </c>
      <c r="O67" s="55">
        <f t="shared" si="63"/>
        <v>10</v>
      </c>
      <c r="P67" s="92"/>
    </row>
    <row r="68" spans="2:16" ht="19.5" customHeight="1" x14ac:dyDescent="0.2">
      <c r="B68" s="51">
        <f t="shared" si="35"/>
        <v>45433</v>
      </c>
      <c r="C68" s="52">
        <f t="shared" si="36"/>
        <v>45433</v>
      </c>
      <c r="D68" s="35"/>
      <c r="E68" s="48" t="s">
        <v>79</v>
      </c>
      <c r="F68" s="47"/>
      <c r="G68" s="35"/>
      <c r="H68" s="48"/>
      <c r="I68" s="55">
        <f t="shared" si="64"/>
        <v>0</v>
      </c>
      <c r="J68" s="35"/>
      <c r="K68" s="48" t="s">
        <v>79</v>
      </c>
      <c r="L68" s="47"/>
      <c r="M68" s="35"/>
      <c r="N68" s="48" t="s">
        <v>79</v>
      </c>
      <c r="O68" s="47"/>
      <c r="P68" s="92"/>
    </row>
    <row r="69" spans="2:16" ht="19.5" customHeight="1" x14ac:dyDescent="0.2">
      <c r="B69" s="51">
        <f t="shared" si="35"/>
        <v>45434</v>
      </c>
      <c r="C69" s="52">
        <f t="shared" si="36"/>
        <v>45434</v>
      </c>
      <c r="D69" s="71">
        <v>0.58333333333333337</v>
      </c>
      <c r="E69" s="72">
        <v>0.83333333333333337</v>
      </c>
      <c r="F69" s="55">
        <f t="shared" ref="F69:F74" si="65">(E69-D69)*24</f>
        <v>6</v>
      </c>
      <c r="G69" s="35"/>
      <c r="H69" s="48"/>
      <c r="I69" s="55">
        <f t="shared" si="64"/>
        <v>0</v>
      </c>
      <c r="J69" s="71">
        <v>0.58333333333333337</v>
      </c>
      <c r="K69" s="72">
        <v>0.75</v>
      </c>
      <c r="L69" s="55">
        <f t="shared" ref="L69:L74" si="66">(K69-J69)*24</f>
        <v>3.9999999999999991</v>
      </c>
      <c r="M69" s="71">
        <v>0.41666666666666669</v>
      </c>
      <c r="N69" s="72">
        <v>0.83333333333333337</v>
      </c>
      <c r="O69" s="55">
        <f t="shared" ref="O69:O74" si="67">(N69-M69)*24</f>
        <v>10</v>
      </c>
      <c r="P69" s="92"/>
    </row>
    <row r="70" spans="2:16" ht="19.5" customHeight="1" x14ac:dyDescent="0.2">
      <c r="B70" s="51">
        <f t="shared" si="35"/>
        <v>45435</v>
      </c>
      <c r="C70" s="52">
        <f t="shared" si="36"/>
        <v>45435</v>
      </c>
      <c r="D70" s="71">
        <v>0.58333333333333337</v>
      </c>
      <c r="E70" s="72">
        <v>0.83333333333333337</v>
      </c>
      <c r="F70" s="55">
        <f t="shared" si="65"/>
        <v>6</v>
      </c>
      <c r="G70" s="35"/>
      <c r="H70" s="48"/>
      <c r="I70" s="55">
        <f t="shared" si="64"/>
        <v>0</v>
      </c>
      <c r="J70" s="71">
        <v>0.58333333333333337</v>
      </c>
      <c r="K70" s="72">
        <v>0.75</v>
      </c>
      <c r="L70" s="55">
        <f t="shared" si="66"/>
        <v>3.9999999999999991</v>
      </c>
      <c r="M70" s="71">
        <v>0.41666666666666669</v>
      </c>
      <c r="N70" s="72">
        <v>0.83333333333333337</v>
      </c>
      <c r="O70" s="55">
        <f t="shared" si="67"/>
        <v>10</v>
      </c>
      <c r="P70" s="92"/>
    </row>
    <row r="71" spans="2:16" ht="19.5" customHeight="1" x14ac:dyDescent="0.2">
      <c r="B71" s="51">
        <f t="shared" si="35"/>
        <v>45436</v>
      </c>
      <c r="C71" s="52">
        <f t="shared" si="36"/>
        <v>45436</v>
      </c>
      <c r="D71" s="71">
        <v>0.58333333333333337</v>
      </c>
      <c r="E71" s="72">
        <v>0.83333333333333337</v>
      </c>
      <c r="F71" s="55">
        <f t="shared" si="65"/>
        <v>6</v>
      </c>
      <c r="G71" s="35"/>
      <c r="H71" s="48"/>
      <c r="I71" s="55">
        <f t="shared" si="64"/>
        <v>0</v>
      </c>
      <c r="J71" s="71">
        <v>0.58333333333333337</v>
      </c>
      <c r="K71" s="72">
        <v>0.75</v>
      </c>
      <c r="L71" s="55">
        <f t="shared" si="66"/>
        <v>3.9999999999999991</v>
      </c>
      <c r="M71" s="71">
        <v>0.41666666666666669</v>
      </c>
      <c r="N71" s="72">
        <v>0.83333333333333337</v>
      </c>
      <c r="O71" s="55">
        <f t="shared" si="67"/>
        <v>10</v>
      </c>
      <c r="P71" s="83"/>
    </row>
    <row r="72" spans="2:16" ht="19.5" customHeight="1" x14ac:dyDescent="0.2">
      <c r="B72" s="51">
        <f t="shared" si="35"/>
        <v>45437</v>
      </c>
      <c r="C72" s="52">
        <f t="shared" si="36"/>
        <v>45437</v>
      </c>
      <c r="D72" s="71">
        <v>0.41666666666666669</v>
      </c>
      <c r="E72" s="72">
        <v>0.83333333333333337</v>
      </c>
      <c r="F72" s="55">
        <f t="shared" si="65"/>
        <v>10</v>
      </c>
      <c r="G72" s="35"/>
      <c r="H72" s="48"/>
      <c r="I72" s="55">
        <f t="shared" si="64"/>
        <v>0</v>
      </c>
      <c r="J72" s="71">
        <v>0.41666666666666669</v>
      </c>
      <c r="K72" s="72">
        <v>0.75</v>
      </c>
      <c r="L72" s="55">
        <f t="shared" si="66"/>
        <v>8</v>
      </c>
      <c r="M72" s="71">
        <v>0.41666666666666669</v>
      </c>
      <c r="N72" s="72">
        <v>0.83333333333333337</v>
      </c>
      <c r="O72" s="55">
        <f t="shared" si="67"/>
        <v>10</v>
      </c>
      <c r="P72" s="83"/>
    </row>
    <row r="73" spans="2:16" ht="19.5" customHeight="1" x14ac:dyDescent="0.2">
      <c r="B73" s="51">
        <f t="shared" si="35"/>
        <v>45438</v>
      </c>
      <c r="C73" s="52">
        <f t="shared" si="36"/>
        <v>45438</v>
      </c>
      <c r="D73" s="53">
        <v>0.41666666666666669</v>
      </c>
      <c r="E73" s="54">
        <v>0.75</v>
      </c>
      <c r="F73" s="55">
        <f t="shared" si="65"/>
        <v>8</v>
      </c>
      <c r="G73" s="35"/>
      <c r="H73" s="48"/>
      <c r="I73" s="55">
        <f t="shared" si="64"/>
        <v>0</v>
      </c>
      <c r="J73" s="53">
        <v>0.41666666666666669</v>
      </c>
      <c r="K73" s="54">
        <v>0.75</v>
      </c>
      <c r="L73" s="55">
        <f t="shared" si="66"/>
        <v>8</v>
      </c>
      <c r="M73" s="53">
        <v>0.41666666666666669</v>
      </c>
      <c r="N73" s="54">
        <v>0.75</v>
      </c>
      <c r="O73" s="55">
        <f t="shared" si="67"/>
        <v>8</v>
      </c>
      <c r="P73" s="92"/>
    </row>
    <row r="74" spans="2:16" ht="19.5" customHeight="1" x14ac:dyDescent="0.2">
      <c r="B74" s="51">
        <f t="shared" si="35"/>
        <v>45439</v>
      </c>
      <c r="C74" s="52">
        <f t="shared" si="36"/>
        <v>45439</v>
      </c>
      <c r="D74" s="71">
        <v>0.58333333333333337</v>
      </c>
      <c r="E74" s="72">
        <v>0.83333333333333337</v>
      </c>
      <c r="F74" s="55">
        <f t="shared" si="65"/>
        <v>6</v>
      </c>
      <c r="G74" s="35"/>
      <c r="H74" s="48"/>
      <c r="I74" s="55">
        <f t="shared" si="64"/>
        <v>0</v>
      </c>
      <c r="J74" s="71">
        <v>0.58333333333333337</v>
      </c>
      <c r="K74" s="72">
        <v>0.75</v>
      </c>
      <c r="L74" s="55">
        <f t="shared" si="66"/>
        <v>3.9999999999999991</v>
      </c>
      <c r="M74" s="71">
        <v>0.41666666666666669</v>
      </c>
      <c r="N74" s="72">
        <v>0.83333333333333337</v>
      </c>
      <c r="O74" s="55">
        <f t="shared" si="67"/>
        <v>10</v>
      </c>
      <c r="P74" s="92"/>
    </row>
    <row r="75" spans="2:16" ht="19.5" customHeight="1" x14ac:dyDescent="0.2">
      <c r="B75" s="51">
        <f t="shared" si="35"/>
        <v>45440</v>
      </c>
      <c r="C75" s="52">
        <f t="shared" si="36"/>
        <v>45440</v>
      </c>
      <c r="D75" s="35"/>
      <c r="E75" s="48" t="s">
        <v>79</v>
      </c>
      <c r="F75" s="47"/>
      <c r="G75" s="35"/>
      <c r="H75" s="48"/>
      <c r="I75" s="55">
        <f t="shared" si="64"/>
        <v>0</v>
      </c>
      <c r="J75" s="35"/>
      <c r="K75" s="48" t="s">
        <v>79</v>
      </c>
      <c r="L75" s="47"/>
      <c r="M75" s="35"/>
      <c r="N75" s="48" t="s">
        <v>79</v>
      </c>
      <c r="O75" s="47"/>
      <c r="P75" s="92"/>
    </row>
    <row r="76" spans="2:16" ht="19.5" customHeight="1" x14ac:dyDescent="0.2">
      <c r="B76" s="51">
        <f>IF(DAY(B75+1)&lt;&gt;29,"",B75+1)</f>
        <v>45441</v>
      </c>
      <c r="C76" s="52">
        <f t="shared" si="36"/>
        <v>45441</v>
      </c>
      <c r="D76" s="71">
        <v>0.58333333333333337</v>
      </c>
      <c r="E76" s="72">
        <v>0.83333333333333337</v>
      </c>
      <c r="F76" s="55">
        <f t="shared" ref="F76:F78" si="68">(E76-D76)*24</f>
        <v>6</v>
      </c>
      <c r="G76" s="35"/>
      <c r="H76" s="48"/>
      <c r="I76" s="55">
        <f t="shared" si="64"/>
        <v>0</v>
      </c>
      <c r="J76" s="71">
        <v>0.58333333333333337</v>
      </c>
      <c r="K76" s="72">
        <v>0.75</v>
      </c>
      <c r="L76" s="55">
        <f t="shared" ref="L76:L78" si="69">(K76-J76)*24</f>
        <v>3.9999999999999991</v>
      </c>
      <c r="M76" s="71">
        <v>0.41666666666666669</v>
      </c>
      <c r="N76" s="72">
        <v>0.83333333333333337</v>
      </c>
      <c r="O76" s="55">
        <f t="shared" ref="O76:O78" si="70">(N76-M76)*24</f>
        <v>10</v>
      </c>
      <c r="P76" s="92"/>
    </row>
    <row r="77" spans="2:16" ht="19.5" customHeight="1" x14ac:dyDescent="0.2">
      <c r="B77" s="51">
        <f>IF(DAY(B76+1)&lt;&gt;30,"",B76+1)</f>
        <v>45442</v>
      </c>
      <c r="C77" s="52">
        <f t="shared" si="36"/>
        <v>45442</v>
      </c>
      <c r="D77" s="71">
        <v>0.58333333333333337</v>
      </c>
      <c r="E77" s="72">
        <v>0.83333333333333337</v>
      </c>
      <c r="F77" s="55">
        <f t="shared" si="68"/>
        <v>6</v>
      </c>
      <c r="G77" s="35"/>
      <c r="H77" s="48"/>
      <c r="I77" s="55">
        <f t="shared" si="64"/>
        <v>0</v>
      </c>
      <c r="J77" s="71">
        <v>0.58333333333333337</v>
      </c>
      <c r="K77" s="72">
        <v>0.75</v>
      </c>
      <c r="L77" s="55">
        <f t="shared" si="69"/>
        <v>3.9999999999999991</v>
      </c>
      <c r="M77" s="71">
        <v>0.41666666666666669</v>
      </c>
      <c r="N77" s="72">
        <v>0.83333333333333337</v>
      </c>
      <c r="O77" s="55">
        <f t="shared" si="70"/>
        <v>10</v>
      </c>
      <c r="P77" s="157"/>
    </row>
    <row r="78" spans="2:16" ht="19.5" customHeight="1" thickBot="1" x14ac:dyDescent="0.25">
      <c r="B78" s="51">
        <f>IF(DAY(B77+1)&lt;&gt;31,"",B77+1)</f>
        <v>45443</v>
      </c>
      <c r="C78" s="52">
        <f t="shared" si="36"/>
        <v>45443</v>
      </c>
      <c r="D78" s="71">
        <v>0.58333333333333337</v>
      </c>
      <c r="E78" s="72">
        <v>0.83333333333333337</v>
      </c>
      <c r="F78" s="55">
        <f t="shared" si="68"/>
        <v>6</v>
      </c>
      <c r="G78" s="35"/>
      <c r="H78" s="48"/>
      <c r="I78" s="55">
        <f t="shared" si="64"/>
        <v>0</v>
      </c>
      <c r="J78" s="71">
        <v>0.58333333333333337</v>
      </c>
      <c r="K78" s="72">
        <v>0.75</v>
      </c>
      <c r="L78" s="55">
        <f t="shared" si="69"/>
        <v>3.9999999999999991</v>
      </c>
      <c r="M78" s="71">
        <v>0.41666666666666669</v>
      </c>
      <c r="N78" s="72">
        <v>0.83333333333333337</v>
      </c>
      <c r="O78" s="55">
        <f t="shared" si="70"/>
        <v>10</v>
      </c>
      <c r="P78" s="83"/>
    </row>
    <row r="79" spans="2:16" ht="19.5" customHeight="1" thickTop="1" x14ac:dyDescent="0.2">
      <c r="B79" s="57" t="s">
        <v>37</v>
      </c>
      <c r="C79" s="58"/>
      <c r="D79" s="57"/>
      <c r="E79" s="59">
        <f>COUNTIF(D48:D78,"&gt;0")</f>
        <v>27</v>
      </c>
      <c r="F79" s="60"/>
      <c r="G79" s="61"/>
      <c r="H79" s="59">
        <f>COUNTIF(G48:G78,"&gt;0")</f>
        <v>0</v>
      </c>
      <c r="I79" s="60"/>
      <c r="J79" s="61"/>
      <c r="K79" s="59">
        <f>COUNTIF(J48:J78,"&gt;0")</f>
        <v>27</v>
      </c>
      <c r="L79" s="60"/>
      <c r="M79" s="61"/>
      <c r="N79" s="59">
        <f>COUNTIF(M48:M78,"&gt;0")</f>
        <v>27</v>
      </c>
      <c r="O79" s="60"/>
      <c r="P79" s="40"/>
    </row>
    <row r="80" spans="2:16" ht="19.5" customHeight="1" x14ac:dyDescent="0.2">
      <c r="B80" s="62" t="s">
        <v>309</v>
      </c>
      <c r="C80" s="63"/>
      <c r="D80" s="64"/>
      <c r="E80" s="74">
        <f>SUM(F48:F78)</f>
        <v>188</v>
      </c>
      <c r="F80" s="63"/>
      <c r="G80" s="65"/>
      <c r="H80" s="74">
        <f>SUM(I48:I76)</f>
        <v>0</v>
      </c>
      <c r="I80" s="63"/>
      <c r="J80" s="65"/>
      <c r="K80" s="74">
        <f>SUM(L48:L78)</f>
        <v>148</v>
      </c>
      <c r="L80" s="63"/>
      <c r="M80" s="65"/>
      <c r="N80" s="74">
        <f>SUM(O48:O78)</f>
        <v>256</v>
      </c>
      <c r="O80" s="63"/>
      <c r="P80" s="40"/>
    </row>
    <row r="81" spans="2:16" ht="19.5" customHeight="1" x14ac:dyDescent="0.2">
      <c r="B81" s="64" t="s">
        <v>366</v>
      </c>
      <c r="C81" s="66"/>
      <c r="D81" s="64"/>
      <c r="E81" s="90">
        <f>COUNTIF($B$48:$B$78,"&gt;0")-E79</f>
        <v>4</v>
      </c>
      <c r="F81" s="47"/>
      <c r="G81" s="35"/>
      <c r="H81" s="90">
        <f>COUNTIF($B$48:$B$78,"&gt;0")-H79</f>
        <v>31</v>
      </c>
      <c r="I81" s="47"/>
      <c r="J81" s="35"/>
      <c r="K81" s="90">
        <f>COUNTIF($B$48:$B$78,"&gt;0")-K79</f>
        <v>4</v>
      </c>
      <c r="L81" s="47"/>
      <c r="M81" s="35"/>
      <c r="N81" s="90">
        <f>COUNTIF($B$48:$B$78,"&gt;0")-N79</f>
        <v>4</v>
      </c>
      <c r="O81" s="47"/>
      <c r="P81" s="40"/>
    </row>
    <row r="82" spans="2:16" ht="19.5" customHeight="1" x14ac:dyDescent="0.2">
      <c r="B82" s="67"/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2:16" ht="18.75" customHeight="1" x14ac:dyDescent="0.2">
      <c r="B83" s="287" t="s">
        <v>13</v>
      </c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2:16" ht="18.75" customHeight="1" x14ac:dyDescent="0.2"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2:16" ht="18.75" customHeight="1" x14ac:dyDescent="0.2"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189">
        <f>P3</f>
        <v>45342</v>
      </c>
    </row>
    <row r="86" spans="2:16" ht="18.75" customHeight="1" x14ac:dyDescent="0.2">
      <c r="B86" s="377">
        <f>EDATE(B45, 1)</f>
        <v>45444</v>
      </c>
      <c r="C86" s="377"/>
      <c r="D86" s="377"/>
      <c r="E86" s="44">
        <f>B86</f>
        <v>45444</v>
      </c>
      <c r="F86" s="10"/>
    </row>
    <row r="87" spans="2:16" ht="19.5" customHeight="1" x14ac:dyDescent="0.2">
      <c r="B87" s="289"/>
      <c r="C87" s="290"/>
      <c r="D87" s="219" t="s">
        <v>313</v>
      </c>
      <c r="E87" s="293"/>
      <c r="F87" s="220"/>
      <c r="G87" s="219" t="s">
        <v>2</v>
      </c>
      <c r="H87" s="293"/>
      <c r="I87" s="220"/>
      <c r="J87" s="219" t="s">
        <v>36</v>
      </c>
      <c r="K87" s="293"/>
      <c r="L87" s="220"/>
      <c r="M87" s="219" t="s">
        <v>237</v>
      </c>
      <c r="N87" s="293"/>
      <c r="O87" s="220"/>
      <c r="P87" s="40" t="s">
        <v>306</v>
      </c>
    </row>
    <row r="88" spans="2:16" ht="19.5" customHeight="1" x14ac:dyDescent="0.2">
      <c r="B88" s="291"/>
      <c r="C88" s="292"/>
      <c r="D88" s="35" t="s">
        <v>246</v>
      </c>
      <c r="E88" s="48" t="s">
        <v>307</v>
      </c>
      <c r="F88" s="47" t="s">
        <v>308</v>
      </c>
      <c r="G88" s="35" t="s">
        <v>246</v>
      </c>
      <c r="H88" s="48" t="s">
        <v>307</v>
      </c>
      <c r="I88" s="47" t="s">
        <v>308</v>
      </c>
      <c r="J88" s="35" t="s">
        <v>246</v>
      </c>
      <c r="K88" s="48" t="s">
        <v>307</v>
      </c>
      <c r="L88" s="47" t="s">
        <v>308</v>
      </c>
      <c r="M88" s="35" t="s">
        <v>246</v>
      </c>
      <c r="N88" s="48" t="s">
        <v>307</v>
      </c>
      <c r="O88" s="47" t="s">
        <v>308</v>
      </c>
      <c r="P88" s="3"/>
    </row>
    <row r="89" spans="2:16" ht="19.5" customHeight="1" x14ac:dyDescent="0.2">
      <c r="B89" s="51">
        <f>B86</f>
        <v>45444</v>
      </c>
      <c r="C89" s="52">
        <f>B89</f>
        <v>45444</v>
      </c>
      <c r="D89" s="71">
        <v>0.41666666666666669</v>
      </c>
      <c r="E89" s="72">
        <v>0.83333333333333337</v>
      </c>
      <c r="F89" s="55">
        <f t="shared" ref="F89:F91" si="71">(E89-D89)*24</f>
        <v>10</v>
      </c>
      <c r="G89" s="35"/>
      <c r="H89" s="48"/>
      <c r="I89" s="55">
        <f t="shared" ref="I89:I116" si="72">(H89-G89)*24</f>
        <v>0</v>
      </c>
      <c r="J89" s="71">
        <v>0.41666666666666669</v>
      </c>
      <c r="K89" s="72">
        <v>0.75</v>
      </c>
      <c r="L89" s="55">
        <f t="shared" ref="L89:L91" si="73">(K89-J89)*24</f>
        <v>8</v>
      </c>
      <c r="M89" s="71">
        <v>0.41666666666666669</v>
      </c>
      <c r="N89" s="72">
        <v>0.83333333333333337</v>
      </c>
      <c r="O89" s="55">
        <f t="shared" ref="O89:O91" si="74">(N89-M89)*24</f>
        <v>10</v>
      </c>
      <c r="P89" s="83"/>
    </row>
    <row r="90" spans="2:16" ht="19.5" customHeight="1" x14ac:dyDescent="0.2">
      <c r="B90" s="51">
        <f t="shared" ref="B90:B116" si="75">B89+1</f>
        <v>45445</v>
      </c>
      <c r="C90" s="52">
        <f>B90</f>
        <v>45445</v>
      </c>
      <c r="D90" s="53">
        <v>0.41666666666666669</v>
      </c>
      <c r="E90" s="54">
        <v>0.75</v>
      </c>
      <c r="F90" s="55">
        <f t="shared" si="71"/>
        <v>8</v>
      </c>
      <c r="G90" s="35"/>
      <c r="H90" s="48"/>
      <c r="I90" s="55">
        <f t="shared" si="72"/>
        <v>0</v>
      </c>
      <c r="J90" s="53">
        <v>0.41666666666666669</v>
      </c>
      <c r="K90" s="54">
        <v>0.75</v>
      </c>
      <c r="L90" s="55">
        <f t="shared" si="73"/>
        <v>8</v>
      </c>
      <c r="M90" s="53">
        <v>0.41666666666666669</v>
      </c>
      <c r="N90" s="54">
        <v>0.75</v>
      </c>
      <c r="O90" s="55">
        <f t="shared" si="74"/>
        <v>8</v>
      </c>
      <c r="P90" s="83"/>
    </row>
    <row r="91" spans="2:16" ht="19.5" customHeight="1" x14ac:dyDescent="0.2">
      <c r="B91" s="51">
        <f t="shared" si="75"/>
        <v>45446</v>
      </c>
      <c r="C91" s="52">
        <f t="shared" ref="C91:C119" si="76">B91</f>
        <v>45446</v>
      </c>
      <c r="D91" s="71">
        <v>0.58333333333333337</v>
      </c>
      <c r="E91" s="72">
        <v>0.83333333333333337</v>
      </c>
      <c r="F91" s="55">
        <f t="shared" si="71"/>
        <v>6</v>
      </c>
      <c r="G91" s="35"/>
      <c r="H91" s="48"/>
      <c r="I91" s="55">
        <f t="shared" si="72"/>
        <v>0</v>
      </c>
      <c r="J91" s="71">
        <v>0.58333333333333337</v>
      </c>
      <c r="K91" s="72">
        <v>0.75</v>
      </c>
      <c r="L91" s="55">
        <f t="shared" si="73"/>
        <v>3.9999999999999991</v>
      </c>
      <c r="M91" s="71">
        <v>0.41666666666666669</v>
      </c>
      <c r="N91" s="72">
        <v>0.83333333333333337</v>
      </c>
      <c r="O91" s="55">
        <f t="shared" si="74"/>
        <v>10</v>
      </c>
      <c r="P91" s="83"/>
    </row>
    <row r="92" spans="2:16" ht="19.5" customHeight="1" x14ac:dyDescent="0.2">
      <c r="B92" s="51">
        <f t="shared" si="75"/>
        <v>45447</v>
      </c>
      <c r="C92" s="52">
        <f t="shared" si="76"/>
        <v>45447</v>
      </c>
      <c r="D92" s="35"/>
      <c r="E92" s="48" t="s">
        <v>79</v>
      </c>
      <c r="F92" s="47"/>
      <c r="G92" s="35"/>
      <c r="H92" s="48"/>
      <c r="I92" s="55">
        <f t="shared" si="72"/>
        <v>0</v>
      </c>
      <c r="J92" s="35"/>
      <c r="K92" s="48" t="s">
        <v>79</v>
      </c>
      <c r="L92" s="47"/>
      <c r="M92" s="35"/>
      <c r="N92" s="48" t="s">
        <v>79</v>
      </c>
      <c r="O92" s="47"/>
      <c r="P92" s="83"/>
    </row>
    <row r="93" spans="2:16" ht="19.5" customHeight="1" x14ac:dyDescent="0.2">
      <c r="B93" s="51">
        <f t="shared" si="75"/>
        <v>45448</v>
      </c>
      <c r="C93" s="52">
        <f t="shared" si="76"/>
        <v>45448</v>
      </c>
      <c r="D93" s="71">
        <v>0.58333333333333337</v>
      </c>
      <c r="E93" s="72">
        <v>0.83333333333333337</v>
      </c>
      <c r="F93" s="55">
        <f t="shared" ref="F93:F98" si="77">(E93-D93)*24</f>
        <v>6</v>
      </c>
      <c r="G93" s="35"/>
      <c r="H93" s="48"/>
      <c r="I93" s="55">
        <f t="shared" si="72"/>
        <v>0</v>
      </c>
      <c r="J93" s="71">
        <v>0.58333333333333337</v>
      </c>
      <c r="K93" s="72">
        <v>0.75</v>
      </c>
      <c r="L93" s="55">
        <f t="shared" ref="L93:L98" si="78">(K93-J93)*24</f>
        <v>3.9999999999999991</v>
      </c>
      <c r="M93" s="71">
        <v>0.41666666666666669</v>
      </c>
      <c r="N93" s="72">
        <v>0.83333333333333337</v>
      </c>
      <c r="O93" s="55">
        <f t="shared" ref="O93:O98" si="79">(N93-M93)*24</f>
        <v>10</v>
      </c>
      <c r="P93" s="83"/>
    </row>
    <row r="94" spans="2:16" ht="19.5" customHeight="1" x14ac:dyDescent="0.2">
      <c r="B94" s="51">
        <f t="shared" si="75"/>
        <v>45449</v>
      </c>
      <c r="C94" s="52">
        <f t="shared" si="76"/>
        <v>45449</v>
      </c>
      <c r="D94" s="71">
        <v>0.58333333333333337</v>
      </c>
      <c r="E94" s="72">
        <v>0.83333333333333337</v>
      </c>
      <c r="F94" s="55">
        <f t="shared" si="77"/>
        <v>6</v>
      </c>
      <c r="G94" s="35"/>
      <c r="H94" s="48"/>
      <c r="I94" s="55">
        <f t="shared" si="72"/>
        <v>0</v>
      </c>
      <c r="J94" s="71">
        <v>0.58333333333333337</v>
      </c>
      <c r="K94" s="72">
        <v>0.75</v>
      </c>
      <c r="L94" s="55">
        <f t="shared" si="78"/>
        <v>3.9999999999999991</v>
      </c>
      <c r="M94" s="71">
        <v>0.41666666666666669</v>
      </c>
      <c r="N94" s="72">
        <v>0.83333333333333337</v>
      </c>
      <c r="O94" s="55">
        <f t="shared" si="79"/>
        <v>10</v>
      </c>
      <c r="P94" s="91"/>
    </row>
    <row r="95" spans="2:16" ht="19.5" customHeight="1" x14ac:dyDescent="0.2">
      <c r="B95" s="51">
        <f t="shared" si="75"/>
        <v>45450</v>
      </c>
      <c r="C95" s="52">
        <f t="shared" si="76"/>
        <v>45450</v>
      </c>
      <c r="D95" s="71">
        <v>0.58333333333333337</v>
      </c>
      <c r="E95" s="72">
        <v>0.83333333333333337</v>
      </c>
      <c r="F95" s="55">
        <f t="shared" si="77"/>
        <v>6</v>
      </c>
      <c r="G95" s="35"/>
      <c r="H95" s="48"/>
      <c r="I95" s="55">
        <f t="shared" si="72"/>
        <v>0</v>
      </c>
      <c r="J95" s="71">
        <v>0.58333333333333337</v>
      </c>
      <c r="K95" s="72">
        <v>0.75</v>
      </c>
      <c r="L95" s="55">
        <f t="shared" si="78"/>
        <v>3.9999999999999991</v>
      </c>
      <c r="M95" s="71">
        <v>0.41666666666666669</v>
      </c>
      <c r="N95" s="72">
        <v>0.83333333333333337</v>
      </c>
      <c r="O95" s="55">
        <f t="shared" si="79"/>
        <v>10</v>
      </c>
      <c r="P95" s="83"/>
    </row>
    <row r="96" spans="2:16" ht="19.5" customHeight="1" x14ac:dyDescent="0.2">
      <c r="B96" s="51">
        <f t="shared" si="75"/>
        <v>45451</v>
      </c>
      <c r="C96" s="52">
        <f t="shared" si="76"/>
        <v>45451</v>
      </c>
      <c r="D96" s="71">
        <v>0.41666666666666669</v>
      </c>
      <c r="E96" s="72">
        <v>0.83333333333333337</v>
      </c>
      <c r="F96" s="55">
        <f t="shared" si="77"/>
        <v>10</v>
      </c>
      <c r="G96" s="35"/>
      <c r="H96" s="48"/>
      <c r="I96" s="55">
        <f t="shared" si="72"/>
        <v>0</v>
      </c>
      <c r="J96" s="71">
        <v>0.41666666666666669</v>
      </c>
      <c r="K96" s="72">
        <v>0.75</v>
      </c>
      <c r="L96" s="55">
        <f t="shared" si="78"/>
        <v>8</v>
      </c>
      <c r="M96" s="71">
        <v>0.41666666666666669</v>
      </c>
      <c r="N96" s="72">
        <v>0.83333333333333337</v>
      </c>
      <c r="O96" s="55">
        <f t="shared" si="79"/>
        <v>10</v>
      </c>
      <c r="P96" s="83"/>
    </row>
    <row r="97" spans="2:16" ht="19.5" customHeight="1" x14ac:dyDescent="0.2">
      <c r="B97" s="51">
        <f t="shared" si="75"/>
        <v>45452</v>
      </c>
      <c r="C97" s="52">
        <f t="shared" si="76"/>
        <v>45452</v>
      </c>
      <c r="D97" s="53">
        <v>0.41666666666666669</v>
      </c>
      <c r="E97" s="54">
        <v>0.75</v>
      </c>
      <c r="F97" s="55">
        <f t="shared" si="77"/>
        <v>8</v>
      </c>
      <c r="G97" s="35"/>
      <c r="H97" s="48"/>
      <c r="I97" s="55">
        <f t="shared" si="72"/>
        <v>0</v>
      </c>
      <c r="J97" s="53">
        <v>0.41666666666666669</v>
      </c>
      <c r="K97" s="54">
        <v>0.75</v>
      </c>
      <c r="L97" s="55">
        <f t="shared" si="78"/>
        <v>8</v>
      </c>
      <c r="M97" s="53">
        <v>0.41666666666666669</v>
      </c>
      <c r="N97" s="54">
        <v>0.75</v>
      </c>
      <c r="O97" s="55">
        <f t="shared" si="79"/>
        <v>8</v>
      </c>
      <c r="P97" s="92"/>
    </row>
    <row r="98" spans="2:16" ht="19.5" customHeight="1" x14ac:dyDescent="0.2">
      <c r="B98" s="51">
        <f t="shared" si="75"/>
        <v>45453</v>
      </c>
      <c r="C98" s="52">
        <f t="shared" si="76"/>
        <v>45453</v>
      </c>
      <c r="D98" s="71">
        <v>0.58333333333333337</v>
      </c>
      <c r="E98" s="72">
        <v>0.83333333333333337</v>
      </c>
      <c r="F98" s="55">
        <f t="shared" si="77"/>
        <v>6</v>
      </c>
      <c r="G98" s="35"/>
      <c r="H98" s="48"/>
      <c r="I98" s="55">
        <f t="shared" si="72"/>
        <v>0</v>
      </c>
      <c r="J98" s="71">
        <v>0.58333333333333337</v>
      </c>
      <c r="K98" s="72">
        <v>0.75</v>
      </c>
      <c r="L98" s="55">
        <f t="shared" si="78"/>
        <v>3.9999999999999991</v>
      </c>
      <c r="M98" s="71">
        <v>0.41666666666666669</v>
      </c>
      <c r="N98" s="72">
        <v>0.83333333333333337</v>
      </c>
      <c r="O98" s="55">
        <f t="shared" si="79"/>
        <v>10</v>
      </c>
      <c r="P98" s="92"/>
    </row>
    <row r="99" spans="2:16" ht="19.5" customHeight="1" x14ac:dyDescent="0.2">
      <c r="B99" s="51">
        <f t="shared" si="75"/>
        <v>45454</v>
      </c>
      <c r="C99" s="52">
        <f t="shared" si="76"/>
        <v>45454</v>
      </c>
      <c r="D99" s="35"/>
      <c r="E99" s="48" t="s">
        <v>79</v>
      </c>
      <c r="F99" s="47"/>
      <c r="G99" s="35"/>
      <c r="H99" s="48"/>
      <c r="I99" s="55">
        <f t="shared" si="72"/>
        <v>0</v>
      </c>
      <c r="J99" s="35"/>
      <c r="K99" s="48" t="s">
        <v>79</v>
      </c>
      <c r="L99" s="47"/>
      <c r="M99" s="35"/>
      <c r="N99" s="48" t="s">
        <v>79</v>
      </c>
      <c r="O99" s="47"/>
      <c r="P99" s="92"/>
    </row>
    <row r="100" spans="2:16" ht="19.5" customHeight="1" x14ac:dyDescent="0.2">
      <c r="B100" s="51">
        <f t="shared" si="75"/>
        <v>45455</v>
      </c>
      <c r="C100" s="52">
        <f t="shared" si="76"/>
        <v>45455</v>
      </c>
      <c r="D100" s="71">
        <v>0.58333333333333337</v>
      </c>
      <c r="E100" s="72">
        <v>0.83333333333333337</v>
      </c>
      <c r="F100" s="55">
        <f t="shared" ref="F100:F105" si="80">(E100-D100)*24</f>
        <v>6</v>
      </c>
      <c r="G100" s="35"/>
      <c r="H100" s="48"/>
      <c r="I100" s="55">
        <f t="shared" si="72"/>
        <v>0</v>
      </c>
      <c r="J100" s="71">
        <v>0.58333333333333337</v>
      </c>
      <c r="K100" s="72">
        <v>0.75</v>
      </c>
      <c r="L100" s="55">
        <f t="shared" ref="L100:L105" si="81">(K100-J100)*24</f>
        <v>3.9999999999999991</v>
      </c>
      <c r="M100" s="71">
        <v>0.41666666666666669</v>
      </c>
      <c r="N100" s="72">
        <v>0.83333333333333337</v>
      </c>
      <c r="O100" s="55">
        <f t="shared" ref="O100:O105" si="82">(N100-M100)*24</f>
        <v>10</v>
      </c>
      <c r="P100" s="137"/>
    </row>
    <row r="101" spans="2:16" ht="19.5" customHeight="1" x14ac:dyDescent="0.2">
      <c r="B101" s="51">
        <f t="shared" si="75"/>
        <v>45456</v>
      </c>
      <c r="C101" s="52">
        <f t="shared" si="76"/>
        <v>45456</v>
      </c>
      <c r="D101" s="71">
        <v>0.58333333333333337</v>
      </c>
      <c r="E101" s="72">
        <v>0.83333333333333337</v>
      </c>
      <c r="F101" s="55">
        <f t="shared" si="80"/>
        <v>6</v>
      </c>
      <c r="G101" s="35"/>
      <c r="H101" s="48"/>
      <c r="I101" s="55">
        <f t="shared" si="72"/>
        <v>0</v>
      </c>
      <c r="J101" s="71">
        <v>0.58333333333333337</v>
      </c>
      <c r="K101" s="72">
        <v>0.75</v>
      </c>
      <c r="L101" s="55">
        <f t="shared" si="81"/>
        <v>3.9999999999999991</v>
      </c>
      <c r="M101" s="71">
        <v>0.41666666666666669</v>
      </c>
      <c r="N101" s="72">
        <v>0.83333333333333337</v>
      </c>
      <c r="O101" s="55">
        <f t="shared" si="82"/>
        <v>10</v>
      </c>
      <c r="P101" s="83"/>
    </row>
    <row r="102" spans="2:16" ht="19.5" customHeight="1" x14ac:dyDescent="0.2">
      <c r="B102" s="51">
        <f t="shared" si="75"/>
        <v>45457</v>
      </c>
      <c r="C102" s="52">
        <f t="shared" si="76"/>
        <v>45457</v>
      </c>
      <c r="D102" s="71">
        <v>0.58333333333333337</v>
      </c>
      <c r="E102" s="72">
        <v>0.75</v>
      </c>
      <c r="F102" s="55">
        <f t="shared" si="80"/>
        <v>3.9999999999999991</v>
      </c>
      <c r="G102" s="35"/>
      <c r="H102" s="48"/>
      <c r="I102" s="55">
        <f t="shared" si="72"/>
        <v>0</v>
      </c>
      <c r="J102" s="71">
        <v>0.58333333333333337</v>
      </c>
      <c r="K102" s="72">
        <v>0.75</v>
      </c>
      <c r="L102" s="55">
        <f t="shared" si="81"/>
        <v>3.9999999999999991</v>
      </c>
      <c r="M102" s="71">
        <v>0.41666666666666669</v>
      </c>
      <c r="N102" s="72">
        <v>0.75</v>
      </c>
      <c r="O102" s="55">
        <f t="shared" si="82"/>
        <v>8</v>
      </c>
      <c r="P102" s="83" t="s">
        <v>142</v>
      </c>
    </row>
    <row r="103" spans="2:16" ht="19.5" customHeight="1" x14ac:dyDescent="0.2">
      <c r="B103" s="51">
        <f t="shared" si="75"/>
        <v>45458</v>
      </c>
      <c r="C103" s="52">
        <f t="shared" si="76"/>
        <v>45458</v>
      </c>
      <c r="D103" s="71">
        <v>0.41666666666666669</v>
      </c>
      <c r="E103" s="72">
        <v>0.75</v>
      </c>
      <c r="F103" s="55">
        <f t="shared" si="80"/>
        <v>8</v>
      </c>
      <c r="G103" s="35"/>
      <c r="H103" s="48"/>
      <c r="I103" s="55">
        <f t="shared" si="72"/>
        <v>0</v>
      </c>
      <c r="J103" s="71">
        <v>0.41666666666666669</v>
      </c>
      <c r="K103" s="72">
        <v>0.75</v>
      </c>
      <c r="L103" s="55">
        <f t="shared" si="81"/>
        <v>8</v>
      </c>
      <c r="M103" s="71">
        <v>0.41666666666666669</v>
      </c>
      <c r="N103" s="72">
        <v>0.75</v>
      </c>
      <c r="O103" s="55">
        <f t="shared" si="82"/>
        <v>8</v>
      </c>
      <c r="P103" s="83" t="s">
        <v>142</v>
      </c>
    </row>
    <row r="104" spans="2:16" ht="19.5" customHeight="1" x14ac:dyDescent="0.2">
      <c r="B104" s="51">
        <f t="shared" si="75"/>
        <v>45459</v>
      </c>
      <c r="C104" s="52">
        <f t="shared" si="76"/>
        <v>45459</v>
      </c>
      <c r="D104" s="53">
        <v>0.41666666666666669</v>
      </c>
      <c r="E104" s="54">
        <v>0.75</v>
      </c>
      <c r="F104" s="55">
        <f t="shared" si="80"/>
        <v>8</v>
      </c>
      <c r="G104" s="35"/>
      <c r="H104" s="48"/>
      <c r="I104" s="55">
        <f t="shared" si="72"/>
        <v>0</v>
      </c>
      <c r="J104" s="53">
        <v>0.41666666666666669</v>
      </c>
      <c r="K104" s="54">
        <v>0.75</v>
      </c>
      <c r="L104" s="55">
        <f t="shared" si="81"/>
        <v>8</v>
      </c>
      <c r="M104" s="53">
        <v>0.41666666666666669</v>
      </c>
      <c r="N104" s="54">
        <v>0.75</v>
      </c>
      <c r="O104" s="55">
        <f t="shared" si="82"/>
        <v>8</v>
      </c>
      <c r="P104" s="83" t="s">
        <v>142</v>
      </c>
    </row>
    <row r="105" spans="2:16" ht="19.5" customHeight="1" x14ac:dyDescent="0.2">
      <c r="B105" s="51">
        <f t="shared" si="75"/>
        <v>45460</v>
      </c>
      <c r="C105" s="52">
        <f t="shared" si="76"/>
        <v>45460</v>
      </c>
      <c r="D105" s="71">
        <v>0.58333333333333337</v>
      </c>
      <c r="E105" s="72">
        <v>0.83333333333333337</v>
      </c>
      <c r="F105" s="55">
        <f t="shared" si="80"/>
        <v>6</v>
      </c>
      <c r="G105" s="35"/>
      <c r="H105" s="48"/>
      <c r="I105" s="55">
        <f t="shared" si="72"/>
        <v>0</v>
      </c>
      <c r="J105" s="71">
        <v>0.58333333333333337</v>
      </c>
      <c r="K105" s="72">
        <v>0.75</v>
      </c>
      <c r="L105" s="55">
        <f t="shared" si="81"/>
        <v>3.9999999999999991</v>
      </c>
      <c r="M105" s="71">
        <v>0.41666666666666669</v>
      </c>
      <c r="N105" s="72">
        <v>0.83333333333333337</v>
      </c>
      <c r="O105" s="55">
        <f t="shared" si="82"/>
        <v>10</v>
      </c>
      <c r="P105" s="92"/>
    </row>
    <row r="106" spans="2:16" ht="19.5" customHeight="1" x14ac:dyDescent="0.2">
      <c r="B106" s="51">
        <f t="shared" si="75"/>
        <v>45461</v>
      </c>
      <c r="C106" s="52">
        <f t="shared" si="76"/>
        <v>45461</v>
      </c>
      <c r="D106" s="35"/>
      <c r="E106" s="48" t="s">
        <v>79</v>
      </c>
      <c r="F106" s="47"/>
      <c r="G106" s="35"/>
      <c r="H106" s="48"/>
      <c r="I106" s="55">
        <f t="shared" si="72"/>
        <v>0</v>
      </c>
      <c r="J106" s="35"/>
      <c r="K106" s="48" t="s">
        <v>79</v>
      </c>
      <c r="L106" s="47"/>
      <c r="M106" s="35"/>
      <c r="N106" s="48" t="s">
        <v>79</v>
      </c>
      <c r="O106" s="47"/>
      <c r="P106" s="92"/>
    </row>
    <row r="107" spans="2:16" ht="19.5" customHeight="1" x14ac:dyDescent="0.2">
      <c r="B107" s="51">
        <f t="shared" si="75"/>
        <v>45462</v>
      </c>
      <c r="C107" s="52">
        <f t="shared" si="76"/>
        <v>45462</v>
      </c>
      <c r="D107" s="71">
        <v>0.58333333333333337</v>
      </c>
      <c r="E107" s="72">
        <v>0.83333333333333337</v>
      </c>
      <c r="F107" s="55">
        <f t="shared" ref="F107:F112" si="83">(E107-D107)*24</f>
        <v>6</v>
      </c>
      <c r="G107" s="35"/>
      <c r="H107" s="48"/>
      <c r="I107" s="55">
        <f t="shared" si="72"/>
        <v>0</v>
      </c>
      <c r="J107" s="71">
        <v>0.58333333333333337</v>
      </c>
      <c r="K107" s="72">
        <v>0.75</v>
      </c>
      <c r="L107" s="55">
        <f t="shared" ref="L107:L112" si="84">(K107-J107)*24</f>
        <v>3.9999999999999991</v>
      </c>
      <c r="M107" s="71">
        <v>0.41666666666666669</v>
      </c>
      <c r="N107" s="72">
        <v>0.83333333333333337</v>
      </c>
      <c r="O107" s="55">
        <f t="shared" ref="O107:O112" si="85">(N107-M107)*24</f>
        <v>10</v>
      </c>
      <c r="P107" s="92"/>
    </row>
    <row r="108" spans="2:16" ht="19.5" customHeight="1" x14ac:dyDescent="0.2">
      <c r="B108" s="51">
        <f t="shared" si="75"/>
        <v>45463</v>
      </c>
      <c r="C108" s="52">
        <f t="shared" si="76"/>
        <v>45463</v>
      </c>
      <c r="D108" s="71">
        <v>0.58333333333333337</v>
      </c>
      <c r="E108" s="72">
        <v>0.83333333333333337</v>
      </c>
      <c r="F108" s="55">
        <f t="shared" si="83"/>
        <v>6</v>
      </c>
      <c r="G108" s="35"/>
      <c r="H108" s="48"/>
      <c r="I108" s="55">
        <f t="shared" si="72"/>
        <v>0</v>
      </c>
      <c r="J108" s="71">
        <v>0.58333333333333337</v>
      </c>
      <c r="K108" s="72">
        <v>0.75</v>
      </c>
      <c r="L108" s="55">
        <f t="shared" si="84"/>
        <v>3.9999999999999991</v>
      </c>
      <c r="M108" s="71">
        <v>0.41666666666666669</v>
      </c>
      <c r="N108" s="72">
        <v>0.83333333333333337</v>
      </c>
      <c r="O108" s="55">
        <f t="shared" si="85"/>
        <v>10</v>
      </c>
      <c r="P108" s="92"/>
    </row>
    <row r="109" spans="2:16" ht="19.5" customHeight="1" x14ac:dyDescent="0.2">
      <c r="B109" s="51">
        <f t="shared" si="75"/>
        <v>45464</v>
      </c>
      <c r="C109" s="52">
        <f t="shared" si="76"/>
        <v>45464</v>
      </c>
      <c r="D109" s="71">
        <v>0.58333333333333337</v>
      </c>
      <c r="E109" s="72">
        <v>0.83333333333333337</v>
      </c>
      <c r="F109" s="55">
        <f t="shared" si="83"/>
        <v>6</v>
      </c>
      <c r="G109" s="35"/>
      <c r="H109" s="48"/>
      <c r="I109" s="55">
        <f t="shared" si="72"/>
        <v>0</v>
      </c>
      <c r="J109" s="71">
        <v>0.58333333333333337</v>
      </c>
      <c r="K109" s="72">
        <v>0.75</v>
      </c>
      <c r="L109" s="55">
        <f t="shared" si="84"/>
        <v>3.9999999999999991</v>
      </c>
      <c r="M109" s="71">
        <v>0.41666666666666669</v>
      </c>
      <c r="N109" s="72">
        <v>0.83333333333333337</v>
      </c>
      <c r="O109" s="55">
        <f t="shared" si="85"/>
        <v>10</v>
      </c>
      <c r="P109" s="92"/>
    </row>
    <row r="110" spans="2:16" ht="19.5" customHeight="1" x14ac:dyDescent="0.2">
      <c r="B110" s="51">
        <f t="shared" si="75"/>
        <v>45465</v>
      </c>
      <c r="C110" s="52">
        <f t="shared" si="76"/>
        <v>45465</v>
      </c>
      <c r="D110" s="71">
        <v>0.41666666666666669</v>
      </c>
      <c r="E110" s="72">
        <v>0.83333333333333337</v>
      </c>
      <c r="F110" s="55">
        <f t="shared" si="83"/>
        <v>10</v>
      </c>
      <c r="G110" s="35"/>
      <c r="H110" s="48"/>
      <c r="I110" s="55">
        <f t="shared" si="72"/>
        <v>0</v>
      </c>
      <c r="J110" s="71">
        <v>0.41666666666666669</v>
      </c>
      <c r="K110" s="72">
        <v>0.75</v>
      </c>
      <c r="L110" s="55">
        <f t="shared" si="84"/>
        <v>8</v>
      </c>
      <c r="M110" s="71">
        <v>0.41666666666666669</v>
      </c>
      <c r="N110" s="72">
        <v>0.83333333333333337</v>
      </c>
      <c r="O110" s="55">
        <f t="shared" si="85"/>
        <v>10</v>
      </c>
      <c r="P110" s="83"/>
    </row>
    <row r="111" spans="2:16" ht="19.5" customHeight="1" x14ac:dyDescent="0.2">
      <c r="B111" s="51">
        <f t="shared" si="75"/>
        <v>45466</v>
      </c>
      <c r="C111" s="52">
        <f t="shared" si="76"/>
        <v>45466</v>
      </c>
      <c r="D111" s="53">
        <v>0.41666666666666669</v>
      </c>
      <c r="E111" s="54">
        <v>0.75</v>
      </c>
      <c r="F111" s="55">
        <f t="shared" si="83"/>
        <v>8</v>
      </c>
      <c r="G111" s="35"/>
      <c r="H111" s="48"/>
      <c r="I111" s="55">
        <f t="shared" si="72"/>
        <v>0</v>
      </c>
      <c r="J111" s="53">
        <v>0.41666666666666669</v>
      </c>
      <c r="K111" s="54">
        <v>0.75</v>
      </c>
      <c r="L111" s="55">
        <f t="shared" si="84"/>
        <v>8</v>
      </c>
      <c r="M111" s="53">
        <v>0.41666666666666669</v>
      </c>
      <c r="N111" s="54">
        <v>0.75</v>
      </c>
      <c r="O111" s="55">
        <f t="shared" si="85"/>
        <v>8</v>
      </c>
      <c r="P111" s="92"/>
    </row>
    <row r="112" spans="2:16" ht="19.5" customHeight="1" x14ac:dyDescent="0.2">
      <c r="B112" s="51">
        <f t="shared" si="75"/>
        <v>45467</v>
      </c>
      <c r="C112" s="52">
        <f t="shared" si="76"/>
        <v>45467</v>
      </c>
      <c r="D112" s="71">
        <v>0.58333333333333337</v>
      </c>
      <c r="E112" s="72">
        <v>0.83333333333333337</v>
      </c>
      <c r="F112" s="55">
        <f t="shared" si="83"/>
        <v>6</v>
      </c>
      <c r="G112" s="35"/>
      <c r="H112" s="48"/>
      <c r="I112" s="55">
        <f t="shared" si="72"/>
        <v>0</v>
      </c>
      <c r="J112" s="71">
        <v>0.58333333333333337</v>
      </c>
      <c r="K112" s="72">
        <v>0.75</v>
      </c>
      <c r="L112" s="55">
        <f t="shared" si="84"/>
        <v>3.9999999999999991</v>
      </c>
      <c r="M112" s="71">
        <v>0.41666666666666669</v>
      </c>
      <c r="N112" s="72">
        <v>0.83333333333333337</v>
      </c>
      <c r="O112" s="55">
        <f t="shared" si="85"/>
        <v>10</v>
      </c>
      <c r="P112" s="92"/>
    </row>
    <row r="113" spans="2:16" ht="19.5" customHeight="1" x14ac:dyDescent="0.2">
      <c r="B113" s="51">
        <f t="shared" si="75"/>
        <v>45468</v>
      </c>
      <c r="C113" s="52">
        <f t="shared" si="76"/>
        <v>45468</v>
      </c>
      <c r="D113" s="35"/>
      <c r="E113" s="48" t="s">
        <v>79</v>
      </c>
      <c r="F113" s="47"/>
      <c r="G113" s="35"/>
      <c r="H113" s="48"/>
      <c r="I113" s="55">
        <f t="shared" si="72"/>
        <v>0</v>
      </c>
      <c r="J113" s="35"/>
      <c r="K113" s="48" t="s">
        <v>79</v>
      </c>
      <c r="L113" s="47"/>
      <c r="M113" s="35"/>
      <c r="N113" s="48" t="s">
        <v>79</v>
      </c>
      <c r="O113" s="47"/>
      <c r="P113" s="92"/>
    </row>
    <row r="114" spans="2:16" ht="19.5" customHeight="1" x14ac:dyDescent="0.2">
      <c r="B114" s="51">
        <f t="shared" si="75"/>
        <v>45469</v>
      </c>
      <c r="C114" s="52">
        <f t="shared" si="76"/>
        <v>45469</v>
      </c>
      <c r="D114" s="71">
        <v>0.58333333333333337</v>
      </c>
      <c r="E114" s="72">
        <v>0.83333333333333337</v>
      </c>
      <c r="F114" s="55">
        <f t="shared" ref="F114:F118" si="86">(E114-D114)*24</f>
        <v>6</v>
      </c>
      <c r="G114" s="35"/>
      <c r="H114" s="48"/>
      <c r="I114" s="55">
        <f t="shared" si="72"/>
        <v>0</v>
      </c>
      <c r="J114" s="71">
        <v>0.58333333333333337</v>
      </c>
      <c r="K114" s="72">
        <v>0.75</v>
      </c>
      <c r="L114" s="55">
        <f t="shared" ref="L114:L118" si="87">(K114-J114)*24</f>
        <v>3.9999999999999991</v>
      </c>
      <c r="M114" s="71">
        <v>0.41666666666666669</v>
      </c>
      <c r="N114" s="72">
        <v>0.83333333333333337</v>
      </c>
      <c r="O114" s="55">
        <f t="shared" ref="O114:O118" si="88">(N114-M114)*24</f>
        <v>10</v>
      </c>
      <c r="P114" s="106"/>
    </row>
    <row r="115" spans="2:16" ht="19.5" customHeight="1" x14ac:dyDescent="0.2">
      <c r="B115" s="51">
        <f t="shared" si="75"/>
        <v>45470</v>
      </c>
      <c r="C115" s="52">
        <f t="shared" si="76"/>
        <v>45470</v>
      </c>
      <c r="D115" s="71">
        <v>0.58333333333333337</v>
      </c>
      <c r="E115" s="72">
        <v>0.83333333333333337</v>
      </c>
      <c r="F115" s="55">
        <f t="shared" si="86"/>
        <v>6</v>
      </c>
      <c r="G115" s="35"/>
      <c r="H115" s="48"/>
      <c r="I115" s="55">
        <f t="shared" si="72"/>
        <v>0</v>
      </c>
      <c r="J115" s="71">
        <v>0.58333333333333337</v>
      </c>
      <c r="K115" s="72">
        <v>0.75</v>
      </c>
      <c r="L115" s="55">
        <f t="shared" si="87"/>
        <v>3.9999999999999991</v>
      </c>
      <c r="M115" s="71">
        <v>0.41666666666666669</v>
      </c>
      <c r="N115" s="72">
        <v>0.83333333333333337</v>
      </c>
      <c r="O115" s="55">
        <f t="shared" si="88"/>
        <v>10</v>
      </c>
      <c r="P115" s="117"/>
    </row>
    <row r="116" spans="2:16" ht="19.5" customHeight="1" x14ac:dyDescent="0.2">
      <c r="B116" s="51">
        <f t="shared" si="75"/>
        <v>45471</v>
      </c>
      <c r="C116" s="52">
        <f t="shared" si="76"/>
        <v>45471</v>
      </c>
      <c r="D116" s="71">
        <v>0.58333333333333337</v>
      </c>
      <c r="E116" s="72">
        <v>0.83333333333333337</v>
      </c>
      <c r="F116" s="55">
        <f t="shared" si="86"/>
        <v>6</v>
      </c>
      <c r="G116" s="35"/>
      <c r="H116" s="48"/>
      <c r="I116" s="55">
        <f t="shared" si="72"/>
        <v>0</v>
      </c>
      <c r="J116" s="71">
        <v>0.58333333333333337</v>
      </c>
      <c r="K116" s="72">
        <v>0.75</v>
      </c>
      <c r="L116" s="55">
        <f t="shared" si="87"/>
        <v>3.9999999999999991</v>
      </c>
      <c r="M116" s="71">
        <v>0.41666666666666669</v>
      </c>
      <c r="N116" s="72">
        <v>0.83333333333333337</v>
      </c>
      <c r="O116" s="55">
        <f t="shared" si="88"/>
        <v>10</v>
      </c>
      <c r="P116" s="120"/>
    </row>
    <row r="117" spans="2:16" ht="19.5" customHeight="1" x14ac:dyDescent="0.2">
      <c r="B117" s="51">
        <f>IF(DAY(B116+1)&lt;&gt;29,"",B116+1)</f>
        <v>45472</v>
      </c>
      <c r="C117" s="52">
        <f t="shared" si="76"/>
        <v>45472</v>
      </c>
      <c r="D117" s="71">
        <v>0.41666666666666669</v>
      </c>
      <c r="E117" s="72">
        <v>0.83333333333333337</v>
      </c>
      <c r="F117" s="55">
        <f t="shared" si="86"/>
        <v>10</v>
      </c>
      <c r="G117" s="35"/>
      <c r="H117" s="48"/>
      <c r="I117" s="55">
        <f t="shared" ref="I117:I118" si="89">(H117-G117)*24</f>
        <v>0</v>
      </c>
      <c r="J117" s="71">
        <v>0.41666666666666669</v>
      </c>
      <c r="K117" s="72">
        <v>0.75</v>
      </c>
      <c r="L117" s="55">
        <f t="shared" si="87"/>
        <v>8</v>
      </c>
      <c r="M117" s="71">
        <v>0.41666666666666669</v>
      </c>
      <c r="N117" s="72">
        <v>0.83333333333333337</v>
      </c>
      <c r="O117" s="55">
        <f t="shared" si="88"/>
        <v>10</v>
      </c>
      <c r="P117" s="83"/>
    </row>
    <row r="118" spans="2:16" ht="19.5" customHeight="1" x14ac:dyDescent="0.2">
      <c r="B118" s="51">
        <f>IF(DAY(B117+1)&lt;&gt;30,"",B117+1)</f>
        <v>45473</v>
      </c>
      <c r="C118" s="52">
        <f t="shared" si="76"/>
        <v>45473</v>
      </c>
      <c r="D118" s="53">
        <v>0.41666666666666669</v>
      </c>
      <c r="E118" s="54">
        <v>0.75</v>
      </c>
      <c r="F118" s="55">
        <f t="shared" si="86"/>
        <v>8</v>
      </c>
      <c r="G118" s="35"/>
      <c r="H118" s="48"/>
      <c r="I118" s="55">
        <f t="shared" si="89"/>
        <v>0</v>
      </c>
      <c r="J118" s="53">
        <v>0.41666666666666669</v>
      </c>
      <c r="K118" s="54">
        <v>0.75</v>
      </c>
      <c r="L118" s="55">
        <f t="shared" si="87"/>
        <v>8</v>
      </c>
      <c r="M118" s="53">
        <v>0.41666666666666669</v>
      </c>
      <c r="N118" s="54">
        <v>0.75</v>
      </c>
      <c r="O118" s="55">
        <f t="shared" si="88"/>
        <v>8</v>
      </c>
      <c r="P118" s="156"/>
    </row>
    <row r="119" spans="2:16" ht="19.5" customHeight="1" thickBot="1" x14ac:dyDescent="0.25">
      <c r="B119" s="51" t="str">
        <f>IF(DAY(B118+1)&lt;&gt;31,"",B118+1)</f>
        <v/>
      </c>
      <c r="C119" s="52" t="str">
        <f t="shared" si="76"/>
        <v/>
      </c>
      <c r="D119" s="71"/>
      <c r="E119" s="72"/>
      <c r="F119" s="55"/>
      <c r="G119" s="75"/>
      <c r="H119" s="77"/>
      <c r="I119" s="76"/>
      <c r="J119" s="71"/>
      <c r="K119" s="72"/>
      <c r="L119" s="55"/>
      <c r="M119" s="71"/>
      <c r="N119" s="72"/>
      <c r="O119" s="55"/>
      <c r="P119" s="94"/>
    </row>
    <row r="120" spans="2:16" ht="19.5" customHeight="1" thickTop="1" x14ac:dyDescent="0.2">
      <c r="B120" s="57" t="s">
        <v>37</v>
      </c>
      <c r="C120" s="58"/>
      <c r="D120" s="57"/>
      <c r="E120" s="59">
        <f>COUNTIF(D89:D119,"&gt;0")</f>
        <v>26</v>
      </c>
      <c r="F120" s="60"/>
      <c r="G120" s="61"/>
      <c r="H120" s="59">
        <f>COUNTIF(G89:G119,"&gt;0")</f>
        <v>0</v>
      </c>
      <c r="I120" s="60"/>
      <c r="J120" s="61"/>
      <c r="K120" s="59">
        <f>COUNTIF(J89:J119,"&gt;0")</f>
        <v>26</v>
      </c>
      <c r="L120" s="60"/>
      <c r="M120" s="61"/>
      <c r="N120" s="59">
        <f>COUNTIF(M89:M119,"&gt;0")</f>
        <v>26</v>
      </c>
      <c r="O120" s="60"/>
      <c r="P120" s="40"/>
    </row>
    <row r="121" spans="2:16" ht="19.5" customHeight="1" x14ac:dyDescent="0.2">
      <c r="B121" s="62" t="s">
        <v>309</v>
      </c>
      <c r="C121" s="63"/>
      <c r="D121" s="64"/>
      <c r="E121" s="74">
        <f>SUM(F89:F119)</f>
        <v>182</v>
      </c>
      <c r="F121" s="63"/>
      <c r="G121" s="65"/>
      <c r="H121" s="74">
        <f>SUM(I89:I119)</f>
        <v>0</v>
      </c>
      <c r="I121" s="63"/>
      <c r="J121" s="65"/>
      <c r="K121" s="74">
        <f>SUM(L89:L119)</f>
        <v>144</v>
      </c>
      <c r="L121" s="63"/>
      <c r="M121" s="65"/>
      <c r="N121" s="74">
        <f>SUM(O89:O119)</f>
        <v>246</v>
      </c>
      <c r="O121" s="63"/>
      <c r="P121" s="40"/>
    </row>
    <row r="122" spans="2:16" ht="19.5" customHeight="1" x14ac:dyDescent="0.2">
      <c r="B122" s="64" t="s">
        <v>366</v>
      </c>
      <c r="C122" s="66"/>
      <c r="D122" s="64"/>
      <c r="E122" s="90">
        <f>COUNTIF($B$89:$B$119,"&gt;0")-E120</f>
        <v>4</v>
      </c>
      <c r="F122" s="47"/>
      <c r="G122" s="35"/>
      <c r="H122" s="90">
        <f>COUNTIF($B$89:$B$119,"&gt;0")-H120</f>
        <v>30</v>
      </c>
      <c r="I122" s="47"/>
      <c r="J122" s="35"/>
      <c r="K122" s="90">
        <f>COUNTIF($B$89:$B$119,"&gt;0")-K120</f>
        <v>4</v>
      </c>
      <c r="L122" s="47"/>
      <c r="M122" s="35"/>
      <c r="N122" s="90">
        <f>COUNTIF($B$89:$B$119,"&gt;0")-N120</f>
        <v>4</v>
      </c>
      <c r="O122" s="47"/>
      <c r="P122" s="40"/>
    </row>
    <row r="123" spans="2:16" ht="19.5" customHeight="1" x14ac:dyDescent="0.2">
      <c r="B123" s="67"/>
      <c r="C123" s="68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</row>
    <row r="124" spans="2:16" ht="18.75" customHeight="1" x14ac:dyDescent="0.2">
      <c r="B124" s="287" t="s">
        <v>13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2:16" ht="18.75" customHeight="1" x14ac:dyDescent="0.2"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2:16" ht="18.75" customHeight="1" x14ac:dyDescent="0.2"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189">
        <f>P3</f>
        <v>45342</v>
      </c>
    </row>
    <row r="127" spans="2:16" ht="18.75" customHeight="1" x14ac:dyDescent="0.2">
      <c r="B127" s="377">
        <f>EDATE(B86, 1)</f>
        <v>45474</v>
      </c>
      <c r="C127" s="377"/>
      <c r="D127" s="377"/>
      <c r="E127" s="44">
        <f>B127</f>
        <v>45474</v>
      </c>
      <c r="F127" s="10"/>
    </row>
    <row r="128" spans="2:16" ht="19.5" customHeight="1" x14ac:dyDescent="0.2">
      <c r="B128" s="289"/>
      <c r="C128" s="290"/>
      <c r="D128" s="219" t="s">
        <v>313</v>
      </c>
      <c r="E128" s="293"/>
      <c r="F128" s="220"/>
      <c r="G128" s="219" t="s">
        <v>2</v>
      </c>
      <c r="H128" s="293"/>
      <c r="I128" s="220"/>
      <c r="J128" s="219" t="s">
        <v>36</v>
      </c>
      <c r="K128" s="293"/>
      <c r="L128" s="220"/>
      <c r="M128" s="219" t="s">
        <v>237</v>
      </c>
      <c r="N128" s="293"/>
      <c r="O128" s="220"/>
      <c r="P128" s="40" t="s">
        <v>306</v>
      </c>
    </row>
    <row r="129" spans="2:16" ht="19.5" customHeight="1" x14ac:dyDescent="0.2">
      <c r="B129" s="291"/>
      <c r="C129" s="292"/>
      <c r="D129" s="35" t="s">
        <v>246</v>
      </c>
      <c r="E129" s="48" t="s">
        <v>307</v>
      </c>
      <c r="F129" s="47" t="s">
        <v>308</v>
      </c>
      <c r="G129" s="35" t="s">
        <v>246</v>
      </c>
      <c r="H129" s="48" t="s">
        <v>307</v>
      </c>
      <c r="I129" s="47" t="s">
        <v>308</v>
      </c>
      <c r="J129" s="35" t="s">
        <v>246</v>
      </c>
      <c r="K129" s="48" t="s">
        <v>307</v>
      </c>
      <c r="L129" s="47" t="s">
        <v>308</v>
      </c>
      <c r="M129" s="35" t="s">
        <v>246</v>
      </c>
      <c r="N129" s="48" t="s">
        <v>307</v>
      </c>
      <c r="O129" s="47" t="s">
        <v>308</v>
      </c>
      <c r="P129" s="3"/>
    </row>
    <row r="130" spans="2:16" ht="19.5" customHeight="1" x14ac:dyDescent="0.2">
      <c r="B130" s="51">
        <f>B127</f>
        <v>45474</v>
      </c>
      <c r="C130" s="52">
        <f>B130</f>
        <v>45474</v>
      </c>
      <c r="D130" s="71">
        <v>0.58333333333333337</v>
      </c>
      <c r="E130" s="72">
        <v>0.83333333333333337</v>
      </c>
      <c r="F130" s="55">
        <f t="shared" ref="F130" si="90">(E130-D130)*24</f>
        <v>6</v>
      </c>
      <c r="G130" s="35"/>
      <c r="H130" s="48"/>
      <c r="I130" s="55">
        <f>(H130-G130)*24</f>
        <v>0</v>
      </c>
      <c r="J130" s="71">
        <v>0.58333333333333337</v>
      </c>
      <c r="K130" s="72">
        <v>0.75</v>
      </c>
      <c r="L130" s="55">
        <f>(K130-J130)*24</f>
        <v>3.9999999999999991</v>
      </c>
      <c r="M130" s="71">
        <v>0.41666666666666669</v>
      </c>
      <c r="N130" s="72">
        <v>0.83333333333333337</v>
      </c>
      <c r="O130" s="55">
        <f>(N130-M130)*24</f>
        <v>10</v>
      </c>
      <c r="P130" s="83"/>
    </row>
    <row r="131" spans="2:16" ht="19.5" customHeight="1" x14ac:dyDescent="0.2">
      <c r="B131" s="51">
        <f t="shared" ref="B131:B157" si="91">B130+1</f>
        <v>45475</v>
      </c>
      <c r="C131" s="52">
        <f>B131</f>
        <v>45475</v>
      </c>
      <c r="D131" s="35"/>
      <c r="E131" s="48" t="s">
        <v>79</v>
      </c>
      <c r="F131" s="47"/>
      <c r="G131" s="35"/>
      <c r="H131" s="48"/>
      <c r="I131" s="55">
        <f t="shared" ref="I131:I132" si="92">(H131-G131)*24</f>
        <v>0</v>
      </c>
      <c r="J131" s="35"/>
      <c r="K131" s="48" t="s">
        <v>79</v>
      </c>
      <c r="L131" s="47"/>
      <c r="M131" s="35"/>
      <c r="N131" s="48" t="s">
        <v>79</v>
      </c>
      <c r="O131" s="47"/>
      <c r="P131" s="83"/>
    </row>
    <row r="132" spans="2:16" ht="19.5" customHeight="1" x14ac:dyDescent="0.2">
      <c r="B132" s="51">
        <f t="shared" si="91"/>
        <v>45476</v>
      </c>
      <c r="C132" s="52">
        <f t="shared" ref="C132:C160" si="93">B132</f>
        <v>45476</v>
      </c>
      <c r="D132" s="71">
        <v>0.58333333333333337</v>
      </c>
      <c r="E132" s="72">
        <v>0.83333333333333337</v>
      </c>
      <c r="F132" s="55">
        <f t="shared" ref="F132" si="94">(E132-D132)*24</f>
        <v>6</v>
      </c>
      <c r="G132" s="35"/>
      <c r="H132" s="48"/>
      <c r="I132" s="55">
        <f t="shared" si="92"/>
        <v>0</v>
      </c>
      <c r="J132" s="71">
        <v>0.58333333333333337</v>
      </c>
      <c r="K132" s="72">
        <v>0.75</v>
      </c>
      <c r="L132" s="55">
        <f t="shared" ref="L132" si="95">(K132-J132)*24</f>
        <v>3.9999999999999991</v>
      </c>
      <c r="M132" s="71">
        <v>0.41666666666666669</v>
      </c>
      <c r="N132" s="72">
        <v>0.83333333333333337</v>
      </c>
      <c r="O132" s="55">
        <f t="shared" ref="O132" si="96">(N132-M132)*24</f>
        <v>10</v>
      </c>
      <c r="P132" s="91"/>
    </row>
    <row r="133" spans="2:16" ht="19.5" customHeight="1" x14ac:dyDescent="0.2">
      <c r="B133" s="51">
        <f t="shared" si="91"/>
        <v>45477</v>
      </c>
      <c r="C133" s="52">
        <f t="shared" si="93"/>
        <v>45477</v>
      </c>
      <c r="D133" s="71">
        <v>0.58333333333333337</v>
      </c>
      <c r="E133" s="72">
        <v>0.83333333333333337</v>
      </c>
      <c r="F133" s="55">
        <f t="shared" ref="F133" si="97">(E133-D133)*24</f>
        <v>6</v>
      </c>
      <c r="G133" s="35"/>
      <c r="H133" s="48"/>
      <c r="I133" s="55">
        <f t="shared" ref="I133" si="98">(H133-G133)*24</f>
        <v>0</v>
      </c>
      <c r="J133" s="71">
        <v>0.58333333333333337</v>
      </c>
      <c r="K133" s="72">
        <v>0.75</v>
      </c>
      <c r="L133" s="55">
        <f t="shared" ref="L133" si="99">(K133-J133)*24</f>
        <v>3.9999999999999991</v>
      </c>
      <c r="M133" s="71">
        <v>0.41666666666666669</v>
      </c>
      <c r="N133" s="72">
        <v>0.83333333333333337</v>
      </c>
      <c r="O133" s="55">
        <f t="shared" ref="O133" si="100">(N133-M133)*24</f>
        <v>10</v>
      </c>
      <c r="P133" s="83"/>
    </row>
    <row r="134" spans="2:16" ht="19.5" customHeight="1" x14ac:dyDescent="0.2">
      <c r="B134" s="51">
        <f t="shared" si="91"/>
        <v>45478</v>
      </c>
      <c r="C134" s="52">
        <f t="shared" si="93"/>
        <v>45478</v>
      </c>
      <c r="D134" s="71">
        <v>0.58333333333333337</v>
      </c>
      <c r="E134" s="72">
        <v>0.83333333333333337</v>
      </c>
      <c r="F134" s="55">
        <f t="shared" ref="F134:F137" si="101">(E134-D134)*24</f>
        <v>6</v>
      </c>
      <c r="G134" s="35"/>
      <c r="H134" s="48"/>
      <c r="I134" s="55">
        <f t="shared" ref="I134:I160" si="102">(H134-G134)*24</f>
        <v>0</v>
      </c>
      <c r="J134" s="71">
        <v>0.58333333333333337</v>
      </c>
      <c r="K134" s="72">
        <v>0.75</v>
      </c>
      <c r="L134" s="55">
        <f t="shared" ref="L134:L136" si="103">(K134-J134)*24</f>
        <v>3.9999999999999991</v>
      </c>
      <c r="M134" s="71">
        <v>0.41666666666666669</v>
      </c>
      <c r="N134" s="72">
        <v>0.83333333333333337</v>
      </c>
      <c r="O134" s="55">
        <f t="shared" ref="O134:O136" si="104">(N134-M134)*24</f>
        <v>10</v>
      </c>
      <c r="P134" s="83"/>
    </row>
    <row r="135" spans="2:16" ht="19.5" customHeight="1" x14ac:dyDescent="0.2">
      <c r="B135" s="51">
        <f t="shared" si="91"/>
        <v>45479</v>
      </c>
      <c r="C135" s="52">
        <f t="shared" si="93"/>
        <v>45479</v>
      </c>
      <c r="D135" s="71">
        <v>0.41666666666666669</v>
      </c>
      <c r="E135" s="72">
        <v>0.83333333333333337</v>
      </c>
      <c r="F135" s="55">
        <f t="shared" si="101"/>
        <v>10</v>
      </c>
      <c r="G135" s="35"/>
      <c r="H135" s="48"/>
      <c r="I135" s="55">
        <f t="shared" si="102"/>
        <v>0</v>
      </c>
      <c r="J135" s="71">
        <v>0.41666666666666669</v>
      </c>
      <c r="K135" s="72">
        <v>0.75</v>
      </c>
      <c r="L135" s="55">
        <f t="shared" si="103"/>
        <v>8</v>
      </c>
      <c r="M135" s="71">
        <v>0.41666666666666669</v>
      </c>
      <c r="N135" s="72">
        <v>0.83333333333333337</v>
      </c>
      <c r="O135" s="55">
        <f t="shared" si="104"/>
        <v>10</v>
      </c>
      <c r="P135" s="91"/>
    </row>
    <row r="136" spans="2:16" ht="19.5" customHeight="1" x14ac:dyDescent="0.2">
      <c r="B136" s="51">
        <f t="shared" si="91"/>
        <v>45480</v>
      </c>
      <c r="C136" s="52">
        <f t="shared" si="93"/>
        <v>45480</v>
      </c>
      <c r="D136" s="53">
        <v>0.41666666666666669</v>
      </c>
      <c r="E136" s="54">
        <v>0.75</v>
      </c>
      <c r="F136" s="55">
        <f t="shared" si="101"/>
        <v>8</v>
      </c>
      <c r="G136" s="35"/>
      <c r="H136" s="48"/>
      <c r="I136" s="55">
        <f t="shared" si="102"/>
        <v>0</v>
      </c>
      <c r="J136" s="53">
        <v>0.41666666666666669</v>
      </c>
      <c r="K136" s="54">
        <v>0.75</v>
      </c>
      <c r="L136" s="55">
        <f t="shared" si="103"/>
        <v>8</v>
      </c>
      <c r="M136" s="53">
        <v>0.41666666666666669</v>
      </c>
      <c r="N136" s="54">
        <v>0.75</v>
      </c>
      <c r="O136" s="55">
        <f t="shared" si="104"/>
        <v>8</v>
      </c>
      <c r="P136" s="83"/>
    </row>
    <row r="137" spans="2:16" ht="19.5" customHeight="1" x14ac:dyDescent="0.2">
      <c r="B137" s="51">
        <f t="shared" si="91"/>
        <v>45481</v>
      </c>
      <c r="C137" s="52">
        <f t="shared" si="93"/>
        <v>45481</v>
      </c>
      <c r="D137" s="71">
        <v>0.58333333333333337</v>
      </c>
      <c r="E137" s="72">
        <v>0.83333333333333337</v>
      </c>
      <c r="F137" s="55">
        <f t="shared" si="101"/>
        <v>6</v>
      </c>
      <c r="G137" s="35"/>
      <c r="H137" s="48"/>
      <c r="I137" s="55">
        <f>(H137-G137)*24</f>
        <v>0</v>
      </c>
      <c r="J137" s="71">
        <v>0.58333333333333337</v>
      </c>
      <c r="K137" s="72">
        <v>0.75</v>
      </c>
      <c r="L137" s="55">
        <f>(K137-J137)*24</f>
        <v>3.9999999999999991</v>
      </c>
      <c r="M137" s="71">
        <v>0.41666666666666669</v>
      </c>
      <c r="N137" s="72">
        <v>0.83333333333333337</v>
      </c>
      <c r="O137" s="55">
        <f>(N137-M137)*24</f>
        <v>10</v>
      </c>
      <c r="P137" s="83"/>
    </row>
    <row r="138" spans="2:16" ht="19.5" customHeight="1" x14ac:dyDescent="0.2">
      <c r="B138" s="51">
        <f t="shared" si="91"/>
        <v>45482</v>
      </c>
      <c r="C138" s="52">
        <f t="shared" si="93"/>
        <v>45482</v>
      </c>
      <c r="D138" s="35"/>
      <c r="E138" s="48" t="s">
        <v>79</v>
      </c>
      <c r="F138" s="47"/>
      <c r="G138" s="35"/>
      <c r="H138" s="48"/>
      <c r="I138" s="55">
        <f t="shared" ref="I138:I143" si="105">(H138-G138)*24</f>
        <v>0</v>
      </c>
      <c r="J138" s="35"/>
      <c r="K138" s="48" t="s">
        <v>79</v>
      </c>
      <c r="L138" s="47"/>
      <c r="M138" s="35"/>
      <c r="N138" s="48" t="s">
        <v>79</v>
      </c>
      <c r="O138" s="47"/>
      <c r="P138" s="92"/>
    </row>
    <row r="139" spans="2:16" ht="19.5" customHeight="1" x14ac:dyDescent="0.2">
      <c r="B139" s="51">
        <f t="shared" si="91"/>
        <v>45483</v>
      </c>
      <c r="C139" s="52">
        <f t="shared" si="93"/>
        <v>45483</v>
      </c>
      <c r="D139" s="71">
        <v>0.58333333333333337</v>
      </c>
      <c r="E139" s="72">
        <v>0.83333333333333337</v>
      </c>
      <c r="F139" s="55">
        <f t="shared" ref="F139:F143" si="106">(E139-D139)*24</f>
        <v>6</v>
      </c>
      <c r="G139" s="35"/>
      <c r="H139" s="48"/>
      <c r="I139" s="55">
        <f t="shared" si="105"/>
        <v>0</v>
      </c>
      <c r="J139" s="71">
        <v>0.58333333333333337</v>
      </c>
      <c r="K139" s="72">
        <v>0.75</v>
      </c>
      <c r="L139" s="55">
        <f t="shared" ref="L139:L143" si="107">(K139-J139)*24</f>
        <v>3.9999999999999991</v>
      </c>
      <c r="M139" s="71">
        <v>0.41666666666666669</v>
      </c>
      <c r="N139" s="72">
        <v>0.83333333333333337</v>
      </c>
      <c r="O139" s="55">
        <f t="shared" ref="O139:O143" si="108">(N139-M139)*24</f>
        <v>10</v>
      </c>
      <c r="P139" s="92"/>
    </row>
    <row r="140" spans="2:16" ht="19.5" customHeight="1" x14ac:dyDescent="0.2">
      <c r="B140" s="51">
        <f t="shared" si="91"/>
        <v>45484</v>
      </c>
      <c r="C140" s="52">
        <f t="shared" si="93"/>
        <v>45484</v>
      </c>
      <c r="D140" s="71">
        <v>0.58333333333333337</v>
      </c>
      <c r="E140" s="72">
        <v>0.83333333333333337</v>
      </c>
      <c r="F140" s="55">
        <f t="shared" si="106"/>
        <v>6</v>
      </c>
      <c r="G140" s="35"/>
      <c r="H140" s="48"/>
      <c r="I140" s="55">
        <f t="shared" si="105"/>
        <v>0</v>
      </c>
      <c r="J140" s="71">
        <v>0.58333333333333337</v>
      </c>
      <c r="K140" s="72">
        <v>0.75</v>
      </c>
      <c r="L140" s="55">
        <f t="shared" si="107"/>
        <v>3.9999999999999991</v>
      </c>
      <c r="M140" s="71">
        <v>0.41666666666666669</v>
      </c>
      <c r="N140" s="72">
        <v>0.83333333333333337</v>
      </c>
      <c r="O140" s="55">
        <f t="shared" si="108"/>
        <v>10</v>
      </c>
      <c r="P140" s="92"/>
    </row>
    <row r="141" spans="2:16" ht="19.5" customHeight="1" x14ac:dyDescent="0.2">
      <c r="B141" s="51">
        <f t="shared" si="91"/>
        <v>45485</v>
      </c>
      <c r="C141" s="52">
        <f t="shared" si="93"/>
        <v>45485</v>
      </c>
      <c r="D141" s="71">
        <v>0.58333333333333337</v>
      </c>
      <c r="E141" s="72">
        <v>0.83333333333333337</v>
      </c>
      <c r="F141" s="55">
        <f t="shared" si="106"/>
        <v>6</v>
      </c>
      <c r="G141" s="35"/>
      <c r="H141" s="48"/>
      <c r="I141" s="55">
        <f t="shared" si="105"/>
        <v>0</v>
      </c>
      <c r="J141" s="71">
        <v>0.58333333333333337</v>
      </c>
      <c r="K141" s="72">
        <v>0.75</v>
      </c>
      <c r="L141" s="55">
        <f t="shared" si="107"/>
        <v>3.9999999999999991</v>
      </c>
      <c r="M141" s="71">
        <v>0.41666666666666669</v>
      </c>
      <c r="N141" s="72">
        <v>0.83333333333333337</v>
      </c>
      <c r="O141" s="55">
        <f t="shared" si="108"/>
        <v>10</v>
      </c>
      <c r="P141" s="92"/>
    </row>
    <row r="142" spans="2:16" ht="19.5" customHeight="1" x14ac:dyDescent="0.2">
      <c r="B142" s="51">
        <f t="shared" si="91"/>
        <v>45486</v>
      </c>
      <c r="C142" s="52">
        <f t="shared" si="93"/>
        <v>45486</v>
      </c>
      <c r="D142" s="71">
        <v>0.41666666666666669</v>
      </c>
      <c r="E142" s="72">
        <v>0.83333333333333337</v>
      </c>
      <c r="F142" s="55">
        <f t="shared" si="106"/>
        <v>10</v>
      </c>
      <c r="G142" s="35"/>
      <c r="H142" s="48"/>
      <c r="I142" s="55">
        <f t="shared" si="105"/>
        <v>0</v>
      </c>
      <c r="J142" s="71">
        <v>0.41666666666666669</v>
      </c>
      <c r="K142" s="72">
        <v>0.75</v>
      </c>
      <c r="L142" s="55">
        <f t="shared" si="107"/>
        <v>8</v>
      </c>
      <c r="M142" s="71">
        <v>0.41666666666666669</v>
      </c>
      <c r="N142" s="72">
        <v>0.83333333333333337</v>
      </c>
      <c r="O142" s="55">
        <f t="shared" si="108"/>
        <v>10</v>
      </c>
      <c r="P142" s="83"/>
    </row>
    <row r="143" spans="2:16" ht="19.5" customHeight="1" x14ac:dyDescent="0.2">
      <c r="B143" s="51">
        <f t="shared" si="91"/>
        <v>45487</v>
      </c>
      <c r="C143" s="52">
        <f t="shared" si="93"/>
        <v>45487</v>
      </c>
      <c r="D143" s="53">
        <v>0.41666666666666669</v>
      </c>
      <c r="E143" s="54">
        <v>0.75</v>
      </c>
      <c r="F143" s="55">
        <f t="shared" si="106"/>
        <v>8</v>
      </c>
      <c r="G143" s="35"/>
      <c r="H143" s="48"/>
      <c r="I143" s="55">
        <f t="shared" si="105"/>
        <v>0</v>
      </c>
      <c r="J143" s="53">
        <v>0.41666666666666669</v>
      </c>
      <c r="K143" s="54">
        <v>0.75</v>
      </c>
      <c r="L143" s="55">
        <f t="shared" si="107"/>
        <v>8</v>
      </c>
      <c r="M143" s="53">
        <v>0.41666666666666669</v>
      </c>
      <c r="N143" s="54">
        <v>0.75</v>
      </c>
      <c r="O143" s="55">
        <f t="shared" si="108"/>
        <v>8</v>
      </c>
      <c r="P143" s="83"/>
    </row>
    <row r="144" spans="2:16" ht="19.5" customHeight="1" x14ac:dyDescent="0.2">
      <c r="B144" s="51">
        <f t="shared" si="91"/>
        <v>45488</v>
      </c>
      <c r="C144" s="52">
        <f t="shared" si="93"/>
        <v>45488</v>
      </c>
      <c r="D144" s="53">
        <v>0.41666666666666669</v>
      </c>
      <c r="E144" s="54">
        <v>0.75</v>
      </c>
      <c r="F144" s="55">
        <f t="shared" ref="F144" si="109">(E144-D144)*24</f>
        <v>8</v>
      </c>
      <c r="G144" s="35"/>
      <c r="H144" s="48"/>
      <c r="I144" s="55">
        <f t="shared" ref="I144:I150" si="110">(H144-G144)*24</f>
        <v>0</v>
      </c>
      <c r="J144" s="53">
        <v>0.41666666666666669</v>
      </c>
      <c r="K144" s="54">
        <v>0.75</v>
      </c>
      <c r="L144" s="55">
        <f t="shared" ref="L144" si="111">(K144-J144)*24</f>
        <v>8</v>
      </c>
      <c r="M144" s="53">
        <v>0.41666666666666669</v>
      </c>
      <c r="N144" s="54">
        <v>0.75</v>
      </c>
      <c r="O144" s="55">
        <f t="shared" ref="O144" si="112">(N144-M144)*24</f>
        <v>8</v>
      </c>
      <c r="P144" s="83" t="s">
        <v>177</v>
      </c>
    </row>
    <row r="145" spans="2:16" ht="19.5" customHeight="1" x14ac:dyDescent="0.2">
      <c r="B145" s="51">
        <f t="shared" si="91"/>
        <v>45489</v>
      </c>
      <c r="C145" s="52">
        <f t="shared" si="93"/>
        <v>45489</v>
      </c>
      <c r="D145" s="35"/>
      <c r="E145" s="48" t="s">
        <v>79</v>
      </c>
      <c r="F145" s="47"/>
      <c r="G145" s="35"/>
      <c r="H145" s="48"/>
      <c r="I145" s="55">
        <f t="shared" si="110"/>
        <v>0</v>
      </c>
      <c r="J145" s="35"/>
      <c r="K145" s="48" t="s">
        <v>79</v>
      </c>
      <c r="L145" s="47"/>
      <c r="M145" s="35"/>
      <c r="N145" s="48" t="s">
        <v>79</v>
      </c>
      <c r="O145" s="47"/>
      <c r="P145" s="83"/>
    </row>
    <row r="146" spans="2:16" ht="19.5" customHeight="1" x14ac:dyDescent="0.2">
      <c r="B146" s="51">
        <f t="shared" si="91"/>
        <v>45490</v>
      </c>
      <c r="C146" s="52">
        <f t="shared" si="93"/>
        <v>45490</v>
      </c>
      <c r="D146" s="71">
        <v>0.58333333333333337</v>
      </c>
      <c r="E146" s="72">
        <v>0.83333333333333337</v>
      </c>
      <c r="F146" s="55">
        <f t="shared" ref="F146:F150" si="113">(E146-D146)*24</f>
        <v>6</v>
      </c>
      <c r="G146" s="35"/>
      <c r="H146" s="48"/>
      <c r="I146" s="55">
        <f t="shared" si="110"/>
        <v>0</v>
      </c>
      <c r="J146" s="71">
        <v>0.58333333333333337</v>
      </c>
      <c r="K146" s="72">
        <v>0.75</v>
      </c>
      <c r="L146" s="55">
        <f t="shared" ref="L146:L150" si="114">(K146-J146)*24</f>
        <v>3.9999999999999991</v>
      </c>
      <c r="M146" s="71">
        <v>0.41666666666666669</v>
      </c>
      <c r="N146" s="72">
        <v>0.83333333333333337</v>
      </c>
      <c r="O146" s="55">
        <f t="shared" ref="O146:O150" si="115">(N146-M146)*24</f>
        <v>10</v>
      </c>
      <c r="P146" s="83"/>
    </row>
    <row r="147" spans="2:16" ht="19.5" customHeight="1" x14ac:dyDescent="0.2">
      <c r="B147" s="51">
        <f t="shared" si="91"/>
        <v>45491</v>
      </c>
      <c r="C147" s="52">
        <f t="shared" si="93"/>
        <v>45491</v>
      </c>
      <c r="D147" s="71">
        <v>0.58333333333333337</v>
      </c>
      <c r="E147" s="72">
        <v>0.83333333333333337</v>
      </c>
      <c r="F147" s="55">
        <f t="shared" si="113"/>
        <v>6</v>
      </c>
      <c r="G147" s="35"/>
      <c r="H147" s="48"/>
      <c r="I147" s="55">
        <f t="shared" si="110"/>
        <v>0</v>
      </c>
      <c r="J147" s="71">
        <v>0.58333333333333337</v>
      </c>
      <c r="K147" s="72">
        <v>0.75</v>
      </c>
      <c r="L147" s="55">
        <f t="shared" si="114"/>
        <v>3.9999999999999991</v>
      </c>
      <c r="M147" s="71">
        <v>0.41666666666666669</v>
      </c>
      <c r="N147" s="72">
        <v>0.83333333333333337</v>
      </c>
      <c r="O147" s="55">
        <f t="shared" si="115"/>
        <v>10</v>
      </c>
      <c r="P147" s="83"/>
    </row>
    <row r="148" spans="2:16" ht="19.5" customHeight="1" x14ac:dyDescent="0.2">
      <c r="B148" s="51">
        <f t="shared" si="91"/>
        <v>45492</v>
      </c>
      <c r="C148" s="52">
        <f t="shared" si="93"/>
        <v>45492</v>
      </c>
      <c r="D148" s="71">
        <v>0.58333333333333337</v>
      </c>
      <c r="E148" s="72">
        <v>0.83333333333333337</v>
      </c>
      <c r="F148" s="55">
        <f t="shared" si="113"/>
        <v>6</v>
      </c>
      <c r="G148" s="35"/>
      <c r="H148" s="48"/>
      <c r="I148" s="55">
        <f t="shared" si="110"/>
        <v>0</v>
      </c>
      <c r="J148" s="71">
        <v>0.58333333333333337</v>
      </c>
      <c r="K148" s="72">
        <v>0.75</v>
      </c>
      <c r="L148" s="55">
        <f t="shared" si="114"/>
        <v>3.9999999999999991</v>
      </c>
      <c r="M148" s="71">
        <v>0.41666666666666669</v>
      </c>
      <c r="N148" s="72">
        <v>0.83333333333333337</v>
      </c>
      <c r="O148" s="55">
        <f t="shared" si="115"/>
        <v>10</v>
      </c>
      <c r="P148" s="92"/>
    </row>
    <row r="149" spans="2:16" ht="19.5" customHeight="1" x14ac:dyDescent="0.2">
      <c r="B149" s="51">
        <f t="shared" si="91"/>
        <v>45493</v>
      </c>
      <c r="C149" s="52">
        <f t="shared" si="93"/>
        <v>45493</v>
      </c>
      <c r="D149" s="71">
        <v>0.41666666666666669</v>
      </c>
      <c r="E149" s="72">
        <v>0.83333333333333337</v>
      </c>
      <c r="F149" s="55">
        <f t="shared" si="113"/>
        <v>10</v>
      </c>
      <c r="G149" s="35"/>
      <c r="H149" s="48"/>
      <c r="I149" s="55">
        <f t="shared" si="110"/>
        <v>0</v>
      </c>
      <c r="J149" s="71">
        <v>0.41666666666666669</v>
      </c>
      <c r="K149" s="72">
        <v>0.75</v>
      </c>
      <c r="L149" s="55">
        <f t="shared" si="114"/>
        <v>8</v>
      </c>
      <c r="M149" s="71">
        <v>0.41666666666666669</v>
      </c>
      <c r="N149" s="72">
        <v>0.83333333333333337</v>
      </c>
      <c r="O149" s="55">
        <f t="shared" si="115"/>
        <v>10</v>
      </c>
      <c r="P149" s="92"/>
    </row>
    <row r="150" spans="2:16" ht="19.5" customHeight="1" x14ac:dyDescent="0.2">
      <c r="B150" s="51">
        <f t="shared" si="91"/>
        <v>45494</v>
      </c>
      <c r="C150" s="52">
        <f t="shared" si="93"/>
        <v>45494</v>
      </c>
      <c r="D150" s="53">
        <v>0.41666666666666669</v>
      </c>
      <c r="E150" s="54">
        <v>0.75</v>
      </c>
      <c r="F150" s="55">
        <f t="shared" si="113"/>
        <v>8</v>
      </c>
      <c r="G150" s="35"/>
      <c r="H150" s="48"/>
      <c r="I150" s="55">
        <f t="shared" si="110"/>
        <v>0</v>
      </c>
      <c r="J150" s="53">
        <v>0.41666666666666669</v>
      </c>
      <c r="K150" s="54">
        <v>0.75</v>
      </c>
      <c r="L150" s="55">
        <f t="shared" si="114"/>
        <v>8</v>
      </c>
      <c r="M150" s="53">
        <v>0.41666666666666669</v>
      </c>
      <c r="N150" s="54">
        <v>0.75</v>
      </c>
      <c r="O150" s="55">
        <f t="shared" si="115"/>
        <v>8</v>
      </c>
      <c r="P150" s="83"/>
    </row>
    <row r="151" spans="2:16" ht="19.5" customHeight="1" x14ac:dyDescent="0.2">
      <c r="B151" s="51">
        <f t="shared" si="91"/>
        <v>45495</v>
      </c>
      <c r="C151" s="52">
        <f t="shared" si="93"/>
        <v>45495</v>
      </c>
      <c r="D151" s="71">
        <v>0.58333333333333337</v>
      </c>
      <c r="E151" s="72">
        <v>0.83333333333333337</v>
      </c>
      <c r="F151" s="55">
        <f t="shared" ref="F151:F156" si="116">(E151-D151)*24</f>
        <v>6</v>
      </c>
      <c r="G151" s="35"/>
      <c r="H151" s="48"/>
      <c r="I151" s="55">
        <f t="shared" si="102"/>
        <v>0</v>
      </c>
      <c r="J151" s="71">
        <v>0.58333333333333337</v>
      </c>
      <c r="K151" s="72">
        <v>0.75</v>
      </c>
      <c r="L151" s="55">
        <f t="shared" ref="L151:L154" si="117">(K151-J151)*24</f>
        <v>3.9999999999999991</v>
      </c>
      <c r="M151" s="71">
        <v>0.41666666666666669</v>
      </c>
      <c r="N151" s="72">
        <v>0.83333333333333337</v>
      </c>
      <c r="O151" s="55">
        <f t="shared" ref="O151:O154" si="118">(N151-M151)*24</f>
        <v>10</v>
      </c>
      <c r="P151" s="83"/>
    </row>
    <row r="152" spans="2:16" ht="19.5" customHeight="1" x14ac:dyDescent="0.2">
      <c r="B152" s="51">
        <f t="shared" si="91"/>
        <v>45496</v>
      </c>
      <c r="C152" s="52">
        <f t="shared" si="93"/>
        <v>45496</v>
      </c>
      <c r="D152" s="35"/>
      <c r="E152" s="48" t="s">
        <v>79</v>
      </c>
      <c r="F152" s="47"/>
      <c r="G152" s="35"/>
      <c r="H152" s="48"/>
      <c r="I152" s="55">
        <f t="shared" si="102"/>
        <v>0</v>
      </c>
      <c r="J152" s="35"/>
      <c r="K152" s="48" t="s">
        <v>79</v>
      </c>
      <c r="L152" s="47"/>
      <c r="M152" s="35"/>
      <c r="N152" s="48" t="s">
        <v>79</v>
      </c>
      <c r="O152" s="47"/>
      <c r="P152" s="83"/>
    </row>
    <row r="153" spans="2:16" ht="19.5" customHeight="1" x14ac:dyDescent="0.2">
      <c r="B153" s="51">
        <f t="shared" si="91"/>
        <v>45497</v>
      </c>
      <c r="C153" s="52">
        <f t="shared" si="93"/>
        <v>45497</v>
      </c>
      <c r="D153" s="71">
        <v>0.41666666666666669</v>
      </c>
      <c r="E153" s="72">
        <v>0.70833333333333337</v>
      </c>
      <c r="F153" s="55">
        <f t="shared" si="116"/>
        <v>7</v>
      </c>
      <c r="G153" s="35"/>
      <c r="H153" s="48"/>
      <c r="I153" s="55">
        <f t="shared" si="102"/>
        <v>0</v>
      </c>
      <c r="J153" s="71">
        <v>0.41666666666666669</v>
      </c>
      <c r="K153" s="72">
        <v>0.70833333333333337</v>
      </c>
      <c r="L153" s="55">
        <f t="shared" si="117"/>
        <v>7</v>
      </c>
      <c r="M153" s="71">
        <v>0.41666666666666669</v>
      </c>
      <c r="N153" s="72">
        <v>0.70833333333333337</v>
      </c>
      <c r="O153" s="55">
        <f t="shared" si="118"/>
        <v>7</v>
      </c>
      <c r="P153" s="118" t="s">
        <v>380</v>
      </c>
    </row>
    <row r="154" spans="2:16" ht="19.5" customHeight="1" x14ac:dyDescent="0.2">
      <c r="B154" s="51">
        <f t="shared" si="91"/>
        <v>45498</v>
      </c>
      <c r="C154" s="52">
        <f t="shared" si="93"/>
        <v>45498</v>
      </c>
      <c r="D154" s="71">
        <v>0.41666666666666669</v>
      </c>
      <c r="E154" s="72">
        <v>0.70833333333333337</v>
      </c>
      <c r="F154" s="55">
        <f t="shared" si="116"/>
        <v>7</v>
      </c>
      <c r="G154" s="35"/>
      <c r="H154" s="48"/>
      <c r="I154" s="55">
        <f t="shared" si="102"/>
        <v>0</v>
      </c>
      <c r="J154" s="71">
        <v>0.41666666666666669</v>
      </c>
      <c r="K154" s="72">
        <v>0.70833333333333337</v>
      </c>
      <c r="L154" s="55">
        <f t="shared" si="117"/>
        <v>7</v>
      </c>
      <c r="M154" s="71">
        <v>0.41666666666666669</v>
      </c>
      <c r="N154" s="72">
        <v>0.70833333333333337</v>
      </c>
      <c r="O154" s="55">
        <f t="shared" si="118"/>
        <v>7</v>
      </c>
      <c r="P154" s="83" t="s">
        <v>315</v>
      </c>
    </row>
    <row r="155" spans="2:16" ht="19.5" customHeight="1" x14ac:dyDescent="0.2">
      <c r="B155" s="51">
        <f t="shared" si="91"/>
        <v>45499</v>
      </c>
      <c r="C155" s="52">
        <f t="shared" si="93"/>
        <v>45499</v>
      </c>
      <c r="D155" s="71">
        <v>0.41666666666666669</v>
      </c>
      <c r="E155" s="72">
        <v>0.70833333333333337</v>
      </c>
      <c r="F155" s="55">
        <f t="shared" si="116"/>
        <v>7</v>
      </c>
      <c r="G155" s="35"/>
      <c r="H155" s="48"/>
      <c r="I155" s="55">
        <f t="shared" si="102"/>
        <v>0</v>
      </c>
      <c r="J155" s="71">
        <v>0.41666666666666669</v>
      </c>
      <c r="K155" s="72">
        <v>0.70833333333333337</v>
      </c>
      <c r="L155" s="55">
        <f>(K155-J155)*24</f>
        <v>7</v>
      </c>
      <c r="M155" s="71">
        <v>0.41666666666666669</v>
      </c>
      <c r="N155" s="72">
        <v>0.70833333333333337</v>
      </c>
      <c r="O155" s="55">
        <f>(N155-M155)*24</f>
        <v>7</v>
      </c>
      <c r="P155" s="83" t="s">
        <v>315</v>
      </c>
    </row>
    <row r="156" spans="2:16" ht="19.5" customHeight="1" x14ac:dyDescent="0.2">
      <c r="B156" s="51">
        <f t="shared" si="91"/>
        <v>45500</v>
      </c>
      <c r="C156" s="52">
        <f t="shared" si="93"/>
        <v>45500</v>
      </c>
      <c r="D156" s="71">
        <v>0.41666666666666669</v>
      </c>
      <c r="E156" s="72">
        <v>0.83333333333333337</v>
      </c>
      <c r="F156" s="55">
        <f t="shared" si="116"/>
        <v>10</v>
      </c>
      <c r="G156" s="35"/>
      <c r="H156" s="48"/>
      <c r="I156" s="55">
        <f t="shared" si="102"/>
        <v>0</v>
      </c>
      <c r="J156" s="71">
        <v>0.41666666666666669</v>
      </c>
      <c r="K156" s="72">
        <v>0.83333333333333337</v>
      </c>
      <c r="L156" s="55">
        <f>(K156-J156)*24</f>
        <v>10</v>
      </c>
      <c r="M156" s="71">
        <v>0.41666666666666669</v>
      </c>
      <c r="N156" s="72">
        <v>0.83333333333333337</v>
      </c>
      <c r="O156" s="55">
        <f>(N156-M156)*24</f>
        <v>10</v>
      </c>
      <c r="P156" s="83"/>
    </row>
    <row r="157" spans="2:16" ht="19.5" customHeight="1" x14ac:dyDescent="0.2">
      <c r="B157" s="51">
        <f t="shared" si="91"/>
        <v>45501</v>
      </c>
      <c r="C157" s="52">
        <f t="shared" si="93"/>
        <v>45501</v>
      </c>
      <c r="D157" s="71">
        <v>0.41666666666666669</v>
      </c>
      <c r="E157" s="72">
        <v>0.83333333333333337</v>
      </c>
      <c r="F157" s="55">
        <f>(E157-D157)*24</f>
        <v>10</v>
      </c>
      <c r="G157" s="35"/>
      <c r="H157" s="48"/>
      <c r="I157" s="55">
        <f t="shared" si="102"/>
        <v>0</v>
      </c>
      <c r="J157" s="71">
        <v>0.41666666666666669</v>
      </c>
      <c r="K157" s="72">
        <v>0.83333333333333337</v>
      </c>
      <c r="L157" s="55">
        <f t="shared" ref="L157:L159" si="119">(K157-J157)*24</f>
        <v>10</v>
      </c>
      <c r="M157" s="71">
        <v>0.41666666666666669</v>
      </c>
      <c r="N157" s="72">
        <v>0.83333333333333337</v>
      </c>
      <c r="O157" s="55">
        <f t="shared" ref="O157:O159" si="120">(N157-M157)*24</f>
        <v>10</v>
      </c>
      <c r="P157" s="83"/>
    </row>
    <row r="158" spans="2:16" ht="19.5" customHeight="1" x14ac:dyDescent="0.2">
      <c r="B158" s="51">
        <f>IF(DAY(B157+1)&lt;&gt;29,"",B157+1)</f>
        <v>45502</v>
      </c>
      <c r="C158" s="52">
        <f t="shared" si="93"/>
        <v>45502</v>
      </c>
      <c r="D158" s="71">
        <v>0.41666666666666669</v>
      </c>
      <c r="E158" s="72">
        <v>0.83333333333333337</v>
      </c>
      <c r="F158" s="55">
        <f>(E158-D158)*24</f>
        <v>10</v>
      </c>
      <c r="G158" s="35"/>
      <c r="H158" s="48"/>
      <c r="I158" s="55">
        <f t="shared" si="102"/>
        <v>0</v>
      </c>
      <c r="J158" s="71">
        <v>0.41666666666666669</v>
      </c>
      <c r="K158" s="72">
        <v>0.83333333333333337</v>
      </c>
      <c r="L158" s="55">
        <f t="shared" si="119"/>
        <v>10</v>
      </c>
      <c r="M158" s="71">
        <v>0.41666666666666669</v>
      </c>
      <c r="N158" s="72">
        <v>0.83333333333333337</v>
      </c>
      <c r="O158" s="55">
        <f t="shared" si="120"/>
        <v>10</v>
      </c>
      <c r="P158" s="83"/>
    </row>
    <row r="159" spans="2:16" ht="19.5" customHeight="1" x14ac:dyDescent="0.2">
      <c r="B159" s="51">
        <f>IF(DAY(B158+1)&lt;&gt;30,"",B158+1)</f>
        <v>45503</v>
      </c>
      <c r="C159" s="52">
        <f t="shared" si="93"/>
        <v>45503</v>
      </c>
      <c r="D159" s="71">
        <v>0.41666666666666669</v>
      </c>
      <c r="E159" s="72">
        <v>0.83333333333333337</v>
      </c>
      <c r="F159" s="55">
        <f>(E159-D159)*24</f>
        <v>10</v>
      </c>
      <c r="G159" s="35"/>
      <c r="H159" s="48"/>
      <c r="I159" s="55">
        <f t="shared" si="102"/>
        <v>0</v>
      </c>
      <c r="J159" s="71">
        <v>0.41666666666666669</v>
      </c>
      <c r="K159" s="72">
        <v>0.83333333333333337</v>
      </c>
      <c r="L159" s="55">
        <f t="shared" si="119"/>
        <v>10</v>
      </c>
      <c r="M159" s="71">
        <v>0.41666666666666669</v>
      </c>
      <c r="N159" s="72">
        <v>0.83333333333333337</v>
      </c>
      <c r="O159" s="55">
        <f t="shared" si="120"/>
        <v>10</v>
      </c>
      <c r="P159" s="156"/>
    </row>
    <row r="160" spans="2:16" ht="19.5" customHeight="1" thickBot="1" x14ac:dyDescent="0.25">
      <c r="B160" s="51">
        <f>IF(DAY(B159+1)&lt;&gt;31,"",B159+1)</f>
        <v>45504</v>
      </c>
      <c r="C160" s="52">
        <f t="shared" si="93"/>
        <v>45504</v>
      </c>
      <c r="D160" s="71">
        <v>0.41666666666666669</v>
      </c>
      <c r="E160" s="72">
        <v>0.83333333333333337</v>
      </c>
      <c r="F160" s="55">
        <f t="shared" ref="F160" si="121">(E160-D160)*24</f>
        <v>10</v>
      </c>
      <c r="G160" s="75"/>
      <c r="H160" s="77"/>
      <c r="I160" s="55">
        <f t="shared" si="102"/>
        <v>0</v>
      </c>
      <c r="J160" s="71">
        <v>0.41666666666666669</v>
      </c>
      <c r="K160" s="72">
        <v>0.83333333333333337</v>
      </c>
      <c r="L160" s="55">
        <f t="shared" ref="L160" si="122">(K160-J160)*24</f>
        <v>10</v>
      </c>
      <c r="M160" s="71">
        <v>0.41666666666666669</v>
      </c>
      <c r="N160" s="72">
        <v>0.83333333333333337</v>
      </c>
      <c r="O160" s="55">
        <f t="shared" ref="O160" si="123">(N160-M160)*24</f>
        <v>10</v>
      </c>
      <c r="P160" s="93"/>
    </row>
    <row r="161" spans="2:16" ht="19.5" customHeight="1" thickTop="1" x14ac:dyDescent="0.2">
      <c r="B161" s="57" t="s">
        <v>37</v>
      </c>
      <c r="C161" s="58"/>
      <c r="D161" s="57"/>
      <c r="E161" s="59">
        <f>COUNTIF(D130:D160,"&gt;0")</f>
        <v>27</v>
      </c>
      <c r="F161" s="60"/>
      <c r="G161" s="61"/>
      <c r="H161" s="59">
        <f>COUNTIF(G130:G160,"&gt;0")</f>
        <v>0</v>
      </c>
      <c r="I161" s="60"/>
      <c r="J161" s="61"/>
      <c r="K161" s="59">
        <f>COUNTIF(J130:J160,"&gt;0")</f>
        <v>27</v>
      </c>
      <c r="L161" s="60"/>
      <c r="M161" s="61"/>
      <c r="N161" s="59">
        <f>COUNTIF(M130:M160,"&gt;0")</f>
        <v>27</v>
      </c>
      <c r="O161" s="60"/>
      <c r="P161" s="80"/>
    </row>
    <row r="162" spans="2:16" ht="19.5" customHeight="1" x14ac:dyDescent="0.2">
      <c r="B162" s="62" t="s">
        <v>309</v>
      </c>
      <c r="C162" s="63"/>
      <c r="D162" s="64"/>
      <c r="E162" s="74">
        <f>SUM(F130:F160)</f>
        <v>205</v>
      </c>
      <c r="F162" s="63"/>
      <c r="G162" s="65"/>
      <c r="H162" s="74">
        <f>SUM(I130:I160)</f>
        <v>0</v>
      </c>
      <c r="I162" s="63"/>
      <c r="J162" s="65"/>
      <c r="K162" s="74">
        <f>SUM(L130:L160)</f>
        <v>175</v>
      </c>
      <c r="L162" s="63"/>
      <c r="M162" s="65"/>
      <c r="N162" s="74">
        <f>SUM(O130:O160)</f>
        <v>253</v>
      </c>
      <c r="O162" s="63"/>
      <c r="P162" s="40"/>
    </row>
    <row r="163" spans="2:16" ht="19.5" customHeight="1" x14ac:dyDescent="0.2">
      <c r="B163" s="64" t="s">
        <v>366</v>
      </c>
      <c r="C163" s="66"/>
      <c r="D163" s="64"/>
      <c r="E163" s="90">
        <f>COUNTIF($B$130:$B$160,"&gt;0")-E161</f>
        <v>4</v>
      </c>
      <c r="F163" s="47"/>
      <c r="G163" s="35"/>
      <c r="H163" s="90">
        <f>COUNTIF($B$130:$B$160,"&gt;0")-H161</f>
        <v>31</v>
      </c>
      <c r="I163" s="47"/>
      <c r="J163" s="35"/>
      <c r="K163" s="90">
        <f>COUNTIF($B$130:$B$160,"&gt;0")-K161</f>
        <v>4</v>
      </c>
      <c r="L163" s="47"/>
      <c r="M163" s="35"/>
      <c r="N163" s="90">
        <f>COUNTIF($B$130:$B$160,"&gt;0")-N161</f>
        <v>4</v>
      </c>
      <c r="O163" s="47"/>
      <c r="P163" s="40"/>
    </row>
    <row r="164" spans="2:16" ht="19.5" customHeight="1" x14ac:dyDescent="0.2">
      <c r="B164" s="67"/>
      <c r="C164" s="68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2:16" ht="18.75" customHeight="1" x14ac:dyDescent="0.2">
      <c r="B165" s="287" t="s">
        <v>13</v>
      </c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2:16" ht="18.75" customHeight="1" x14ac:dyDescent="0.2"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2:16" ht="18.75" customHeight="1" x14ac:dyDescent="0.2"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189">
        <f>P3</f>
        <v>45342</v>
      </c>
    </row>
    <row r="168" spans="2:16" ht="18.75" customHeight="1" x14ac:dyDescent="0.2">
      <c r="B168" s="377">
        <f>EDATE(B127, 1)</f>
        <v>45505</v>
      </c>
      <c r="C168" s="377"/>
      <c r="D168" s="377"/>
      <c r="E168" s="44">
        <f>B168</f>
        <v>45505</v>
      </c>
      <c r="F168" s="10"/>
    </row>
    <row r="169" spans="2:16" ht="19.5" customHeight="1" x14ac:dyDescent="0.2">
      <c r="B169" s="289"/>
      <c r="C169" s="290"/>
      <c r="D169" s="219" t="s">
        <v>313</v>
      </c>
      <c r="E169" s="293"/>
      <c r="F169" s="220"/>
      <c r="G169" s="219" t="s">
        <v>2</v>
      </c>
      <c r="H169" s="293"/>
      <c r="I169" s="220"/>
      <c r="J169" s="219" t="s">
        <v>36</v>
      </c>
      <c r="K169" s="293"/>
      <c r="L169" s="220"/>
      <c r="M169" s="219" t="s">
        <v>237</v>
      </c>
      <c r="N169" s="293"/>
      <c r="O169" s="220"/>
      <c r="P169" s="40" t="s">
        <v>306</v>
      </c>
    </row>
    <row r="170" spans="2:16" ht="19.5" customHeight="1" x14ac:dyDescent="0.2">
      <c r="B170" s="291"/>
      <c r="C170" s="292"/>
      <c r="D170" s="35" t="s">
        <v>246</v>
      </c>
      <c r="E170" s="48" t="s">
        <v>307</v>
      </c>
      <c r="F170" s="47" t="s">
        <v>308</v>
      </c>
      <c r="G170" s="35" t="s">
        <v>246</v>
      </c>
      <c r="H170" s="48" t="s">
        <v>307</v>
      </c>
      <c r="I170" s="47" t="s">
        <v>308</v>
      </c>
      <c r="J170" s="35" t="s">
        <v>246</v>
      </c>
      <c r="K170" s="48" t="s">
        <v>307</v>
      </c>
      <c r="L170" s="47" t="s">
        <v>308</v>
      </c>
      <c r="M170" s="35" t="s">
        <v>246</v>
      </c>
      <c r="N170" s="48" t="s">
        <v>307</v>
      </c>
      <c r="O170" s="47" t="s">
        <v>308</v>
      </c>
      <c r="P170" s="96" t="s">
        <v>86</v>
      </c>
    </row>
    <row r="171" spans="2:16" ht="19.5" customHeight="1" x14ac:dyDescent="0.2">
      <c r="B171" s="51">
        <f>B168</f>
        <v>45505</v>
      </c>
      <c r="C171" s="52">
        <f>B171</f>
        <v>45505</v>
      </c>
      <c r="D171" s="71">
        <v>0.41666666666666669</v>
      </c>
      <c r="E171" s="72">
        <v>0.83333333333333337</v>
      </c>
      <c r="F171" s="55">
        <f t="shared" ref="F171:F174" si="124">(E171-D171)*24</f>
        <v>10</v>
      </c>
      <c r="G171" s="35"/>
      <c r="H171" s="48"/>
      <c r="I171" s="55">
        <f t="shared" ref="I171:I191" si="125">(H171-G171)*24</f>
        <v>0</v>
      </c>
      <c r="J171" s="71">
        <v>0.41666666666666669</v>
      </c>
      <c r="K171" s="72">
        <v>0.83333333333333337</v>
      </c>
      <c r="L171" s="55">
        <f t="shared" ref="L171:L179" si="126">(K171-J171)*24</f>
        <v>10</v>
      </c>
      <c r="M171" s="71">
        <v>0.41666666666666669</v>
      </c>
      <c r="N171" s="72">
        <v>0.83333333333333337</v>
      </c>
      <c r="O171" s="55">
        <f t="shared" ref="O171:O179" si="127">(N171-M171)*24</f>
        <v>10</v>
      </c>
      <c r="P171" s="83"/>
    </row>
    <row r="172" spans="2:16" ht="19.5" customHeight="1" x14ac:dyDescent="0.2">
      <c r="B172" s="51">
        <f t="shared" ref="B172:B198" si="128">B171+1</f>
        <v>45506</v>
      </c>
      <c r="C172" s="52">
        <f>B172</f>
        <v>45506</v>
      </c>
      <c r="D172" s="71">
        <v>0.41666666666666669</v>
      </c>
      <c r="E172" s="72">
        <v>0.83333333333333337</v>
      </c>
      <c r="F172" s="55">
        <f t="shared" si="124"/>
        <v>10</v>
      </c>
      <c r="G172" s="35"/>
      <c r="H172" s="48"/>
      <c r="I172" s="55">
        <f t="shared" si="125"/>
        <v>0</v>
      </c>
      <c r="J172" s="71">
        <v>0.41666666666666669</v>
      </c>
      <c r="K172" s="72">
        <v>0.83333333333333337</v>
      </c>
      <c r="L172" s="55">
        <f t="shared" si="126"/>
        <v>10</v>
      </c>
      <c r="M172" s="71">
        <v>0.41666666666666669</v>
      </c>
      <c r="N172" s="72">
        <v>0.83333333333333337</v>
      </c>
      <c r="O172" s="55">
        <f t="shared" si="127"/>
        <v>10</v>
      </c>
      <c r="P172" s="91"/>
    </row>
    <row r="173" spans="2:16" ht="19.5" customHeight="1" x14ac:dyDescent="0.2">
      <c r="B173" s="51">
        <f t="shared" si="128"/>
        <v>45507</v>
      </c>
      <c r="C173" s="52">
        <f t="shared" ref="C173:C201" si="129">B173</f>
        <v>45507</v>
      </c>
      <c r="D173" s="71">
        <v>0.41666666666666669</v>
      </c>
      <c r="E173" s="72">
        <v>0.83333333333333337</v>
      </c>
      <c r="F173" s="55">
        <f t="shared" si="124"/>
        <v>10</v>
      </c>
      <c r="G173" s="35"/>
      <c r="H173" s="48"/>
      <c r="I173" s="55">
        <f t="shared" si="125"/>
        <v>0</v>
      </c>
      <c r="J173" s="71">
        <v>0.41666666666666669</v>
      </c>
      <c r="K173" s="72">
        <v>0.83333333333333337</v>
      </c>
      <c r="L173" s="55">
        <f t="shared" si="126"/>
        <v>10</v>
      </c>
      <c r="M173" s="71">
        <v>0.41666666666666669</v>
      </c>
      <c r="N173" s="72">
        <v>0.83333333333333337</v>
      </c>
      <c r="O173" s="55">
        <f t="shared" si="127"/>
        <v>10</v>
      </c>
      <c r="P173" s="83"/>
    </row>
    <row r="174" spans="2:16" ht="19.5" customHeight="1" x14ac:dyDescent="0.2">
      <c r="B174" s="51">
        <f t="shared" si="128"/>
        <v>45508</v>
      </c>
      <c r="C174" s="52">
        <f t="shared" si="129"/>
        <v>45508</v>
      </c>
      <c r="D174" s="71">
        <v>0.41666666666666669</v>
      </c>
      <c r="E174" s="72">
        <v>0.83333333333333337</v>
      </c>
      <c r="F174" s="55">
        <f t="shared" si="124"/>
        <v>10</v>
      </c>
      <c r="G174" s="35"/>
      <c r="H174" s="48"/>
      <c r="I174" s="55">
        <f t="shared" si="125"/>
        <v>0</v>
      </c>
      <c r="J174" s="71">
        <v>0.41666666666666669</v>
      </c>
      <c r="K174" s="72">
        <v>0.83333333333333337</v>
      </c>
      <c r="L174" s="55">
        <f t="shared" si="126"/>
        <v>10</v>
      </c>
      <c r="M174" s="71">
        <v>0.41666666666666669</v>
      </c>
      <c r="N174" s="72">
        <v>0.83333333333333337</v>
      </c>
      <c r="O174" s="55">
        <f t="shared" si="127"/>
        <v>10</v>
      </c>
      <c r="P174" s="83"/>
    </row>
    <row r="175" spans="2:16" ht="19.5" customHeight="1" x14ac:dyDescent="0.2">
      <c r="B175" s="51">
        <f t="shared" si="128"/>
        <v>45509</v>
      </c>
      <c r="C175" s="52">
        <f t="shared" si="129"/>
        <v>45509</v>
      </c>
      <c r="D175" s="71">
        <v>0.41666666666666669</v>
      </c>
      <c r="E175" s="72">
        <v>0.83333333333333337</v>
      </c>
      <c r="F175" s="55">
        <f>(E175-D175)*24</f>
        <v>10</v>
      </c>
      <c r="G175" s="35"/>
      <c r="H175" s="48"/>
      <c r="I175" s="55">
        <f t="shared" si="125"/>
        <v>0</v>
      </c>
      <c r="J175" s="71">
        <v>0.41666666666666669</v>
      </c>
      <c r="K175" s="72">
        <v>0.83333333333333337</v>
      </c>
      <c r="L175" s="55">
        <f t="shared" si="126"/>
        <v>10</v>
      </c>
      <c r="M175" s="71">
        <v>0.41666666666666669</v>
      </c>
      <c r="N175" s="72">
        <v>0.83333333333333337</v>
      </c>
      <c r="O175" s="55">
        <f t="shared" si="127"/>
        <v>10</v>
      </c>
      <c r="P175" s="83"/>
    </row>
    <row r="176" spans="2:16" ht="19.5" customHeight="1" x14ac:dyDescent="0.2">
      <c r="B176" s="51">
        <f t="shared" si="128"/>
        <v>45510</v>
      </c>
      <c r="C176" s="52">
        <f t="shared" si="129"/>
        <v>45510</v>
      </c>
      <c r="D176" s="71">
        <v>0.41666666666666669</v>
      </c>
      <c r="E176" s="72">
        <v>0.83333333333333337</v>
      </c>
      <c r="F176" s="55">
        <f>(E176-D176)*24</f>
        <v>10</v>
      </c>
      <c r="G176" s="35"/>
      <c r="H176" s="48"/>
      <c r="I176" s="55">
        <f t="shared" si="125"/>
        <v>0</v>
      </c>
      <c r="J176" s="71">
        <v>0.41666666666666669</v>
      </c>
      <c r="K176" s="72">
        <v>0.83333333333333337</v>
      </c>
      <c r="L176" s="55">
        <f t="shared" si="126"/>
        <v>10</v>
      </c>
      <c r="M176" s="71">
        <v>0.41666666666666669</v>
      </c>
      <c r="N176" s="72">
        <v>0.83333333333333337</v>
      </c>
      <c r="O176" s="55">
        <f t="shared" si="127"/>
        <v>10</v>
      </c>
      <c r="P176" s="91"/>
    </row>
    <row r="177" spans="2:16" ht="19.5" customHeight="1" x14ac:dyDescent="0.2">
      <c r="B177" s="51">
        <f t="shared" si="128"/>
        <v>45511</v>
      </c>
      <c r="C177" s="52">
        <f t="shared" si="129"/>
        <v>45511</v>
      </c>
      <c r="D177" s="71">
        <v>0.41666666666666669</v>
      </c>
      <c r="E177" s="72">
        <v>0.83333333333333337</v>
      </c>
      <c r="F177" s="55">
        <f t="shared" ref="F177:F178" si="130">(E177-D177)*24</f>
        <v>10</v>
      </c>
      <c r="G177" s="35"/>
      <c r="H177" s="48"/>
      <c r="I177" s="55">
        <f t="shared" si="125"/>
        <v>0</v>
      </c>
      <c r="J177" s="71">
        <v>0.41666666666666669</v>
      </c>
      <c r="K177" s="72">
        <v>0.83333333333333337</v>
      </c>
      <c r="L177" s="55">
        <f t="shared" si="126"/>
        <v>10</v>
      </c>
      <c r="M177" s="71">
        <v>0.41666666666666669</v>
      </c>
      <c r="N177" s="72">
        <v>0.83333333333333337</v>
      </c>
      <c r="O177" s="55">
        <f t="shared" si="127"/>
        <v>10</v>
      </c>
      <c r="P177" s="83"/>
    </row>
    <row r="178" spans="2:16" ht="19.5" customHeight="1" x14ac:dyDescent="0.2">
      <c r="B178" s="51">
        <f t="shared" si="128"/>
        <v>45512</v>
      </c>
      <c r="C178" s="52">
        <f t="shared" si="129"/>
        <v>45512</v>
      </c>
      <c r="D178" s="71">
        <v>0.41666666666666669</v>
      </c>
      <c r="E178" s="72">
        <v>0.83333333333333337</v>
      </c>
      <c r="F178" s="55">
        <f t="shared" si="130"/>
        <v>10</v>
      </c>
      <c r="G178" s="35"/>
      <c r="H178" s="48"/>
      <c r="I178" s="55">
        <f t="shared" si="125"/>
        <v>0</v>
      </c>
      <c r="J178" s="71">
        <v>0.41666666666666669</v>
      </c>
      <c r="K178" s="72">
        <v>0.83333333333333337</v>
      </c>
      <c r="L178" s="55">
        <f t="shared" si="126"/>
        <v>10</v>
      </c>
      <c r="M178" s="71">
        <v>0.41666666666666669</v>
      </c>
      <c r="N178" s="72">
        <v>0.83333333333333337</v>
      </c>
      <c r="O178" s="55">
        <f t="shared" si="127"/>
        <v>10</v>
      </c>
      <c r="P178" s="83"/>
    </row>
    <row r="179" spans="2:16" ht="19.5" customHeight="1" x14ac:dyDescent="0.2">
      <c r="B179" s="51">
        <f t="shared" si="128"/>
        <v>45513</v>
      </c>
      <c r="C179" s="52">
        <f t="shared" si="129"/>
        <v>45513</v>
      </c>
      <c r="D179" s="71">
        <v>0.41666666666666669</v>
      </c>
      <c r="E179" s="72">
        <v>0.83333333333333337</v>
      </c>
      <c r="F179" s="55">
        <f>(E179-D179)*24</f>
        <v>10</v>
      </c>
      <c r="G179" s="35"/>
      <c r="H179" s="48"/>
      <c r="I179" s="55">
        <f t="shared" si="125"/>
        <v>0</v>
      </c>
      <c r="J179" s="71">
        <v>0.41666666666666669</v>
      </c>
      <c r="K179" s="72">
        <v>0.83333333333333337</v>
      </c>
      <c r="L179" s="55">
        <f t="shared" si="126"/>
        <v>10</v>
      </c>
      <c r="M179" s="71">
        <v>0.41666666666666669</v>
      </c>
      <c r="N179" s="72">
        <v>0.83333333333333337</v>
      </c>
      <c r="O179" s="55">
        <f t="shared" si="127"/>
        <v>10</v>
      </c>
      <c r="P179" s="83"/>
    </row>
    <row r="180" spans="2:16" ht="19.5" customHeight="1" x14ac:dyDescent="0.2">
      <c r="B180" s="51">
        <f t="shared" si="128"/>
        <v>45514</v>
      </c>
      <c r="C180" s="52">
        <f t="shared" si="129"/>
        <v>45514</v>
      </c>
      <c r="D180" s="71">
        <v>0.41666666666666669</v>
      </c>
      <c r="E180" s="72">
        <v>0.83333333333333337</v>
      </c>
      <c r="F180" s="55">
        <f>(E180-D180)*24</f>
        <v>10</v>
      </c>
      <c r="G180" s="35"/>
      <c r="H180" s="48"/>
      <c r="I180" s="55">
        <f t="shared" si="125"/>
        <v>0</v>
      </c>
      <c r="J180" s="71">
        <v>0.41666666666666669</v>
      </c>
      <c r="K180" s="72">
        <v>0.83333333333333337</v>
      </c>
      <c r="L180" s="55">
        <f>(K180-J180)*24</f>
        <v>10</v>
      </c>
      <c r="M180" s="71">
        <v>0.41666666666666669</v>
      </c>
      <c r="N180" s="72">
        <v>0.83333333333333337</v>
      </c>
      <c r="O180" s="55">
        <f>(N180-M180)*24</f>
        <v>10</v>
      </c>
      <c r="P180" s="83"/>
    </row>
    <row r="181" spans="2:16" ht="19.5" customHeight="1" x14ac:dyDescent="0.2">
      <c r="B181" s="51">
        <f t="shared" si="128"/>
        <v>45515</v>
      </c>
      <c r="C181" s="52">
        <f t="shared" si="129"/>
        <v>45515</v>
      </c>
      <c r="D181" s="71">
        <v>0.41666666666666669</v>
      </c>
      <c r="E181" s="72">
        <v>0.83333333333333337</v>
      </c>
      <c r="F181" s="55">
        <f>(E181-D181)*24</f>
        <v>10</v>
      </c>
      <c r="G181" s="35"/>
      <c r="H181" s="48"/>
      <c r="I181" s="55">
        <f t="shared" si="125"/>
        <v>0</v>
      </c>
      <c r="J181" s="71">
        <v>0.41666666666666669</v>
      </c>
      <c r="K181" s="72">
        <v>0.83333333333333337</v>
      </c>
      <c r="L181" s="55">
        <f>(K181-J181)*24</f>
        <v>10</v>
      </c>
      <c r="M181" s="71">
        <v>0.41666666666666669</v>
      </c>
      <c r="N181" s="72">
        <v>0.83333333333333337</v>
      </c>
      <c r="O181" s="55">
        <f>(N181-M181)*24</f>
        <v>10</v>
      </c>
      <c r="P181" s="83" t="s">
        <v>239</v>
      </c>
    </row>
    <row r="182" spans="2:16" ht="19.5" customHeight="1" x14ac:dyDescent="0.2">
      <c r="B182" s="51">
        <f t="shared" si="128"/>
        <v>45516</v>
      </c>
      <c r="C182" s="52">
        <f t="shared" si="129"/>
        <v>45516</v>
      </c>
      <c r="D182" s="71">
        <v>0.41666666666666669</v>
      </c>
      <c r="E182" s="72">
        <v>0.83333333333333337</v>
      </c>
      <c r="F182" s="55">
        <f>(E182-D182)*24</f>
        <v>10</v>
      </c>
      <c r="G182" s="35"/>
      <c r="H182" s="48"/>
      <c r="I182" s="55">
        <f t="shared" si="125"/>
        <v>0</v>
      </c>
      <c r="J182" s="71">
        <v>0.41666666666666669</v>
      </c>
      <c r="K182" s="72">
        <v>0.83333333333333337</v>
      </c>
      <c r="L182" s="55">
        <f>(K182-J182)*24</f>
        <v>10</v>
      </c>
      <c r="M182" s="71">
        <v>0.41666666666666669</v>
      </c>
      <c r="N182" s="72">
        <v>0.83333333333333337</v>
      </c>
      <c r="O182" s="55">
        <f>(N182-M182)*24</f>
        <v>10</v>
      </c>
      <c r="P182" s="83" t="s">
        <v>405</v>
      </c>
    </row>
    <row r="183" spans="2:16" ht="19.5" customHeight="1" x14ac:dyDescent="0.2">
      <c r="B183" s="51">
        <f t="shared" si="128"/>
        <v>45517</v>
      </c>
      <c r="C183" s="52">
        <f t="shared" si="129"/>
        <v>45517</v>
      </c>
      <c r="D183" s="71">
        <v>0.41666666666666669</v>
      </c>
      <c r="E183" s="72">
        <v>0.75</v>
      </c>
      <c r="F183" s="55">
        <f t="shared" ref="F183:F191" si="131">(E183-D183)*24</f>
        <v>8</v>
      </c>
      <c r="G183" s="35"/>
      <c r="H183" s="48"/>
      <c r="I183" s="55">
        <f t="shared" si="125"/>
        <v>0</v>
      </c>
      <c r="J183" s="71">
        <v>0.41666666666666669</v>
      </c>
      <c r="K183" s="72">
        <v>0.75</v>
      </c>
      <c r="L183" s="55">
        <f t="shared" ref="L183:L195" si="132">(K183-J183)*24</f>
        <v>8</v>
      </c>
      <c r="M183" s="71">
        <v>0.41666666666666669</v>
      </c>
      <c r="N183" s="72">
        <v>0.75</v>
      </c>
      <c r="O183" s="55">
        <f t="shared" ref="O183:O195" si="133">(N183-M183)*24</f>
        <v>8</v>
      </c>
      <c r="P183" s="97" t="s">
        <v>346</v>
      </c>
    </row>
    <row r="184" spans="2:16" ht="19.5" customHeight="1" x14ac:dyDescent="0.2">
      <c r="B184" s="51">
        <f t="shared" si="128"/>
        <v>45518</v>
      </c>
      <c r="C184" s="52">
        <f t="shared" si="129"/>
        <v>45518</v>
      </c>
      <c r="D184" s="71">
        <v>0.41666666666666669</v>
      </c>
      <c r="E184" s="72">
        <v>0.75</v>
      </c>
      <c r="F184" s="55">
        <f t="shared" si="131"/>
        <v>8</v>
      </c>
      <c r="G184" s="35"/>
      <c r="H184" s="48"/>
      <c r="I184" s="55">
        <f t="shared" si="125"/>
        <v>0</v>
      </c>
      <c r="J184" s="71">
        <v>0.41666666666666669</v>
      </c>
      <c r="K184" s="72">
        <v>0.75</v>
      </c>
      <c r="L184" s="55">
        <f t="shared" si="132"/>
        <v>8</v>
      </c>
      <c r="M184" s="71">
        <v>0.41666666666666669</v>
      </c>
      <c r="N184" s="72">
        <v>0.75</v>
      </c>
      <c r="O184" s="55">
        <f t="shared" si="133"/>
        <v>8</v>
      </c>
      <c r="P184" s="97" t="s">
        <v>346</v>
      </c>
    </row>
    <row r="185" spans="2:16" ht="19.5" customHeight="1" x14ac:dyDescent="0.2">
      <c r="B185" s="51">
        <f t="shared" si="128"/>
        <v>45519</v>
      </c>
      <c r="C185" s="52">
        <f t="shared" si="129"/>
        <v>45519</v>
      </c>
      <c r="D185" s="71">
        <v>0.41666666666666669</v>
      </c>
      <c r="E185" s="72">
        <v>0.75</v>
      </c>
      <c r="F185" s="55">
        <f t="shared" si="131"/>
        <v>8</v>
      </c>
      <c r="G185" s="35"/>
      <c r="H185" s="48"/>
      <c r="I185" s="55">
        <f t="shared" si="125"/>
        <v>0</v>
      </c>
      <c r="J185" s="71">
        <v>0.41666666666666669</v>
      </c>
      <c r="K185" s="72">
        <v>0.75</v>
      </c>
      <c r="L185" s="55">
        <f t="shared" si="132"/>
        <v>8</v>
      </c>
      <c r="M185" s="71">
        <v>0.41666666666666669</v>
      </c>
      <c r="N185" s="72">
        <v>0.75</v>
      </c>
      <c r="O185" s="55">
        <f t="shared" si="133"/>
        <v>8</v>
      </c>
      <c r="P185" s="97" t="s">
        <v>346</v>
      </c>
    </row>
    <row r="186" spans="2:16" ht="19.5" customHeight="1" x14ac:dyDescent="0.2">
      <c r="B186" s="51">
        <f t="shared" si="128"/>
        <v>45520</v>
      </c>
      <c r="C186" s="52">
        <f t="shared" si="129"/>
        <v>45520</v>
      </c>
      <c r="D186" s="71">
        <v>0.41666666666666669</v>
      </c>
      <c r="E186" s="72">
        <v>0.75</v>
      </c>
      <c r="F186" s="55">
        <f t="shared" si="131"/>
        <v>8</v>
      </c>
      <c r="G186" s="35"/>
      <c r="H186" s="48"/>
      <c r="I186" s="55">
        <f t="shared" si="125"/>
        <v>0</v>
      </c>
      <c r="J186" s="71">
        <v>0.41666666666666669</v>
      </c>
      <c r="K186" s="72">
        <v>0.75</v>
      </c>
      <c r="L186" s="55">
        <f t="shared" si="132"/>
        <v>8</v>
      </c>
      <c r="M186" s="71">
        <v>0.41666666666666669</v>
      </c>
      <c r="N186" s="72">
        <v>0.75</v>
      </c>
      <c r="O186" s="55">
        <f t="shared" si="133"/>
        <v>8</v>
      </c>
      <c r="P186" s="97" t="s">
        <v>346</v>
      </c>
    </row>
    <row r="187" spans="2:16" ht="19.5" customHeight="1" x14ac:dyDescent="0.2">
      <c r="B187" s="51">
        <f t="shared" si="128"/>
        <v>45521</v>
      </c>
      <c r="C187" s="52">
        <f t="shared" si="129"/>
        <v>45521</v>
      </c>
      <c r="D187" s="71">
        <v>0.41666666666666669</v>
      </c>
      <c r="E187" s="72">
        <v>0.83333333333333337</v>
      </c>
      <c r="F187" s="55">
        <f t="shared" si="131"/>
        <v>10</v>
      </c>
      <c r="G187" s="35"/>
      <c r="H187" s="48"/>
      <c r="I187" s="55">
        <f t="shared" si="125"/>
        <v>0</v>
      </c>
      <c r="J187" s="71">
        <v>0.41666666666666669</v>
      </c>
      <c r="K187" s="72">
        <v>0.83333333333333337</v>
      </c>
      <c r="L187" s="55">
        <f t="shared" si="132"/>
        <v>10</v>
      </c>
      <c r="M187" s="71">
        <v>0.41666666666666669</v>
      </c>
      <c r="N187" s="72">
        <v>0.83333333333333337</v>
      </c>
      <c r="O187" s="55">
        <f t="shared" si="133"/>
        <v>10</v>
      </c>
      <c r="P187" s="83"/>
    </row>
    <row r="188" spans="2:16" ht="19.5" customHeight="1" x14ac:dyDescent="0.2">
      <c r="B188" s="51">
        <f t="shared" si="128"/>
        <v>45522</v>
      </c>
      <c r="C188" s="52">
        <f t="shared" si="129"/>
        <v>45522</v>
      </c>
      <c r="D188" s="71">
        <v>0.41666666666666669</v>
      </c>
      <c r="E188" s="72">
        <v>0.83333333333333337</v>
      </c>
      <c r="F188" s="55">
        <f t="shared" si="131"/>
        <v>10</v>
      </c>
      <c r="G188" s="35"/>
      <c r="H188" s="48"/>
      <c r="I188" s="55">
        <f t="shared" si="125"/>
        <v>0</v>
      </c>
      <c r="J188" s="71">
        <v>0.41666666666666669</v>
      </c>
      <c r="K188" s="72">
        <v>0.83333333333333337</v>
      </c>
      <c r="L188" s="55">
        <f t="shared" si="132"/>
        <v>10</v>
      </c>
      <c r="M188" s="71">
        <v>0.41666666666666669</v>
      </c>
      <c r="N188" s="72">
        <v>0.83333333333333337</v>
      </c>
      <c r="O188" s="55">
        <f t="shared" si="133"/>
        <v>10</v>
      </c>
      <c r="P188" s="92"/>
    </row>
    <row r="189" spans="2:16" ht="19.5" customHeight="1" x14ac:dyDescent="0.2">
      <c r="B189" s="51">
        <f t="shared" si="128"/>
        <v>45523</v>
      </c>
      <c r="C189" s="52">
        <f t="shared" si="129"/>
        <v>45523</v>
      </c>
      <c r="D189" s="71">
        <v>0.41666666666666669</v>
      </c>
      <c r="E189" s="72">
        <v>0.83333333333333337</v>
      </c>
      <c r="F189" s="55">
        <f t="shared" si="131"/>
        <v>10</v>
      </c>
      <c r="G189" s="35"/>
      <c r="H189" s="48"/>
      <c r="I189" s="55">
        <f t="shared" si="125"/>
        <v>0</v>
      </c>
      <c r="J189" s="71">
        <v>0.41666666666666669</v>
      </c>
      <c r="K189" s="72">
        <v>0.83333333333333337</v>
      </c>
      <c r="L189" s="55">
        <f t="shared" si="132"/>
        <v>10</v>
      </c>
      <c r="M189" s="71">
        <v>0.41666666666666669</v>
      </c>
      <c r="N189" s="72">
        <v>0.83333333333333337</v>
      </c>
      <c r="O189" s="55">
        <f t="shared" si="133"/>
        <v>10</v>
      </c>
      <c r="P189" s="92"/>
    </row>
    <row r="190" spans="2:16" ht="19.5" customHeight="1" x14ac:dyDescent="0.2">
      <c r="B190" s="51">
        <f t="shared" si="128"/>
        <v>45524</v>
      </c>
      <c r="C190" s="52">
        <f t="shared" si="129"/>
        <v>45524</v>
      </c>
      <c r="D190" s="71">
        <v>0.41666666666666669</v>
      </c>
      <c r="E190" s="72">
        <v>0.83333333333333337</v>
      </c>
      <c r="F190" s="55">
        <f t="shared" si="131"/>
        <v>10</v>
      </c>
      <c r="G190" s="35"/>
      <c r="H190" s="48"/>
      <c r="I190" s="55">
        <f t="shared" si="125"/>
        <v>0</v>
      </c>
      <c r="J190" s="71">
        <v>0.41666666666666669</v>
      </c>
      <c r="K190" s="72">
        <v>0.83333333333333337</v>
      </c>
      <c r="L190" s="55">
        <f t="shared" si="132"/>
        <v>10</v>
      </c>
      <c r="M190" s="71">
        <v>0.41666666666666669</v>
      </c>
      <c r="N190" s="72">
        <v>0.83333333333333337</v>
      </c>
      <c r="O190" s="55">
        <f t="shared" si="133"/>
        <v>10</v>
      </c>
      <c r="P190" s="92"/>
    </row>
    <row r="191" spans="2:16" ht="19.5" customHeight="1" x14ac:dyDescent="0.2">
      <c r="B191" s="51">
        <f t="shared" si="128"/>
        <v>45525</v>
      </c>
      <c r="C191" s="52">
        <f t="shared" si="129"/>
        <v>45525</v>
      </c>
      <c r="D191" s="71">
        <v>0.41666666666666669</v>
      </c>
      <c r="E191" s="72">
        <v>0.83333333333333337</v>
      </c>
      <c r="F191" s="55">
        <f t="shared" si="131"/>
        <v>10</v>
      </c>
      <c r="G191" s="35"/>
      <c r="H191" s="48"/>
      <c r="I191" s="55">
        <f t="shared" si="125"/>
        <v>0</v>
      </c>
      <c r="J191" s="71">
        <v>0.41666666666666669</v>
      </c>
      <c r="K191" s="72">
        <v>0.83333333333333337</v>
      </c>
      <c r="L191" s="55">
        <f t="shared" si="132"/>
        <v>10</v>
      </c>
      <c r="M191" s="71">
        <v>0.41666666666666669</v>
      </c>
      <c r="N191" s="72">
        <v>0.83333333333333337</v>
      </c>
      <c r="O191" s="55">
        <f t="shared" si="133"/>
        <v>10</v>
      </c>
      <c r="P191" s="92"/>
    </row>
    <row r="192" spans="2:16" ht="19.5" customHeight="1" x14ac:dyDescent="0.2">
      <c r="B192" s="51">
        <f t="shared" si="128"/>
        <v>45526</v>
      </c>
      <c r="C192" s="52">
        <f t="shared" si="129"/>
        <v>45526</v>
      </c>
      <c r="D192" s="71">
        <v>0.41666666666666669</v>
      </c>
      <c r="E192" s="72">
        <v>0.83333333333333337</v>
      </c>
      <c r="F192" s="55">
        <f>(E192-D192)*24</f>
        <v>10</v>
      </c>
      <c r="G192" s="35"/>
      <c r="H192" s="48"/>
      <c r="I192" s="55">
        <f>(H192-G192)*24</f>
        <v>0</v>
      </c>
      <c r="J192" s="71">
        <v>0.41666666666666669</v>
      </c>
      <c r="K192" s="72">
        <v>0.83333333333333337</v>
      </c>
      <c r="L192" s="55">
        <f t="shared" si="132"/>
        <v>10</v>
      </c>
      <c r="M192" s="71">
        <v>0.41666666666666669</v>
      </c>
      <c r="N192" s="72">
        <v>0.83333333333333337</v>
      </c>
      <c r="O192" s="55">
        <f t="shared" si="133"/>
        <v>10</v>
      </c>
      <c r="P192" s="92"/>
    </row>
    <row r="193" spans="2:16" ht="19.5" customHeight="1" x14ac:dyDescent="0.2">
      <c r="B193" s="51">
        <f t="shared" si="128"/>
        <v>45527</v>
      </c>
      <c r="C193" s="52">
        <f t="shared" si="129"/>
        <v>45527</v>
      </c>
      <c r="D193" s="71">
        <v>0.41666666666666669</v>
      </c>
      <c r="E193" s="72">
        <v>0.83333333333333337</v>
      </c>
      <c r="F193" s="55">
        <f>(E193-D193)*24</f>
        <v>10</v>
      </c>
      <c r="G193" s="35"/>
      <c r="H193" s="48"/>
      <c r="I193" s="55">
        <f>(H193-G193)*24</f>
        <v>0</v>
      </c>
      <c r="J193" s="71">
        <v>0.41666666666666669</v>
      </c>
      <c r="K193" s="72">
        <v>0.83333333333333337</v>
      </c>
      <c r="L193" s="55">
        <f t="shared" si="132"/>
        <v>10</v>
      </c>
      <c r="M193" s="71">
        <v>0.41666666666666669</v>
      </c>
      <c r="N193" s="72">
        <v>0.83333333333333337</v>
      </c>
      <c r="O193" s="55">
        <f t="shared" si="133"/>
        <v>10</v>
      </c>
      <c r="P193" s="92"/>
    </row>
    <row r="194" spans="2:16" ht="19.5" customHeight="1" x14ac:dyDescent="0.2">
      <c r="B194" s="51">
        <f t="shared" si="128"/>
        <v>45528</v>
      </c>
      <c r="C194" s="52">
        <f t="shared" si="129"/>
        <v>45528</v>
      </c>
      <c r="D194" s="71">
        <v>0.41666666666666669</v>
      </c>
      <c r="E194" s="72">
        <v>0.83333333333333337</v>
      </c>
      <c r="F194" s="55">
        <f>(E194-D194)*24</f>
        <v>10</v>
      </c>
      <c r="G194" s="35"/>
      <c r="H194" s="48"/>
      <c r="I194" s="55">
        <f>(H194-G194)*24</f>
        <v>0</v>
      </c>
      <c r="J194" s="71">
        <v>0.41666666666666669</v>
      </c>
      <c r="K194" s="72">
        <v>0.83333333333333337</v>
      </c>
      <c r="L194" s="55">
        <f t="shared" si="132"/>
        <v>10</v>
      </c>
      <c r="M194" s="71">
        <v>0.41666666666666669</v>
      </c>
      <c r="N194" s="72">
        <v>0.83333333333333337</v>
      </c>
      <c r="O194" s="55">
        <f t="shared" si="133"/>
        <v>10</v>
      </c>
      <c r="P194" s="92"/>
    </row>
    <row r="195" spans="2:16" ht="19.5" customHeight="1" x14ac:dyDescent="0.2">
      <c r="B195" s="51">
        <f t="shared" si="128"/>
        <v>45529</v>
      </c>
      <c r="C195" s="52">
        <f t="shared" si="129"/>
        <v>45529</v>
      </c>
      <c r="D195" s="71">
        <v>0.41666666666666669</v>
      </c>
      <c r="E195" s="72">
        <v>0.83333333333333337</v>
      </c>
      <c r="F195" s="55">
        <f>(E195-D195)*24</f>
        <v>10</v>
      </c>
      <c r="G195" s="35"/>
      <c r="H195" s="48"/>
      <c r="I195" s="55">
        <f t="shared" ref="I195" si="134">(H195-G195)*24</f>
        <v>0</v>
      </c>
      <c r="J195" s="71">
        <v>0.41666666666666669</v>
      </c>
      <c r="K195" s="72">
        <v>0.83333333333333337</v>
      </c>
      <c r="L195" s="55">
        <f t="shared" si="132"/>
        <v>10</v>
      </c>
      <c r="M195" s="71">
        <v>0.41666666666666669</v>
      </c>
      <c r="N195" s="72">
        <v>0.83333333333333337</v>
      </c>
      <c r="O195" s="55">
        <f t="shared" si="133"/>
        <v>10</v>
      </c>
      <c r="P195" s="96"/>
    </row>
    <row r="196" spans="2:16" ht="19.5" customHeight="1" x14ac:dyDescent="0.2">
      <c r="B196" s="51">
        <f t="shared" si="128"/>
        <v>45530</v>
      </c>
      <c r="C196" s="52">
        <f t="shared" si="129"/>
        <v>45530</v>
      </c>
      <c r="D196" s="71">
        <v>0.58333333333333337</v>
      </c>
      <c r="E196" s="72">
        <v>0.83333333333333337</v>
      </c>
      <c r="F196" s="55">
        <f>(E196-D196)*24</f>
        <v>6</v>
      </c>
      <c r="G196" s="35"/>
      <c r="H196" s="48"/>
      <c r="I196" s="55">
        <f t="shared" ref="I196:I201" si="135">(H196-G196)*24</f>
        <v>0</v>
      </c>
      <c r="J196" s="71">
        <v>0.58333333333333337</v>
      </c>
      <c r="K196" s="72">
        <v>0.75</v>
      </c>
      <c r="L196" s="55">
        <f>(K196-J196)*24</f>
        <v>3.9999999999999991</v>
      </c>
      <c r="M196" s="71">
        <v>0.41666666666666669</v>
      </c>
      <c r="N196" s="72">
        <v>0.83333333333333337</v>
      </c>
      <c r="O196" s="55">
        <f>(N196-M196)*24</f>
        <v>10</v>
      </c>
      <c r="P196" s="96" t="s">
        <v>381</v>
      </c>
    </row>
    <row r="197" spans="2:16" ht="19.5" customHeight="1" x14ac:dyDescent="0.2">
      <c r="B197" s="51">
        <f t="shared" si="128"/>
        <v>45531</v>
      </c>
      <c r="C197" s="52">
        <f t="shared" si="129"/>
        <v>45531</v>
      </c>
      <c r="D197" s="35"/>
      <c r="E197" s="48" t="s">
        <v>79</v>
      </c>
      <c r="F197" s="47"/>
      <c r="G197" s="35"/>
      <c r="H197" s="48"/>
      <c r="I197" s="55">
        <f t="shared" si="135"/>
        <v>0</v>
      </c>
      <c r="J197" s="35"/>
      <c r="K197" s="48" t="s">
        <v>79</v>
      </c>
      <c r="L197" s="47"/>
      <c r="M197" s="35"/>
      <c r="N197" s="48" t="s">
        <v>79</v>
      </c>
      <c r="O197" s="47"/>
      <c r="P197" s="92"/>
    </row>
    <row r="198" spans="2:16" ht="19.5" customHeight="1" x14ac:dyDescent="0.2">
      <c r="B198" s="51">
        <f t="shared" si="128"/>
        <v>45532</v>
      </c>
      <c r="C198" s="52">
        <f t="shared" si="129"/>
        <v>45532</v>
      </c>
      <c r="D198" s="71">
        <v>0.58333333333333337</v>
      </c>
      <c r="E198" s="72">
        <v>0.83333333333333337</v>
      </c>
      <c r="F198" s="55">
        <f>(E198-D198)*24</f>
        <v>6</v>
      </c>
      <c r="G198" s="35"/>
      <c r="H198" s="48"/>
      <c r="I198" s="55">
        <f t="shared" si="135"/>
        <v>0</v>
      </c>
      <c r="J198" s="71">
        <v>0.58333333333333337</v>
      </c>
      <c r="K198" s="72">
        <v>0.75</v>
      </c>
      <c r="L198" s="55">
        <f>(K198-J198)*24</f>
        <v>3.9999999999999991</v>
      </c>
      <c r="M198" s="71">
        <v>0.41666666666666669</v>
      </c>
      <c r="N198" s="72">
        <v>0.83333333333333337</v>
      </c>
      <c r="O198" s="55">
        <f>(N198-M198)*24</f>
        <v>10</v>
      </c>
      <c r="P198" s="92"/>
    </row>
    <row r="199" spans="2:16" ht="19.5" customHeight="1" x14ac:dyDescent="0.2">
      <c r="B199" s="51">
        <f>IF(DAY(B198+1)&lt;&gt;29,"",B198+1)</f>
        <v>45533</v>
      </c>
      <c r="C199" s="52">
        <f t="shared" si="129"/>
        <v>45533</v>
      </c>
      <c r="D199" s="71">
        <v>0.58333333333333337</v>
      </c>
      <c r="E199" s="72">
        <v>0.83333333333333337</v>
      </c>
      <c r="F199" s="55">
        <f>(E199-D199)*24</f>
        <v>6</v>
      </c>
      <c r="G199" s="35"/>
      <c r="H199" s="48"/>
      <c r="I199" s="55">
        <f t="shared" ref="I199" si="136">(H199-G199)*24</f>
        <v>0</v>
      </c>
      <c r="J199" s="71">
        <v>0.58333333333333337</v>
      </c>
      <c r="K199" s="72">
        <v>0.75</v>
      </c>
      <c r="L199" s="55">
        <f>(K199-J199)*24</f>
        <v>3.9999999999999991</v>
      </c>
      <c r="M199" s="71">
        <v>0.41666666666666669</v>
      </c>
      <c r="N199" s="72">
        <v>0.83333333333333337</v>
      </c>
      <c r="O199" s="55">
        <f>(N199-M199)*24</f>
        <v>10</v>
      </c>
      <c r="P199" s="92"/>
    </row>
    <row r="200" spans="2:16" ht="19.5" customHeight="1" x14ac:dyDescent="0.2">
      <c r="B200" s="51">
        <f>IF(DAY(B199+1)&lt;&gt;30,"",B199+1)</f>
        <v>45534</v>
      </c>
      <c r="C200" s="52">
        <f t="shared" si="129"/>
        <v>45534</v>
      </c>
      <c r="D200" s="71">
        <v>0.58333333333333337</v>
      </c>
      <c r="E200" s="72">
        <v>0.83333333333333337</v>
      </c>
      <c r="F200" s="55">
        <f>(E200-D200)*24</f>
        <v>6</v>
      </c>
      <c r="G200" s="35"/>
      <c r="H200" s="48"/>
      <c r="I200" s="55">
        <f t="shared" si="135"/>
        <v>0</v>
      </c>
      <c r="J200" s="71">
        <v>0.58333333333333337</v>
      </c>
      <c r="K200" s="72">
        <v>0.75</v>
      </c>
      <c r="L200" s="55">
        <f>(K200-J200)*24</f>
        <v>3.9999999999999991</v>
      </c>
      <c r="M200" s="71">
        <v>0.41666666666666669</v>
      </c>
      <c r="N200" s="72">
        <v>0.83333333333333337</v>
      </c>
      <c r="O200" s="55">
        <f>(N200-M200)*24</f>
        <v>10</v>
      </c>
      <c r="P200" s="92"/>
    </row>
    <row r="201" spans="2:16" ht="19.5" customHeight="1" thickBot="1" x14ac:dyDescent="0.25">
      <c r="B201" s="51">
        <f>IF(DAY(B200+1)&lt;&gt;31,"",B200+1)</f>
        <v>45535</v>
      </c>
      <c r="C201" s="52">
        <f t="shared" si="129"/>
        <v>45535</v>
      </c>
      <c r="D201" s="71">
        <v>0.41666666666666669</v>
      </c>
      <c r="E201" s="72">
        <v>0.83333333333333337</v>
      </c>
      <c r="F201" s="55">
        <f>(E201-D201)*24</f>
        <v>10</v>
      </c>
      <c r="G201" s="35"/>
      <c r="H201" s="48"/>
      <c r="I201" s="55">
        <f t="shared" si="135"/>
        <v>0</v>
      </c>
      <c r="J201" s="71">
        <v>0.41666666666666669</v>
      </c>
      <c r="K201" s="72">
        <v>0.75</v>
      </c>
      <c r="L201" s="55">
        <f t="shared" ref="L201" si="137">(K201-J201)*24</f>
        <v>8</v>
      </c>
      <c r="M201" s="71">
        <v>0.41666666666666669</v>
      </c>
      <c r="N201" s="72">
        <v>0.83333333333333337</v>
      </c>
      <c r="O201" s="55">
        <f t="shared" ref="O201" si="138">(N201-M201)*24</f>
        <v>10</v>
      </c>
      <c r="P201" s="94"/>
    </row>
    <row r="202" spans="2:16" ht="19.5" customHeight="1" thickTop="1" x14ac:dyDescent="0.2">
      <c r="B202" s="57" t="s">
        <v>37</v>
      </c>
      <c r="C202" s="58"/>
      <c r="D202" s="57"/>
      <c r="E202" s="59">
        <f>COUNTIF(D171:D201,"&gt;0")</f>
        <v>30</v>
      </c>
      <c r="F202" s="60"/>
      <c r="G202" s="61"/>
      <c r="H202" s="59">
        <f>COUNTIF(G171:G201,"&gt;0")</f>
        <v>0</v>
      </c>
      <c r="I202" s="60"/>
      <c r="J202" s="61"/>
      <c r="K202" s="59">
        <f>COUNTIF(J171:J201,"&gt;0")</f>
        <v>30</v>
      </c>
      <c r="L202" s="60"/>
      <c r="M202" s="61"/>
      <c r="N202" s="59">
        <f>COUNTIF(M171:M201,"&gt;0")</f>
        <v>30</v>
      </c>
      <c r="O202" s="60"/>
      <c r="P202" s="40"/>
    </row>
    <row r="203" spans="2:16" ht="19.5" customHeight="1" x14ac:dyDescent="0.2">
      <c r="B203" s="62" t="s">
        <v>309</v>
      </c>
      <c r="C203" s="63"/>
      <c r="D203" s="64"/>
      <c r="E203" s="74">
        <f>SUM(F171:F201)</f>
        <v>276</v>
      </c>
      <c r="F203" s="63"/>
      <c r="G203" s="65"/>
      <c r="H203" s="74">
        <f>SUM(I171:I201)</f>
        <v>0</v>
      </c>
      <c r="I203" s="63"/>
      <c r="J203" s="65"/>
      <c r="K203" s="74">
        <f>SUM(L171:L201)</f>
        <v>266</v>
      </c>
      <c r="L203" s="63"/>
      <c r="M203" s="65"/>
      <c r="N203" s="74">
        <f>SUM(O171:O201)</f>
        <v>292</v>
      </c>
      <c r="O203" s="63"/>
      <c r="P203" s="40"/>
    </row>
    <row r="204" spans="2:16" ht="19.5" customHeight="1" x14ac:dyDescent="0.2">
      <c r="B204" s="64" t="s">
        <v>366</v>
      </c>
      <c r="C204" s="66"/>
      <c r="D204" s="64"/>
      <c r="E204" s="90">
        <f>COUNTIF($B$171:$B$201,"&gt;0")-E202</f>
        <v>1</v>
      </c>
      <c r="F204" s="47"/>
      <c r="G204" s="35"/>
      <c r="H204" s="90">
        <f>COUNTIF($B$171:$B$201,"&gt;0")-H202</f>
        <v>31</v>
      </c>
      <c r="I204" s="47"/>
      <c r="J204" s="35"/>
      <c r="K204" s="90">
        <f>COUNTIF($B$171:$B$201,"&gt;0")-K202</f>
        <v>1</v>
      </c>
      <c r="L204" s="47"/>
      <c r="M204" s="35"/>
      <c r="N204" s="90">
        <f>COUNTIF($B$171:$B$201,"&gt;0")-N202</f>
        <v>1</v>
      </c>
      <c r="O204" s="47"/>
      <c r="P204" s="40"/>
    </row>
    <row r="205" spans="2:16" ht="19.5" customHeight="1" x14ac:dyDescent="0.2">
      <c r="B205" s="67"/>
      <c r="C205" s="68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</row>
    <row r="206" spans="2:16" ht="18.75" customHeight="1" x14ac:dyDescent="0.2">
      <c r="B206" s="287" t="s">
        <v>13</v>
      </c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2:16" ht="18.75" customHeight="1" x14ac:dyDescent="0.2"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2:16" ht="18.75" customHeight="1" x14ac:dyDescent="0.2"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189">
        <f>P3</f>
        <v>45342</v>
      </c>
    </row>
    <row r="209" spans="2:16" ht="18.75" customHeight="1" x14ac:dyDescent="0.2">
      <c r="B209" s="377">
        <f>EDATE(B168, 1)</f>
        <v>45536</v>
      </c>
      <c r="C209" s="377"/>
      <c r="D209" s="377"/>
      <c r="E209" s="44">
        <f>B209</f>
        <v>45536</v>
      </c>
      <c r="F209" s="10"/>
    </row>
    <row r="210" spans="2:16" ht="19.5" customHeight="1" x14ac:dyDescent="0.2">
      <c r="B210" s="289"/>
      <c r="C210" s="290"/>
      <c r="D210" s="219" t="s">
        <v>313</v>
      </c>
      <c r="E210" s="293"/>
      <c r="F210" s="220"/>
      <c r="G210" s="219" t="s">
        <v>2</v>
      </c>
      <c r="H210" s="293"/>
      <c r="I210" s="220"/>
      <c r="J210" s="219" t="s">
        <v>36</v>
      </c>
      <c r="K210" s="293"/>
      <c r="L210" s="220"/>
      <c r="M210" s="219" t="s">
        <v>237</v>
      </c>
      <c r="N210" s="293"/>
      <c r="O210" s="220"/>
      <c r="P210" s="40" t="s">
        <v>306</v>
      </c>
    </row>
    <row r="211" spans="2:16" ht="19.5" customHeight="1" x14ac:dyDescent="0.2">
      <c r="B211" s="291"/>
      <c r="C211" s="292"/>
      <c r="D211" s="35" t="s">
        <v>246</v>
      </c>
      <c r="E211" s="48" t="s">
        <v>307</v>
      </c>
      <c r="F211" s="47" t="s">
        <v>308</v>
      </c>
      <c r="G211" s="35" t="s">
        <v>246</v>
      </c>
      <c r="H211" s="48" t="s">
        <v>307</v>
      </c>
      <c r="I211" s="47" t="s">
        <v>308</v>
      </c>
      <c r="J211" s="35" t="s">
        <v>246</v>
      </c>
      <c r="K211" s="48" t="s">
        <v>307</v>
      </c>
      <c r="L211" s="47" t="s">
        <v>308</v>
      </c>
      <c r="M211" s="35" t="s">
        <v>246</v>
      </c>
      <c r="N211" s="48" t="s">
        <v>307</v>
      </c>
      <c r="O211" s="47" t="s">
        <v>308</v>
      </c>
      <c r="P211" s="3"/>
    </row>
    <row r="212" spans="2:16" ht="19.5" customHeight="1" x14ac:dyDescent="0.2">
      <c r="B212" s="51">
        <f>B209</f>
        <v>45536</v>
      </c>
      <c r="C212" s="52">
        <f>B212</f>
        <v>45536</v>
      </c>
      <c r="D212" s="53">
        <v>0.41666666666666669</v>
      </c>
      <c r="E212" s="54">
        <v>0.75</v>
      </c>
      <c r="F212" s="55">
        <f t="shared" ref="F212" si="139">(E212-D212)*24</f>
        <v>8</v>
      </c>
      <c r="G212" s="35"/>
      <c r="H212" s="48"/>
      <c r="I212" s="55">
        <f t="shared" ref="I212:I215" si="140">(H212-G212)*24</f>
        <v>0</v>
      </c>
      <c r="J212" s="53">
        <v>0.41666666666666669</v>
      </c>
      <c r="K212" s="54">
        <v>0.75</v>
      </c>
      <c r="L212" s="55">
        <f t="shared" ref="L212" si="141">(K212-J212)*24</f>
        <v>8</v>
      </c>
      <c r="M212" s="53">
        <v>0.41666666666666669</v>
      </c>
      <c r="N212" s="54">
        <v>0.75</v>
      </c>
      <c r="O212" s="55">
        <f t="shared" ref="O212" si="142">(N212-M212)*24</f>
        <v>8</v>
      </c>
      <c r="P212" s="83"/>
    </row>
    <row r="213" spans="2:16" ht="19.5" customHeight="1" x14ac:dyDescent="0.2">
      <c r="B213" s="51">
        <f t="shared" ref="B213:B239" si="143">B212+1</f>
        <v>45537</v>
      </c>
      <c r="C213" s="52">
        <f>B213</f>
        <v>45537</v>
      </c>
      <c r="D213" s="71">
        <v>0.58333333333333337</v>
      </c>
      <c r="E213" s="72">
        <v>0.83333333333333337</v>
      </c>
      <c r="F213" s="55">
        <f>(E213-D213)*24</f>
        <v>6</v>
      </c>
      <c r="G213" s="35"/>
      <c r="H213" s="48"/>
      <c r="I213" s="55">
        <f t="shared" si="140"/>
        <v>0</v>
      </c>
      <c r="J213" s="71">
        <v>0.58333333333333337</v>
      </c>
      <c r="K213" s="72">
        <v>0.75</v>
      </c>
      <c r="L213" s="55">
        <f>(K213-J213)*24</f>
        <v>3.9999999999999991</v>
      </c>
      <c r="M213" s="71">
        <v>0.41666666666666669</v>
      </c>
      <c r="N213" s="72">
        <v>0.83333333333333337</v>
      </c>
      <c r="O213" s="55">
        <f>(N213-M213)*24</f>
        <v>10</v>
      </c>
      <c r="P213" s="83"/>
    </row>
    <row r="214" spans="2:16" ht="19.5" customHeight="1" x14ac:dyDescent="0.2">
      <c r="B214" s="51">
        <f t="shared" si="143"/>
        <v>45538</v>
      </c>
      <c r="C214" s="52">
        <f t="shared" ref="C214:C242" si="144">B214</f>
        <v>45538</v>
      </c>
      <c r="D214" s="35"/>
      <c r="E214" s="48" t="s">
        <v>79</v>
      </c>
      <c r="F214" s="47"/>
      <c r="G214" s="35"/>
      <c r="H214" s="48"/>
      <c r="I214" s="55">
        <f t="shared" si="140"/>
        <v>0</v>
      </c>
      <c r="J214" s="35"/>
      <c r="K214" s="48" t="s">
        <v>79</v>
      </c>
      <c r="L214" s="47"/>
      <c r="M214" s="35"/>
      <c r="N214" s="48" t="s">
        <v>79</v>
      </c>
      <c r="O214" s="47"/>
      <c r="P214" s="83"/>
    </row>
    <row r="215" spans="2:16" ht="19.5" customHeight="1" x14ac:dyDescent="0.2">
      <c r="B215" s="51">
        <f t="shared" si="143"/>
        <v>45539</v>
      </c>
      <c r="C215" s="52">
        <f t="shared" si="144"/>
        <v>45539</v>
      </c>
      <c r="D215" s="71">
        <v>0.58333333333333337</v>
      </c>
      <c r="E215" s="72">
        <v>0.83333333333333337</v>
      </c>
      <c r="F215" s="55">
        <f t="shared" ref="F215" si="145">(E215-D215)*24</f>
        <v>6</v>
      </c>
      <c r="G215" s="35"/>
      <c r="H215" s="48"/>
      <c r="I215" s="55">
        <f t="shared" si="140"/>
        <v>0</v>
      </c>
      <c r="J215" s="71">
        <v>0.58333333333333337</v>
      </c>
      <c r="K215" s="72">
        <v>0.75</v>
      </c>
      <c r="L215" s="55">
        <f t="shared" ref="L215" si="146">(K215-J215)*24</f>
        <v>3.9999999999999991</v>
      </c>
      <c r="M215" s="71">
        <v>0.41666666666666669</v>
      </c>
      <c r="N215" s="72">
        <v>0.83333333333333337</v>
      </c>
      <c r="O215" s="55">
        <f t="shared" ref="O215" si="147">(N215-M215)*24</f>
        <v>10</v>
      </c>
      <c r="P215" s="83"/>
    </row>
    <row r="216" spans="2:16" ht="19.5" customHeight="1" x14ac:dyDescent="0.2">
      <c r="B216" s="51">
        <f t="shared" si="143"/>
        <v>45540</v>
      </c>
      <c r="C216" s="52">
        <f t="shared" si="144"/>
        <v>45540</v>
      </c>
      <c r="D216" s="71">
        <v>0.58333333333333337</v>
      </c>
      <c r="E216" s="72">
        <v>0.83333333333333337</v>
      </c>
      <c r="F216" s="55">
        <f t="shared" ref="F216" si="148">(E216-D216)*24</f>
        <v>6</v>
      </c>
      <c r="G216" s="35"/>
      <c r="H216" s="48"/>
      <c r="I216" s="55">
        <f t="shared" ref="I216" si="149">(H216-G216)*24</f>
        <v>0</v>
      </c>
      <c r="J216" s="71">
        <v>0.58333333333333337</v>
      </c>
      <c r="K216" s="72">
        <v>0.75</v>
      </c>
      <c r="L216" s="55">
        <f t="shared" ref="L216" si="150">(K216-J216)*24</f>
        <v>3.9999999999999991</v>
      </c>
      <c r="M216" s="71">
        <v>0.41666666666666669</v>
      </c>
      <c r="N216" s="72">
        <v>0.83333333333333337</v>
      </c>
      <c r="O216" s="55">
        <f t="shared" ref="O216" si="151">(N216-M216)*24</f>
        <v>10</v>
      </c>
      <c r="P216" s="83"/>
    </row>
    <row r="217" spans="2:16" ht="19.5" customHeight="1" x14ac:dyDescent="0.2">
      <c r="B217" s="51">
        <f t="shared" si="143"/>
        <v>45541</v>
      </c>
      <c r="C217" s="52">
        <f t="shared" si="144"/>
        <v>45541</v>
      </c>
      <c r="D217" s="71">
        <v>0.58333333333333337</v>
      </c>
      <c r="E217" s="72">
        <v>0.83333333333333337</v>
      </c>
      <c r="F217" s="55">
        <f t="shared" ref="F217" si="152">(E217-D217)*24</f>
        <v>6</v>
      </c>
      <c r="G217" s="35"/>
      <c r="H217" s="48"/>
      <c r="I217" s="55">
        <f t="shared" ref="I217" si="153">(H217-G217)*24</f>
        <v>0</v>
      </c>
      <c r="J217" s="71">
        <v>0.58333333333333337</v>
      </c>
      <c r="K217" s="72">
        <v>0.75</v>
      </c>
      <c r="L217" s="55">
        <f t="shared" ref="L217:L219" si="154">(K217-J217)*24</f>
        <v>3.9999999999999991</v>
      </c>
      <c r="M217" s="71">
        <v>0.41666666666666669</v>
      </c>
      <c r="N217" s="72">
        <v>0.83333333333333337</v>
      </c>
      <c r="O217" s="55">
        <f t="shared" ref="O217:O219" si="155">(N217-M217)*24</f>
        <v>10</v>
      </c>
      <c r="P217" s="91"/>
    </row>
    <row r="218" spans="2:16" ht="19.5" customHeight="1" x14ac:dyDescent="0.2">
      <c r="B218" s="51">
        <f t="shared" si="143"/>
        <v>45542</v>
      </c>
      <c r="C218" s="52">
        <f t="shared" si="144"/>
        <v>45542</v>
      </c>
      <c r="D218" s="71">
        <v>0.41666666666666669</v>
      </c>
      <c r="E218" s="72">
        <v>0.83333333333333337</v>
      </c>
      <c r="F218" s="55">
        <f>(E218-D218)*24</f>
        <v>10</v>
      </c>
      <c r="G218" s="35"/>
      <c r="H218" s="48"/>
      <c r="I218" s="55">
        <f>(H218-G218)*24</f>
        <v>0</v>
      </c>
      <c r="J218" s="71">
        <v>0.41666666666666669</v>
      </c>
      <c r="K218" s="72">
        <v>0.75</v>
      </c>
      <c r="L218" s="55">
        <f t="shared" si="154"/>
        <v>8</v>
      </c>
      <c r="M218" s="71">
        <v>0.41666666666666669</v>
      </c>
      <c r="N218" s="72">
        <v>0.83333333333333337</v>
      </c>
      <c r="O218" s="55">
        <f t="shared" si="155"/>
        <v>10</v>
      </c>
      <c r="P218" s="83"/>
    </row>
    <row r="219" spans="2:16" ht="19.5" customHeight="1" x14ac:dyDescent="0.2">
      <c r="B219" s="51">
        <f t="shared" si="143"/>
        <v>45543</v>
      </c>
      <c r="C219" s="52">
        <f t="shared" si="144"/>
        <v>45543</v>
      </c>
      <c r="D219" s="53">
        <v>0.41666666666666669</v>
      </c>
      <c r="E219" s="54">
        <v>0.75</v>
      </c>
      <c r="F219" s="55">
        <f t="shared" ref="F219" si="156">(E219-D219)*24</f>
        <v>8</v>
      </c>
      <c r="G219" s="35"/>
      <c r="H219" s="48"/>
      <c r="I219" s="55">
        <f t="shared" ref="I219:I224" si="157">(H219-G219)*24</f>
        <v>0</v>
      </c>
      <c r="J219" s="53">
        <v>0.41666666666666669</v>
      </c>
      <c r="K219" s="54">
        <v>0.75</v>
      </c>
      <c r="L219" s="55">
        <f t="shared" si="154"/>
        <v>8</v>
      </c>
      <c r="M219" s="53">
        <v>0.41666666666666669</v>
      </c>
      <c r="N219" s="54">
        <v>0.75</v>
      </c>
      <c r="O219" s="55">
        <f t="shared" si="155"/>
        <v>8</v>
      </c>
      <c r="P219" s="83"/>
    </row>
    <row r="220" spans="2:16" ht="19.5" customHeight="1" x14ac:dyDescent="0.2">
      <c r="B220" s="51">
        <f t="shared" si="143"/>
        <v>45544</v>
      </c>
      <c r="C220" s="52">
        <f t="shared" si="144"/>
        <v>45544</v>
      </c>
      <c r="D220" s="71">
        <v>0.58333333333333337</v>
      </c>
      <c r="E220" s="72">
        <v>0.83333333333333337</v>
      </c>
      <c r="F220" s="55">
        <f>(E220-D220)*24</f>
        <v>6</v>
      </c>
      <c r="G220" s="35"/>
      <c r="H220" s="48"/>
      <c r="I220" s="55">
        <f t="shared" si="157"/>
        <v>0</v>
      </c>
      <c r="J220" s="71">
        <v>0.58333333333333337</v>
      </c>
      <c r="K220" s="72">
        <v>0.75</v>
      </c>
      <c r="L220" s="55">
        <f>(K220-J220)*24</f>
        <v>3.9999999999999991</v>
      </c>
      <c r="M220" s="71">
        <v>0.41666666666666669</v>
      </c>
      <c r="N220" s="72">
        <v>0.83333333333333337</v>
      </c>
      <c r="O220" s="55">
        <f>(N220-M220)*24</f>
        <v>10</v>
      </c>
      <c r="P220" s="92"/>
    </row>
    <row r="221" spans="2:16" ht="19.5" customHeight="1" x14ac:dyDescent="0.2">
      <c r="B221" s="51">
        <f t="shared" si="143"/>
        <v>45545</v>
      </c>
      <c r="C221" s="52">
        <f t="shared" si="144"/>
        <v>45545</v>
      </c>
      <c r="D221" s="35"/>
      <c r="E221" s="48" t="s">
        <v>79</v>
      </c>
      <c r="F221" s="47"/>
      <c r="G221" s="35"/>
      <c r="H221" s="48"/>
      <c r="I221" s="55">
        <f t="shared" si="157"/>
        <v>0</v>
      </c>
      <c r="J221" s="35"/>
      <c r="K221" s="48" t="s">
        <v>79</v>
      </c>
      <c r="L221" s="47"/>
      <c r="M221" s="35"/>
      <c r="N221" s="48" t="s">
        <v>79</v>
      </c>
      <c r="O221" s="47"/>
      <c r="P221" s="83"/>
    </row>
    <row r="222" spans="2:16" ht="19.5" customHeight="1" x14ac:dyDescent="0.2">
      <c r="B222" s="51">
        <f t="shared" si="143"/>
        <v>45546</v>
      </c>
      <c r="C222" s="52">
        <f t="shared" si="144"/>
        <v>45546</v>
      </c>
      <c r="D222" s="71">
        <v>0.58333333333333337</v>
      </c>
      <c r="E222" s="72">
        <v>0.83333333333333337</v>
      </c>
      <c r="F222" s="55">
        <f t="shared" ref="F222:F224" si="158">(E222-D222)*24</f>
        <v>6</v>
      </c>
      <c r="G222" s="35"/>
      <c r="H222" s="48"/>
      <c r="I222" s="55">
        <f t="shared" si="157"/>
        <v>0</v>
      </c>
      <c r="J222" s="71">
        <v>0.58333333333333337</v>
      </c>
      <c r="K222" s="72">
        <v>0.75</v>
      </c>
      <c r="L222" s="55">
        <f t="shared" ref="L222:L226" si="159">(K222-J222)*24</f>
        <v>3.9999999999999991</v>
      </c>
      <c r="M222" s="71">
        <v>0.41666666666666669</v>
      </c>
      <c r="N222" s="72">
        <v>0.83333333333333337</v>
      </c>
      <c r="O222" s="55">
        <f t="shared" ref="O222:O226" si="160">(N222-M222)*24</f>
        <v>10</v>
      </c>
      <c r="P222" s="83"/>
    </row>
    <row r="223" spans="2:16" ht="19.5" customHeight="1" x14ac:dyDescent="0.2">
      <c r="B223" s="51">
        <f t="shared" si="143"/>
        <v>45547</v>
      </c>
      <c r="C223" s="52">
        <f t="shared" si="144"/>
        <v>45547</v>
      </c>
      <c r="D223" s="71">
        <v>0.58333333333333337</v>
      </c>
      <c r="E223" s="72">
        <v>0.83333333333333337</v>
      </c>
      <c r="F223" s="55">
        <f t="shared" si="158"/>
        <v>6</v>
      </c>
      <c r="G223" s="35"/>
      <c r="H223" s="48"/>
      <c r="I223" s="55">
        <f t="shared" si="157"/>
        <v>0</v>
      </c>
      <c r="J223" s="71">
        <v>0.58333333333333337</v>
      </c>
      <c r="K223" s="72">
        <v>0.75</v>
      </c>
      <c r="L223" s="55">
        <f t="shared" si="159"/>
        <v>3.9999999999999991</v>
      </c>
      <c r="M223" s="71">
        <v>0.41666666666666669</v>
      </c>
      <c r="N223" s="72">
        <v>0.83333333333333337</v>
      </c>
      <c r="O223" s="55">
        <f t="shared" si="160"/>
        <v>10</v>
      </c>
      <c r="P223" s="83"/>
    </row>
    <row r="224" spans="2:16" ht="19.5" customHeight="1" x14ac:dyDescent="0.2">
      <c r="B224" s="51">
        <f t="shared" si="143"/>
        <v>45548</v>
      </c>
      <c r="C224" s="52">
        <f t="shared" si="144"/>
        <v>45548</v>
      </c>
      <c r="D224" s="71">
        <v>0.58333333333333337</v>
      </c>
      <c r="E224" s="72">
        <v>0.83333333333333337</v>
      </c>
      <c r="F224" s="55">
        <f t="shared" si="158"/>
        <v>6</v>
      </c>
      <c r="G224" s="35"/>
      <c r="H224" s="48"/>
      <c r="I224" s="55">
        <f t="shared" si="157"/>
        <v>0</v>
      </c>
      <c r="J224" s="71">
        <v>0.58333333333333337</v>
      </c>
      <c r="K224" s="72">
        <v>0.75</v>
      </c>
      <c r="L224" s="55">
        <f t="shared" si="159"/>
        <v>3.9999999999999991</v>
      </c>
      <c r="M224" s="71">
        <v>0.41666666666666669</v>
      </c>
      <c r="N224" s="72">
        <v>0.83333333333333337</v>
      </c>
      <c r="O224" s="55">
        <f t="shared" si="160"/>
        <v>10</v>
      </c>
      <c r="P224" s="120"/>
    </row>
    <row r="225" spans="2:16" ht="19.5" customHeight="1" x14ac:dyDescent="0.2">
      <c r="B225" s="51">
        <f t="shared" si="143"/>
        <v>45549</v>
      </c>
      <c r="C225" s="52">
        <f t="shared" si="144"/>
        <v>45549</v>
      </c>
      <c r="D225" s="71">
        <v>0.41666666666666669</v>
      </c>
      <c r="E225" s="72">
        <v>0.83333333333333337</v>
      </c>
      <c r="F225" s="55">
        <f>(E225-D225)*24</f>
        <v>10</v>
      </c>
      <c r="G225" s="35"/>
      <c r="H225" s="48"/>
      <c r="I225" s="55">
        <f>(H225-G225)*24</f>
        <v>0</v>
      </c>
      <c r="J225" s="71">
        <v>0.41666666666666669</v>
      </c>
      <c r="K225" s="72">
        <v>0.75</v>
      </c>
      <c r="L225" s="55">
        <f t="shared" si="159"/>
        <v>8</v>
      </c>
      <c r="M225" s="71">
        <v>0.41666666666666669</v>
      </c>
      <c r="N225" s="72">
        <v>0.83333333333333337</v>
      </c>
      <c r="O225" s="55">
        <f t="shared" si="160"/>
        <v>10</v>
      </c>
      <c r="P225" s="83"/>
    </row>
    <row r="226" spans="2:16" ht="19.5" customHeight="1" x14ac:dyDescent="0.2">
      <c r="B226" s="51">
        <f t="shared" si="143"/>
        <v>45550</v>
      </c>
      <c r="C226" s="52">
        <f t="shared" si="144"/>
        <v>45550</v>
      </c>
      <c r="D226" s="53">
        <v>0.41666666666666669</v>
      </c>
      <c r="E226" s="54">
        <v>0.75</v>
      </c>
      <c r="F226" s="55">
        <f t="shared" ref="F226" si="161">(E226-D226)*24</f>
        <v>8</v>
      </c>
      <c r="G226" s="35"/>
      <c r="H226" s="48"/>
      <c r="I226" s="55">
        <f t="shared" ref="I226:I231" si="162">(H226-G226)*24</f>
        <v>0</v>
      </c>
      <c r="J226" s="53">
        <v>0.41666666666666669</v>
      </c>
      <c r="K226" s="54">
        <v>0.75</v>
      </c>
      <c r="L226" s="55">
        <f t="shared" si="159"/>
        <v>8</v>
      </c>
      <c r="M226" s="53">
        <v>0.41666666666666669</v>
      </c>
      <c r="N226" s="54">
        <v>0.75</v>
      </c>
      <c r="O226" s="55">
        <f t="shared" si="160"/>
        <v>8</v>
      </c>
      <c r="P226" s="83"/>
    </row>
    <row r="227" spans="2:16" ht="19.5" customHeight="1" x14ac:dyDescent="0.2">
      <c r="B227" s="174">
        <f t="shared" si="143"/>
        <v>45551</v>
      </c>
      <c r="C227" s="175">
        <f t="shared" si="144"/>
        <v>45551</v>
      </c>
      <c r="D227" s="53">
        <v>0.41666666666666669</v>
      </c>
      <c r="E227" s="54">
        <v>0.75</v>
      </c>
      <c r="F227" s="55">
        <f t="shared" ref="F227" si="163">(E227-D227)*24</f>
        <v>8</v>
      </c>
      <c r="G227" s="35"/>
      <c r="H227" s="48"/>
      <c r="I227" s="55">
        <f t="shared" ref="I227" si="164">(H227-G227)*24</f>
        <v>0</v>
      </c>
      <c r="J227" s="53">
        <v>0.41666666666666669</v>
      </c>
      <c r="K227" s="54">
        <v>0.75</v>
      </c>
      <c r="L227" s="55">
        <f t="shared" ref="L227" si="165">(K227-J227)*24</f>
        <v>8</v>
      </c>
      <c r="M227" s="53">
        <v>0.41666666666666669</v>
      </c>
      <c r="N227" s="54">
        <v>0.75</v>
      </c>
      <c r="O227" s="55">
        <f t="shared" ref="O227" si="166">(N227-M227)*24</f>
        <v>8</v>
      </c>
      <c r="P227" s="83" t="s">
        <v>94</v>
      </c>
    </row>
    <row r="228" spans="2:16" ht="19.5" customHeight="1" x14ac:dyDescent="0.2">
      <c r="B228" s="51">
        <f t="shared" si="143"/>
        <v>45552</v>
      </c>
      <c r="C228" s="52">
        <f t="shared" si="144"/>
        <v>45552</v>
      </c>
      <c r="D228" s="35"/>
      <c r="E228" s="48" t="s">
        <v>79</v>
      </c>
      <c r="F228" s="47"/>
      <c r="G228" s="35"/>
      <c r="H228" s="48"/>
      <c r="I228" s="55">
        <f t="shared" si="162"/>
        <v>0</v>
      </c>
      <c r="J228" s="35"/>
      <c r="K228" s="48" t="s">
        <v>79</v>
      </c>
      <c r="L228" s="47"/>
      <c r="M228" s="35"/>
      <c r="N228" s="48" t="s">
        <v>79</v>
      </c>
      <c r="O228" s="47"/>
      <c r="P228" s="92"/>
    </row>
    <row r="229" spans="2:16" ht="19.5" customHeight="1" x14ac:dyDescent="0.2">
      <c r="B229" s="51">
        <f t="shared" si="143"/>
        <v>45553</v>
      </c>
      <c r="C229" s="52">
        <f t="shared" si="144"/>
        <v>45553</v>
      </c>
      <c r="D229" s="71">
        <v>0.58333333333333337</v>
      </c>
      <c r="E229" s="72">
        <v>0.83333333333333337</v>
      </c>
      <c r="F229" s="55">
        <f t="shared" ref="F229:F231" si="167">(E229-D229)*24</f>
        <v>6</v>
      </c>
      <c r="G229" s="35"/>
      <c r="H229" s="48"/>
      <c r="I229" s="55">
        <f t="shared" si="162"/>
        <v>0</v>
      </c>
      <c r="J229" s="71">
        <v>0.58333333333333337</v>
      </c>
      <c r="K229" s="72">
        <v>0.75</v>
      </c>
      <c r="L229" s="55">
        <f t="shared" ref="L229:L234" si="168">(K229-J229)*24</f>
        <v>3.9999999999999991</v>
      </c>
      <c r="M229" s="71">
        <v>0.41666666666666669</v>
      </c>
      <c r="N229" s="72">
        <v>0.83333333333333337</v>
      </c>
      <c r="O229" s="55">
        <f t="shared" ref="O229:O234" si="169">(N229-M229)*24</f>
        <v>10</v>
      </c>
      <c r="P229" s="83"/>
    </row>
    <row r="230" spans="2:16" ht="19.5" customHeight="1" x14ac:dyDescent="0.2">
      <c r="B230" s="51">
        <f t="shared" si="143"/>
        <v>45554</v>
      </c>
      <c r="C230" s="52">
        <f t="shared" si="144"/>
        <v>45554</v>
      </c>
      <c r="D230" s="71">
        <v>0.58333333333333337</v>
      </c>
      <c r="E230" s="72">
        <v>0.83333333333333337</v>
      </c>
      <c r="F230" s="55">
        <f t="shared" si="167"/>
        <v>6</v>
      </c>
      <c r="G230" s="35"/>
      <c r="H230" s="48"/>
      <c r="I230" s="55">
        <f t="shared" si="162"/>
        <v>0</v>
      </c>
      <c r="J230" s="71">
        <v>0.58333333333333337</v>
      </c>
      <c r="K230" s="72">
        <v>0.75</v>
      </c>
      <c r="L230" s="55">
        <f t="shared" si="168"/>
        <v>3.9999999999999991</v>
      </c>
      <c r="M230" s="71">
        <v>0.41666666666666669</v>
      </c>
      <c r="N230" s="72">
        <v>0.83333333333333337</v>
      </c>
      <c r="O230" s="55">
        <f t="shared" si="169"/>
        <v>10</v>
      </c>
      <c r="P230" s="83"/>
    </row>
    <row r="231" spans="2:16" ht="19.5" customHeight="1" x14ac:dyDescent="0.2">
      <c r="B231" s="51">
        <f t="shared" si="143"/>
        <v>45555</v>
      </c>
      <c r="C231" s="52">
        <f t="shared" si="144"/>
        <v>45555</v>
      </c>
      <c r="D231" s="71">
        <v>0.58333333333333337</v>
      </c>
      <c r="E231" s="72">
        <v>0.83333333333333337</v>
      </c>
      <c r="F231" s="55">
        <f t="shared" si="167"/>
        <v>6</v>
      </c>
      <c r="G231" s="35"/>
      <c r="H231" s="48"/>
      <c r="I231" s="55">
        <f t="shared" si="162"/>
        <v>0</v>
      </c>
      <c r="J231" s="71">
        <v>0.58333333333333337</v>
      </c>
      <c r="K231" s="72">
        <v>0.75</v>
      </c>
      <c r="L231" s="55">
        <f t="shared" si="168"/>
        <v>3.9999999999999991</v>
      </c>
      <c r="M231" s="71">
        <v>0.41666666666666669</v>
      </c>
      <c r="N231" s="72">
        <v>0.83333333333333337</v>
      </c>
      <c r="O231" s="55">
        <f t="shared" si="169"/>
        <v>10</v>
      </c>
      <c r="P231" s="117"/>
    </row>
    <row r="232" spans="2:16" ht="19.5" customHeight="1" x14ac:dyDescent="0.2">
      <c r="B232" s="51">
        <f t="shared" si="143"/>
        <v>45556</v>
      </c>
      <c r="C232" s="52">
        <f t="shared" si="144"/>
        <v>45556</v>
      </c>
      <c r="D232" s="71">
        <v>0.41666666666666669</v>
      </c>
      <c r="E232" s="72">
        <v>0.83333333333333337</v>
      </c>
      <c r="F232" s="55">
        <f>(E232-D232)*24</f>
        <v>10</v>
      </c>
      <c r="G232" s="35"/>
      <c r="H232" s="48"/>
      <c r="I232" s="55">
        <f>(H232-G232)*24</f>
        <v>0</v>
      </c>
      <c r="J232" s="71">
        <v>0.41666666666666669</v>
      </c>
      <c r="K232" s="72">
        <v>0.75</v>
      </c>
      <c r="L232" s="55">
        <f t="shared" si="168"/>
        <v>8</v>
      </c>
      <c r="M232" s="71">
        <v>0.41666666666666669</v>
      </c>
      <c r="N232" s="72">
        <v>0.83333333333333337</v>
      </c>
      <c r="O232" s="55">
        <f t="shared" si="169"/>
        <v>10</v>
      </c>
      <c r="P232" s="121"/>
    </row>
    <row r="233" spans="2:16" ht="19.5" customHeight="1" x14ac:dyDescent="0.2">
      <c r="B233" s="51">
        <f t="shared" si="143"/>
        <v>45557</v>
      </c>
      <c r="C233" s="52">
        <f t="shared" si="144"/>
        <v>45557</v>
      </c>
      <c r="D233" s="53">
        <v>0.41666666666666669</v>
      </c>
      <c r="E233" s="54">
        <v>0.75</v>
      </c>
      <c r="F233" s="55">
        <f t="shared" ref="F233:F234" si="170">(E233-D233)*24</f>
        <v>8</v>
      </c>
      <c r="G233" s="35"/>
      <c r="H233" s="48"/>
      <c r="I233" s="55">
        <f t="shared" ref="I233:I234" si="171">(H233-G233)*24</f>
        <v>0</v>
      </c>
      <c r="J233" s="53">
        <v>0.41666666666666669</v>
      </c>
      <c r="K233" s="54">
        <v>0.75</v>
      </c>
      <c r="L233" s="55">
        <f t="shared" si="168"/>
        <v>8</v>
      </c>
      <c r="M233" s="53">
        <v>0.41666666666666669</v>
      </c>
      <c r="N233" s="54">
        <v>0.75</v>
      </c>
      <c r="O233" s="55">
        <f t="shared" si="169"/>
        <v>8</v>
      </c>
      <c r="P233" s="83" t="s">
        <v>409</v>
      </c>
    </row>
    <row r="234" spans="2:16" ht="19.5" customHeight="1" x14ac:dyDescent="0.2">
      <c r="B234" s="174">
        <f t="shared" si="143"/>
        <v>45558</v>
      </c>
      <c r="C234" s="175">
        <f t="shared" si="144"/>
        <v>45558</v>
      </c>
      <c r="D234" s="53">
        <v>0.41666666666666669</v>
      </c>
      <c r="E234" s="54">
        <v>0.75</v>
      </c>
      <c r="F234" s="55">
        <f t="shared" si="170"/>
        <v>8</v>
      </c>
      <c r="G234" s="35"/>
      <c r="H234" s="48"/>
      <c r="I234" s="55">
        <f t="shared" si="171"/>
        <v>0</v>
      </c>
      <c r="J234" s="53">
        <v>0.41666666666666669</v>
      </c>
      <c r="K234" s="54">
        <v>0.75</v>
      </c>
      <c r="L234" s="55">
        <f t="shared" si="168"/>
        <v>8</v>
      </c>
      <c r="M234" s="53">
        <v>0.41666666666666669</v>
      </c>
      <c r="N234" s="54">
        <v>0.75</v>
      </c>
      <c r="O234" s="55">
        <f t="shared" si="169"/>
        <v>8</v>
      </c>
      <c r="P234" s="83" t="s">
        <v>396</v>
      </c>
    </row>
    <row r="235" spans="2:16" ht="19.5" customHeight="1" x14ac:dyDescent="0.2">
      <c r="B235" s="51">
        <f t="shared" si="143"/>
        <v>45559</v>
      </c>
      <c r="C235" s="52">
        <f t="shared" si="144"/>
        <v>45559</v>
      </c>
      <c r="D235" s="35"/>
      <c r="E235" s="48" t="s">
        <v>79</v>
      </c>
      <c r="F235" s="47"/>
      <c r="G235" s="35"/>
      <c r="H235" s="48"/>
      <c r="I235" s="55">
        <f t="shared" ref="I235" si="172">(H235-G235)*24</f>
        <v>0</v>
      </c>
      <c r="J235" s="35"/>
      <c r="K235" s="48" t="s">
        <v>79</v>
      </c>
      <c r="L235" s="47"/>
      <c r="M235" s="35"/>
      <c r="N235" s="48" t="s">
        <v>79</v>
      </c>
      <c r="O235" s="47"/>
      <c r="P235" s="92"/>
    </row>
    <row r="236" spans="2:16" ht="19.5" customHeight="1" x14ac:dyDescent="0.2">
      <c r="B236" s="160">
        <f t="shared" si="143"/>
        <v>45560</v>
      </c>
      <c r="C236" s="161">
        <f t="shared" si="144"/>
        <v>45560</v>
      </c>
      <c r="D236" s="71">
        <v>0.58333333333333337</v>
      </c>
      <c r="E236" s="72">
        <v>0.83333333333333337</v>
      </c>
      <c r="F236" s="55">
        <f t="shared" ref="F236" si="173">(E236-D236)*24</f>
        <v>6</v>
      </c>
      <c r="G236" s="35"/>
      <c r="H236" s="48"/>
      <c r="I236" s="55">
        <f t="shared" ref="I236" si="174">(H236-G236)*24</f>
        <v>0</v>
      </c>
      <c r="J236" s="71">
        <v>0.58333333333333337</v>
      </c>
      <c r="K236" s="72">
        <v>0.75</v>
      </c>
      <c r="L236" s="55">
        <f t="shared" ref="L236" si="175">(K236-J236)*24</f>
        <v>3.9999999999999991</v>
      </c>
      <c r="M236" s="71">
        <v>0.41666666666666669</v>
      </c>
      <c r="N236" s="72">
        <v>0.83333333333333337</v>
      </c>
      <c r="O236" s="55">
        <f t="shared" ref="O236" si="176">(N236-M236)*24</f>
        <v>10</v>
      </c>
      <c r="P236" s="92"/>
    </row>
    <row r="237" spans="2:16" ht="19.5" customHeight="1" x14ac:dyDescent="0.2">
      <c r="B237" s="51">
        <f t="shared" si="143"/>
        <v>45561</v>
      </c>
      <c r="C237" s="52">
        <f t="shared" si="144"/>
        <v>45561</v>
      </c>
      <c r="D237" s="71">
        <v>0.58333333333333337</v>
      </c>
      <c r="E237" s="72">
        <v>0.83333333333333337</v>
      </c>
      <c r="F237" s="55">
        <f t="shared" ref="F237" si="177">(E237-D237)*24</f>
        <v>6</v>
      </c>
      <c r="G237" s="35"/>
      <c r="H237" s="48"/>
      <c r="I237" s="55">
        <f t="shared" ref="I237" si="178">(H237-G237)*24</f>
        <v>0</v>
      </c>
      <c r="J237" s="71">
        <v>0.58333333333333337</v>
      </c>
      <c r="K237" s="72">
        <v>0.75</v>
      </c>
      <c r="L237" s="55">
        <f t="shared" ref="L237" si="179">(K237-J237)*24</f>
        <v>3.9999999999999991</v>
      </c>
      <c r="M237" s="71">
        <v>0.41666666666666669</v>
      </c>
      <c r="N237" s="72">
        <v>0.83333333333333337</v>
      </c>
      <c r="O237" s="55">
        <f t="shared" ref="O237" si="180">(N237-M237)*24</f>
        <v>10</v>
      </c>
      <c r="P237" s="92"/>
    </row>
    <row r="238" spans="2:16" ht="19.5" customHeight="1" x14ac:dyDescent="0.2">
      <c r="B238" s="51">
        <f t="shared" si="143"/>
        <v>45562</v>
      </c>
      <c r="C238" s="52">
        <f t="shared" si="144"/>
        <v>45562</v>
      </c>
      <c r="D238" s="71">
        <v>0.58333333333333337</v>
      </c>
      <c r="E238" s="72">
        <v>0.83333333333333337</v>
      </c>
      <c r="F238" s="55">
        <f>(E238-D238)*24</f>
        <v>6</v>
      </c>
      <c r="G238" s="35"/>
      <c r="H238" s="48"/>
      <c r="I238" s="55">
        <f>(H238-G238)*24</f>
        <v>0</v>
      </c>
      <c r="J238" s="71">
        <v>0.58333333333333337</v>
      </c>
      <c r="K238" s="72">
        <v>0.75</v>
      </c>
      <c r="L238" s="55">
        <f>(K238-J238)*24</f>
        <v>3.9999999999999991</v>
      </c>
      <c r="M238" s="71">
        <v>0.41666666666666669</v>
      </c>
      <c r="N238" s="72">
        <v>0.83333333333333337</v>
      </c>
      <c r="O238" s="55">
        <f>(N238-M238)*24</f>
        <v>10</v>
      </c>
      <c r="P238" s="92"/>
    </row>
    <row r="239" spans="2:16" ht="19.5" customHeight="1" x14ac:dyDescent="0.2">
      <c r="B239" s="51">
        <f t="shared" si="143"/>
        <v>45563</v>
      </c>
      <c r="C239" s="52">
        <f t="shared" si="144"/>
        <v>45563</v>
      </c>
      <c r="D239" s="71">
        <v>0.41666666666666669</v>
      </c>
      <c r="E239" s="72">
        <v>0.83333333333333337</v>
      </c>
      <c r="F239" s="55">
        <f>(E239-D239)*24</f>
        <v>10</v>
      </c>
      <c r="G239" s="35"/>
      <c r="H239" s="48"/>
      <c r="I239" s="55">
        <f>(H239-G239)*24</f>
        <v>0</v>
      </c>
      <c r="J239" s="71">
        <v>0.41666666666666669</v>
      </c>
      <c r="K239" s="72">
        <v>0.75</v>
      </c>
      <c r="L239" s="55">
        <f t="shared" ref="L239:L240" si="181">(K239-J239)*24</f>
        <v>8</v>
      </c>
      <c r="M239" s="71">
        <v>0.41666666666666669</v>
      </c>
      <c r="N239" s="72">
        <v>0.83333333333333337</v>
      </c>
      <c r="O239" s="55">
        <f t="shared" ref="O239:O240" si="182">(N239-M239)*24</f>
        <v>10</v>
      </c>
      <c r="P239" s="92"/>
    </row>
    <row r="240" spans="2:16" ht="19.5" customHeight="1" x14ac:dyDescent="0.2">
      <c r="B240" s="51">
        <f>IF(DAY(B239+1)&lt;&gt;29,"",B239+1)</f>
        <v>45564</v>
      </c>
      <c r="C240" s="52">
        <f t="shared" si="144"/>
        <v>45564</v>
      </c>
      <c r="D240" s="53">
        <v>0.41666666666666669</v>
      </c>
      <c r="E240" s="54">
        <v>0.75</v>
      </c>
      <c r="F240" s="55">
        <f t="shared" ref="F240" si="183">(E240-D240)*24</f>
        <v>8</v>
      </c>
      <c r="G240" s="35"/>
      <c r="H240" s="48"/>
      <c r="I240" s="55">
        <f t="shared" ref="I240" si="184">(H240-G240)*24</f>
        <v>0</v>
      </c>
      <c r="J240" s="53">
        <v>0.41666666666666669</v>
      </c>
      <c r="K240" s="54">
        <v>0.75</v>
      </c>
      <c r="L240" s="55">
        <f t="shared" si="181"/>
        <v>8</v>
      </c>
      <c r="M240" s="53">
        <v>0.41666666666666669</v>
      </c>
      <c r="N240" s="54">
        <v>0.75</v>
      </c>
      <c r="O240" s="55">
        <f t="shared" si="182"/>
        <v>8</v>
      </c>
      <c r="P240" s="83"/>
    </row>
    <row r="241" spans="2:16" ht="19.5" customHeight="1" x14ac:dyDescent="0.2">
      <c r="B241" s="51">
        <f>IF(DAY(B240+1)&lt;&gt;30,"",B240+1)</f>
        <v>45565</v>
      </c>
      <c r="C241" s="52">
        <f t="shared" si="144"/>
        <v>45565</v>
      </c>
      <c r="D241" s="71">
        <v>0.58333333333333337</v>
      </c>
      <c r="E241" s="72">
        <v>0.83333333333333337</v>
      </c>
      <c r="F241" s="55">
        <f>(E241-D241)*24</f>
        <v>6</v>
      </c>
      <c r="G241" s="35"/>
      <c r="H241" s="48"/>
      <c r="I241" s="55">
        <f>(H241-G241)*24</f>
        <v>0</v>
      </c>
      <c r="J241" s="71">
        <v>0.58333333333333337</v>
      </c>
      <c r="K241" s="72">
        <v>0.75</v>
      </c>
      <c r="L241" s="55">
        <f>(K241-J241)*24</f>
        <v>3.9999999999999991</v>
      </c>
      <c r="M241" s="71">
        <v>0.41666666666666669</v>
      </c>
      <c r="N241" s="72">
        <v>0.83333333333333337</v>
      </c>
      <c r="O241" s="55">
        <f>(N241-M241)*24</f>
        <v>10</v>
      </c>
      <c r="P241" s="156"/>
    </row>
    <row r="242" spans="2:16" ht="19.5" customHeight="1" thickBot="1" x14ac:dyDescent="0.25">
      <c r="B242" s="51" t="str">
        <f>IF(DAY(B241+1)&lt;&gt;31,"",B241+1)</f>
        <v/>
      </c>
      <c r="C242" s="52" t="str">
        <f t="shared" si="144"/>
        <v/>
      </c>
      <c r="D242" s="56"/>
      <c r="E242" s="77"/>
      <c r="F242" s="76"/>
      <c r="G242" s="75"/>
      <c r="H242" s="77"/>
      <c r="I242" s="76"/>
      <c r="J242" s="75"/>
      <c r="K242" s="77"/>
      <c r="L242" s="76"/>
      <c r="M242" s="75"/>
      <c r="N242" s="77"/>
      <c r="O242" s="76"/>
      <c r="P242" s="94"/>
    </row>
    <row r="243" spans="2:16" ht="19.5" customHeight="1" thickTop="1" x14ac:dyDescent="0.2">
      <c r="B243" s="57" t="s">
        <v>37</v>
      </c>
      <c r="C243" s="58"/>
      <c r="D243" s="57"/>
      <c r="E243" s="59">
        <f>COUNTIF(D212:D242,"&gt;0")</f>
        <v>26</v>
      </c>
      <c r="F243" s="60"/>
      <c r="G243" s="61"/>
      <c r="H243" s="59">
        <f>COUNTIF(G212:G242,"&gt;0")</f>
        <v>0</v>
      </c>
      <c r="I243" s="60"/>
      <c r="J243" s="61"/>
      <c r="K243" s="59">
        <f>COUNTIF(J212:J242,"&gt;0")</f>
        <v>26</v>
      </c>
      <c r="L243" s="60"/>
      <c r="M243" s="61"/>
      <c r="N243" s="59">
        <f>COUNTIF(M212:M242,"&gt;0")</f>
        <v>26</v>
      </c>
      <c r="O243" s="60"/>
      <c r="P243" s="40"/>
    </row>
    <row r="244" spans="2:16" ht="19.5" customHeight="1" x14ac:dyDescent="0.2">
      <c r="B244" s="62" t="s">
        <v>309</v>
      </c>
      <c r="C244" s="63"/>
      <c r="D244" s="64"/>
      <c r="E244" s="74">
        <f>SUM(F212:F242)</f>
        <v>186</v>
      </c>
      <c r="F244" s="63"/>
      <c r="G244" s="65"/>
      <c r="H244" s="74">
        <f>SUM(I212:I242)</f>
        <v>0</v>
      </c>
      <c r="I244" s="63"/>
      <c r="J244" s="65"/>
      <c r="K244" s="74">
        <f>SUM(L212:L242)</f>
        <v>148</v>
      </c>
      <c r="L244" s="63"/>
      <c r="M244" s="65"/>
      <c r="N244" s="74">
        <f>SUM(O212:O242)</f>
        <v>246</v>
      </c>
      <c r="O244" s="63"/>
      <c r="P244" s="40"/>
    </row>
    <row r="245" spans="2:16" ht="19.5" customHeight="1" x14ac:dyDescent="0.2">
      <c r="B245" s="64" t="s">
        <v>366</v>
      </c>
      <c r="C245" s="66"/>
      <c r="D245" s="64"/>
      <c r="E245" s="90">
        <f>COUNTIF($B$212:$B$242,"&gt;0")-E243</f>
        <v>4</v>
      </c>
      <c r="F245" s="47"/>
      <c r="G245" s="35"/>
      <c r="H245" s="90">
        <f>COUNTIF($B$212:$B$242,"&gt;0")-H243</f>
        <v>30</v>
      </c>
      <c r="I245" s="47"/>
      <c r="J245" s="35"/>
      <c r="K245" s="90">
        <f>COUNTIF($B$212:$B$242,"&gt;0")-K243</f>
        <v>4</v>
      </c>
      <c r="L245" s="47"/>
      <c r="M245" s="35"/>
      <c r="N245" s="90">
        <f>COUNTIF($B$212:$B$242,"&gt;0")-N243</f>
        <v>4</v>
      </c>
      <c r="O245" s="47"/>
      <c r="P245" s="40"/>
    </row>
    <row r="246" spans="2:16" ht="19.5" customHeight="1" x14ac:dyDescent="0.2">
      <c r="B246" s="67"/>
      <c r="C246" s="68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</row>
    <row r="247" spans="2:16" ht="18.75" customHeight="1" x14ac:dyDescent="0.2">
      <c r="B247" s="287" t="s">
        <v>13</v>
      </c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2:16" ht="18.75" customHeight="1" x14ac:dyDescent="0.2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2:16" ht="18.75" customHeight="1" x14ac:dyDescent="0.2"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189">
        <f>P3</f>
        <v>45342</v>
      </c>
    </row>
    <row r="250" spans="2:16" ht="18.75" customHeight="1" x14ac:dyDescent="0.2">
      <c r="B250" s="377">
        <f>EDATE(B209, 1)</f>
        <v>45566</v>
      </c>
      <c r="C250" s="377"/>
      <c r="D250" s="377"/>
      <c r="E250" s="295">
        <f>B250</f>
        <v>45566</v>
      </c>
      <c r="F250" s="295"/>
    </row>
    <row r="251" spans="2:16" ht="19.5" customHeight="1" x14ac:dyDescent="0.2">
      <c r="B251" s="289"/>
      <c r="C251" s="290"/>
      <c r="D251" s="219" t="s">
        <v>313</v>
      </c>
      <c r="E251" s="293"/>
      <c r="F251" s="220"/>
      <c r="G251" s="219" t="s">
        <v>2</v>
      </c>
      <c r="H251" s="293"/>
      <c r="I251" s="220"/>
      <c r="J251" s="219" t="s">
        <v>36</v>
      </c>
      <c r="K251" s="293"/>
      <c r="L251" s="220"/>
      <c r="M251" s="219" t="s">
        <v>237</v>
      </c>
      <c r="N251" s="293"/>
      <c r="O251" s="220"/>
      <c r="P251" s="40" t="s">
        <v>306</v>
      </c>
    </row>
    <row r="252" spans="2:16" ht="19.5" customHeight="1" x14ac:dyDescent="0.2">
      <c r="B252" s="291"/>
      <c r="C252" s="292"/>
      <c r="D252" s="35" t="s">
        <v>246</v>
      </c>
      <c r="E252" s="48" t="s">
        <v>307</v>
      </c>
      <c r="F252" s="47" t="s">
        <v>308</v>
      </c>
      <c r="G252" s="35" t="s">
        <v>246</v>
      </c>
      <c r="H252" s="48" t="s">
        <v>307</v>
      </c>
      <c r="I252" s="47" t="s">
        <v>308</v>
      </c>
      <c r="J252" s="35" t="s">
        <v>246</v>
      </c>
      <c r="K252" s="48" t="s">
        <v>307</v>
      </c>
      <c r="L252" s="47" t="s">
        <v>308</v>
      </c>
      <c r="M252" s="35" t="s">
        <v>246</v>
      </c>
      <c r="N252" s="48" t="s">
        <v>307</v>
      </c>
      <c r="O252" s="47" t="s">
        <v>308</v>
      </c>
      <c r="P252" s="3"/>
    </row>
    <row r="253" spans="2:16" ht="19.5" customHeight="1" x14ac:dyDescent="0.2">
      <c r="B253" s="51">
        <f>B250</f>
        <v>45566</v>
      </c>
      <c r="C253" s="52">
        <f>B253</f>
        <v>45566</v>
      </c>
      <c r="D253" s="35"/>
      <c r="E253" s="48" t="s">
        <v>79</v>
      </c>
      <c r="F253" s="47"/>
      <c r="G253" s="35"/>
      <c r="H253" s="48" t="s">
        <v>79</v>
      </c>
      <c r="I253" s="47"/>
      <c r="J253" s="35"/>
      <c r="K253" s="48" t="s">
        <v>79</v>
      </c>
      <c r="L253" s="47"/>
      <c r="M253" s="35"/>
      <c r="N253" s="48" t="s">
        <v>79</v>
      </c>
      <c r="O253" s="47"/>
      <c r="P253" s="83"/>
    </row>
    <row r="254" spans="2:16" ht="19.5" customHeight="1" x14ac:dyDescent="0.2">
      <c r="B254" s="51">
        <f t="shared" ref="B254:B280" si="185">B253+1</f>
        <v>45567</v>
      </c>
      <c r="C254" s="52">
        <f>B254</f>
        <v>45567</v>
      </c>
      <c r="D254" s="71">
        <v>0.58333333333333337</v>
      </c>
      <c r="E254" s="72">
        <v>0.83333333333333337</v>
      </c>
      <c r="F254" s="55">
        <f>(E254-D254)*24</f>
        <v>6</v>
      </c>
      <c r="G254" s="35"/>
      <c r="H254" s="48"/>
      <c r="I254" s="55"/>
      <c r="J254" s="71">
        <v>0.58333333333333337</v>
      </c>
      <c r="K254" s="72">
        <v>0.75</v>
      </c>
      <c r="L254" s="55">
        <f>(K254-J254)*24</f>
        <v>3.9999999999999991</v>
      </c>
      <c r="M254" s="71">
        <v>0.41666666666666669</v>
      </c>
      <c r="N254" s="72">
        <v>0.83333333333333337</v>
      </c>
      <c r="O254" s="55">
        <f>(N254-M254)*24</f>
        <v>10</v>
      </c>
      <c r="P254" s="83"/>
    </row>
    <row r="255" spans="2:16" ht="19.5" customHeight="1" x14ac:dyDescent="0.2">
      <c r="B255" s="51">
        <f t="shared" si="185"/>
        <v>45568</v>
      </c>
      <c r="C255" s="52">
        <f t="shared" ref="C255:C283" si="186">B255</f>
        <v>45568</v>
      </c>
      <c r="D255" s="71">
        <v>0.58333333333333337</v>
      </c>
      <c r="E255" s="72">
        <v>0.83333333333333337</v>
      </c>
      <c r="F255" s="55">
        <f>(E255-D255)*24</f>
        <v>6</v>
      </c>
      <c r="G255" s="35"/>
      <c r="H255" s="48"/>
      <c r="I255" s="55"/>
      <c r="J255" s="71">
        <v>0.58333333333333337</v>
      </c>
      <c r="K255" s="72">
        <v>0.75</v>
      </c>
      <c r="L255" s="55">
        <f>(K255-J255)*24</f>
        <v>3.9999999999999991</v>
      </c>
      <c r="M255" s="71">
        <v>0.41666666666666669</v>
      </c>
      <c r="N255" s="72">
        <v>0.83333333333333337</v>
      </c>
      <c r="O255" s="55">
        <f>(N255-M255)*24</f>
        <v>10</v>
      </c>
      <c r="P255" s="83"/>
    </row>
    <row r="256" spans="2:16" ht="19.5" customHeight="1" x14ac:dyDescent="0.2">
      <c r="B256" s="51">
        <f t="shared" si="185"/>
        <v>45569</v>
      </c>
      <c r="C256" s="52">
        <f t="shared" si="186"/>
        <v>45569</v>
      </c>
      <c r="D256" s="71">
        <v>0.58333333333333337</v>
      </c>
      <c r="E256" s="72">
        <v>0.83333333333333337</v>
      </c>
      <c r="F256" s="55">
        <f>(E256-D256)*24</f>
        <v>6</v>
      </c>
      <c r="G256" s="35"/>
      <c r="H256" s="48"/>
      <c r="I256" s="55"/>
      <c r="J256" s="71">
        <v>0.58333333333333337</v>
      </c>
      <c r="K256" s="72">
        <v>0.75</v>
      </c>
      <c r="L256" s="55">
        <f>(K256-J256)*24</f>
        <v>3.9999999999999991</v>
      </c>
      <c r="M256" s="71">
        <v>0.41666666666666669</v>
      </c>
      <c r="N256" s="72">
        <v>0.83333333333333337</v>
      </c>
      <c r="O256" s="55">
        <f>(N256-M256)*24</f>
        <v>10</v>
      </c>
      <c r="P256" s="128"/>
    </row>
    <row r="257" spans="2:16" ht="19.5" customHeight="1" x14ac:dyDescent="0.2">
      <c r="B257" s="51">
        <f t="shared" si="185"/>
        <v>45570</v>
      </c>
      <c r="C257" s="52">
        <f t="shared" si="186"/>
        <v>45570</v>
      </c>
      <c r="D257" s="71">
        <v>0.41666666666666669</v>
      </c>
      <c r="E257" s="72">
        <v>0.83333333333333337</v>
      </c>
      <c r="F257" s="55">
        <f>(E257-D257)*24</f>
        <v>10</v>
      </c>
      <c r="G257" s="35"/>
      <c r="H257" s="48"/>
      <c r="I257" s="55"/>
      <c r="J257" s="71">
        <v>0.41666666666666669</v>
      </c>
      <c r="K257" s="72">
        <v>0.75</v>
      </c>
      <c r="L257" s="55">
        <f t="shared" ref="L257:L258" si="187">(K257-J257)*24</f>
        <v>8</v>
      </c>
      <c r="M257" s="71">
        <v>0.41666666666666669</v>
      </c>
      <c r="N257" s="72">
        <v>0.83333333333333337</v>
      </c>
      <c r="O257" s="55">
        <f t="shared" ref="O257:O258" si="188">(N257-M257)*24</f>
        <v>10</v>
      </c>
      <c r="P257" s="83"/>
    </row>
    <row r="258" spans="2:16" ht="19.5" customHeight="1" x14ac:dyDescent="0.2">
      <c r="B258" s="51">
        <f t="shared" si="185"/>
        <v>45571</v>
      </c>
      <c r="C258" s="52">
        <f t="shared" si="186"/>
        <v>45571</v>
      </c>
      <c r="D258" s="53">
        <v>0.41666666666666669</v>
      </c>
      <c r="E258" s="54">
        <v>0.75</v>
      </c>
      <c r="F258" s="55">
        <f t="shared" ref="F258" si="189">(E258-D258)*24</f>
        <v>8</v>
      </c>
      <c r="G258" s="35"/>
      <c r="H258" s="48"/>
      <c r="I258" s="55"/>
      <c r="J258" s="53">
        <v>0.41666666666666669</v>
      </c>
      <c r="K258" s="54">
        <v>0.75</v>
      </c>
      <c r="L258" s="55">
        <f t="shared" si="187"/>
        <v>8</v>
      </c>
      <c r="M258" s="53">
        <v>0.41666666666666669</v>
      </c>
      <c r="N258" s="54">
        <v>0.75</v>
      </c>
      <c r="O258" s="55">
        <f t="shared" si="188"/>
        <v>8</v>
      </c>
      <c r="P258" s="91"/>
    </row>
    <row r="259" spans="2:16" ht="19.5" customHeight="1" x14ac:dyDescent="0.2">
      <c r="B259" s="51">
        <f t="shared" si="185"/>
        <v>45572</v>
      </c>
      <c r="C259" s="52">
        <f t="shared" si="186"/>
        <v>45572</v>
      </c>
      <c r="D259" s="71">
        <v>0.58333333333333337</v>
      </c>
      <c r="E259" s="72">
        <v>0.83333333333333337</v>
      </c>
      <c r="F259" s="55">
        <f>(E259-D259)*24</f>
        <v>6</v>
      </c>
      <c r="G259" s="35"/>
      <c r="H259" s="48"/>
      <c r="I259" s="82"/>
      <c r="J259" s="71">
        <v>0.58333333333333337</v>
      </c>
      <c r="K259" s="72">
        <v>0.75</v>
      </c>
      <c r="L259" s="55">
        <f>(K259-J259)*24</f>
        <v>3.9999999999999991</v>
      </c>
      <c r="M259" s="71">
        <v>0.41666666666666669</v>
      </c>
      <c r="N259" s="72">
        <v>0.83333333333333337</v>
      </c>
      <c r="O259" s="55">
        <f>(N259-M259)*24</f>
        <v>10</v>
      </c>
      <c r="P259" s="190" t="s">
        <v>436</v>
      </c>
    </row>
    <row r="260" spans="2:16" ht="19.5" customHeight="1" x14ac:dyDescent="0.2">
      <c r="B260" s="51">
        <f t="shared" si="185"/>
        <v>45573</v>
      </c>
      <c r="C260" s="52">
        <f t="shared" si="186"/>
        <v>45573</v>
      </c>
      <c r="D260" s="35"/>
      <c r="E260" s="48" t="s">
        <v>79</v>
      </c>
      <c r="F260" s="47"/>
      <c r="G260" s="35"/>
      <c r="H260" s="48"/>
      <c r="I260" s="82"/>
      <c r="J260" s="35"/>
      <c r="K260" s="48" t="s">
        <v>79</v>
      </c>
      <c r="L260" s="47"/>
      <c r="M260" s="35"/>
      <c r="N260" s="48" t="s">
        <v>79</v>
      </c>
      <c r="O260" s="47"/>
      <c r="P260" s="83"/>
    </row>
    <row r="261" spans="2:16" ht="19.5" customHeight="1" x14ac:dyDescent="0.2">
      <c r="B261" s="51">
        <f t="shared" si="185"/>
        <v>45574</v>
      </c>
      <c r="C261" s="52">
        <f t="shared" si="186"/>
        <v>45574</v>
      </c>
      <c r="D261" s="71"/>
      <c r="E261" s="72"/>
      <c r="F261" s="55"/>
      <c r="G261" s="35"/>
      <c r="H261" s="48"/>
      <c r="I261" s="82"/>
      <c r="J261" s="71">
        <v>0.58333333333333337</v>
      </c>
      <c r="K261" s="72">
        <v>0.75</v>
      </c>
      <c r="L261" s="55">
        <f t="shared" ref="L261:L265" si="190">(K261-J261)*24</f>
        <v>3.9999999999999991</v>
      </c>
      <c r="M261" s="71">
        <v>0.41666666666666669</v>
      </c>
      <c r="N261" s="72">
        <v>0.83333333333333337</v>
      </c>
      <c r="O261" s="55">
        <f t="shared" ref="O261:O265" si="191">(N261-M261)*24</f>
        <v>10</v>
      </c>
      <c r="P261" s="92"/>
    </row>
    <row r="262" spans="2:16" ht="19.5" customHeight="1" x14ac:dyDescent="0.2">
      <c r="B262" s="51">
        <f t="shared" si="185"/>
        <v>45575</v>
      </c>
      <c r="C262" s="52">
        <f t="shared" si="186"/>
        <v>45575</v>
      </c>
      <c r="D262" s="71"/>
      <c r="E262" s="72"/>
      <c r="F262" s="55"/>
      <c r="G262" s="35"/>
      <c r="H262" s="48"/>
      <c r="I262" s="82"/>
      <c r="J262" s="71">
        <v>0.58333333333333337</v>
      </c>
      <c r="K262" s="72">
        <v>0.75</v>
      </c>
      <c r="L262" s="55">
        <f t="shared" si="190"/>
        <v>3.9999999999999991</v>
      </c>
      <c r="M262" s="71">
        <v>0.41666666666666669</v>
      </c>
      <c r="N262" s="72">
        <v>0.83333333333333337</v>
      </c>
      <c r="O262" s="55">
        <f t="shared" si="191"/>
        <v>10</v>
      </c>
      <c r="P262" s="92"/>
    </row>
    <row r="263" spans="2:16" ht="19.5" customHeight="1" x14ac:dyDescent="0.2">
      <c r="B263" s="51">
        <f t="shared" si="185"/>
        <v>45576</v>
      </c>
      <c r="C263" s="52">
        <f t="shared" si="186"/>
        <v>45576</v>
      </c>
      <c r="D263" s="71"/>
      <c r="E263" s="72"/>
      <c r="F263" s="55"/>
      <c r="G263" s="35"/>
      <c r="H263" s="48"/>
      <c r="I263" s="82"/>
      <c r="J263" s="71">
        <v>0.58333333333333337</v>
      </c>
      <c r="K263" s="72">
        <v>0.75</v>
      </c>
      <c r="L263" s="55">
        <f t="shared" si="190"/>
        <v>3.9999999999999991</v>
      </c>
      <c r="M263" s="71">
        <v>0.41666666666666669</v>
      </c>
      <c r="N263" s="72">
        <v>0.83333333333333337</v>
      </c>
      <c r="O263" s="55">
        <f t="shared" si="191"/>
        <v>10</v>
      </c>
      <c r="P263" s="92"/>
    </row>
    <row r="264" spans="2:16" ht="19.5" customHeight="1" x14ac:dyDescent="0.2">
      <c r="B264" s="51">
        <f t="shared" si="185"/>
        <v>45577</v>
      </c>
      <c r="C264" s="52">
        <f t="shared" si="186"/>
        <v>45577</v>
      </c>
      <c r="D264" s="188" t="s">
        <v>406</v>
      </c>
      <c r="E264" s="177"/>
      <c r="F264" s="178"/>
      <c r="G264" s="35"/>
      <c r="H264" s="48"/>
      <c r="I264" s="82"/>
      <c r="J264" s="71">
        <v>0.41666666666666669</v>
      </c>
      <c r="K264" s="72">
        <v>0.75</v>
      </c>
      <c r="L264" s="55">
        <f t="shared" si="190"/>
        <v>8</v>
      </c>
      <c r="M264" s="71">
        <v>0.41666666666666669</v>
      </c>
      <c r="N264" s="72">
        <v>0.83333333333333337</v>
      </c>
      <c r="O264" s="55">
        <f t="shared" si="191"/>
        <v>10</v>
      </c>
      <c r="P264" s="91"/>
    </row>
    <row r="265" spans="2:16" ht="19.5" customHeight="1" x14ac:dyDescent="0.2">
      <c r="B265" s="51">
        <f t="shared" si="185"/>
        <v>45578</v>
      </c>
      <c r="C265" s="52">
        <f t="shared" si="186"/>
        <v>45578</v>
      </c>
      <c r="D265" s="179"/>
      <c r="E265" s="180"/>
      <c r="F265" s="178"/>
      <c r="G265" s="35"/>
      <c r="H265" s="48"/>
      <c r="I265" s="82"/>
      <c r="J265" s="53">
        <v>0.41666666666666669</v>
      </c>
      <c r="K265" s="54">
        <v>0.75</v>
      </c>
      <c r="L265" s="55">
        <f t="shared" si="190"/>
        <v>8</v>
      </c>
      <c r="M265" s="53">
        <v>0.41666666666666669</v>
      </c>
      <c r="N265" s="54">
        <v>0.75</v>
      </c>
      <c r="O265" s="55">
        <f t="shared" si="191"/>
        <v>8</v>
      </c>
      <c r="P265" s="92"/>
    </row>
    <row r="266" spans="2:16" ht="19.5" customHeight="1" x14ac:dyDescent="0.2">
      <c r="B266" s="51">
        <f t="shared" si="185"/>
        <v>45579</v>
      </c>
      <c r="C266" s="52">
        <f t="shared" si="186"/>
        <v>45579</v>
      </c>
      <c r="D266" s="176"/>
      <c r="E266" s="177"/>
      <c r="F266" s="178"/>
      <c r="G266" s="35"/>
      <c r="H266" s="48"/>
      <c r="I266" s="82"/>
      <c r="J266" s="53">
        <v>0.41666666666666669</v>
      </c>
      <c r="K266" s="54">
        <v>0.75</v>
      </c>
      <c r="L266" s="55">
        <f t="shared" ref="L266" si="192">(K266-J266)*24</f>
        <v>8</v>
      </c>
      <c r="M266" s="53">
        <v>0.41666666666666669</v>
      </c>
      <c r="N266" s="54">
        <v>0.75</v>
      </c>
      <c r="O266" s="55">
        <f t="shared" ref="O266" si="193">(N266-M266)*24</f>
        <v>8</v>
      </c>
      <c r="P266" s="83" t="s">
        <v>403</v>
      </c>
    </row>
    <row r="267" spans="2:16" ht="19.5" customHeight="1" x14ac:dyDescent="0.2">
      <c r="B267" s="51">
        <f t="shared" si="185"/>
        <v>45580</v>
      </c>
      <c r="C267" s="52">
        <f t="shared" si="186"/>
        <v>45580</v>
      </c>
      <c r="D267" s="188" t="s">
        <v>435</v>
      </c>
      <c r="E267" s="177"/>
      <c r="F267" s="178"/>
      <c r="G267" s="191"/>
      <c r="H267" s="192"/>
      <c r="I267" s="193"/>
      <c r="J267" s="35"/>
      <c r="K267" s="48" t="s">
        <v>79</v>
      </c>
      <c r="L267" s="47"/>
      <c r="M267" s="35"/>
      <c r="N267" s="48" t="s">
        <v>79</v>
      </c>
      <c r="O267" s="47"/>
      <c r="P267" s="92"/>
    </row>
    <row r="268" spans="2:16" ht="19.5" customHeight="1" x14ac:dyDescent="0.2">
      <c r="B268" s="51">
        <f t="shared" si="185"/>
        <v>45581</v>
      </c>
      <c r="C268" s="52">
        <f t="shared" si="186"/>
        <v>45581</v>
      </c>
      <c r="D268" s="71"/>
      <c r="E268" s="72"/>
      <c r="F268" s="55"/>
      <c r="G268" s="194" t="s">
        <v>410</v>
      </c>
      <c r="H268" s="123"/>
      <c r="I268" s="124"/>
      <c r="J268" s="71">
        <v>0.58333333333333337</v>
      </c>
      <c r="K268" s="72">
        <v>0.75</v>
      </c>
      <c r="L268" s="55">
        <f t="shared" ref="L268:L273" si="194">(K268-J268)*24</f>
        <v>3.9999999999999991</v>
      </c>
      <c r="M268" s="71">
        <v>0.41666666666666669</v>
      </c>
      <c r="N268" s="72">
        <v>0.83333333333333337</v>
      </c>
      <c r="O268" s="55">
        <f t="shared" ref="O268:O273" si="195">(N268-M268)*24</f>
        <v>10</v>
      </c>
      <c r="P268" s="92"/>
    </row>
    <row r="269" spans="2:16" ht="19.5" customHeight="1" x14ac:dyDescent="0.2">
      <c r="B269" s="51">
        <f t="shared" si="185"/>
        <v>45582</v>
      </c>
      <c r="C269" s="52">
        <f t="shared" si="186"/>
        <v>45582</v>
      </c>
      <c r="D269" s="71"/>
      <c r="E269" s="72"/>
      <c r="F269" s="55"/>
      <c r="G269" s="125" t="s">
        <v>411</v>
      </c>
      <c r="H269" s="123"/>
      <c r="I269" s="124"/>
      <c r="J269" s="71">
        <v>0.58333333333333337</v>
      </c>
      <c r="K269" s="72">
        <v>0.75</v>
      </c>
      <c r="L269" s="55">
        <f t="shared" si="194"/>
        <v>3.9999999999999991</v>
      </c>
      <c r="M269" s="71">
        <v>0.41666666666666669</v>
      </c>
      <c r="N269" s="72">
        <v>0.83333333333333337</v>
      </c>
      <c r="O269" s="55">
        <f t="shared" si="195"/>
        <v>10</v>
      </c>
      <c r="P269" s="92"/>
    </row>
    <row r="270" spans="2:16" ht="19.5" customHeight="1" x14ac:dyDescent="0.2">
      <c r="B270" s="51">
        <f t="shared" si="185"/>
        <v>45583</v>
      </c>
      <c r="C270" s="52">
        <f t="shared" si="186"/>
        <v>45583</v>
      </c>
      <c r="D270" s="71"/>
      <c r="E270" s="72"/>
      <c r="F270" s="55"/>
      <c r="G270" s="125" t="s">
        <v>412</v>
      </c>
      <c r="H270" s="123"/>
      <c r="I270" s="124"/>
      <c r="J270" s="71">
        <v>0.58333333333333337</v>
      </c>
      <c r="K270" s="72">
        <v>0.75</v>
      </c>
      <c r="L270" s="55">
        <f t="shared" si="194"/>
        <v>3.9999999999999991</v>
      </c>
      <c r="M270" s="71">
        <v>0.41666666666666669</v>
      </c>
      <c r="N270" s="72">
        <v>0.83333333333333337</v>
      </c>
      <c r="O270" s="55">
        <f t="shared" si="195"/>
        <v>10</v>
      </c>
      <c r="P270" s="92"/>
    </row>
    <row r="271" spans="2:16" ht="19.5" customHeight="1" x14ac:dyDescent="0.2">
      <c r="B271" s="51">
        <f t="shared" si="185"/>
        <v>45584</v>
      </c>
      <c r="C271" s="52">
        <f t="shared" si="186"/>
        <v>45584</v>
      </c>
      <c r="D271" s="53"/>
      <c r="E271" s="54"/>
      <c r="F271" s="55"/>
      <c r="G271" s="125" t="s">
        <v>413</v>
      </c>
      <c r="H271" s="123"/>
      <c r="I271" s="124"/>
      <c r="J271" s="71">
        <v>0.41666666666666669</v>
      </c>
      <c r="K271" s="72">
        <v>0.83333333333333337</v>
      </c>
      <c r="L271" s="55">
        <f t="shared" si="194"/>
        <v>10</v>
      </c>
      <c r="M271" s="71">
        <v>0.41666666666666669</v>
      </c>
      <c r="N271" s="72">
        <v>0.83333333333333337</v>
      </c>
      <c r="O271" s="55">
        <f t="shared" si="195"/>
        <v>10</v>
      </c>
      <c r="P271" s="92"/>
    </row>
    <row r="272" spans="2:16" ht="19.5" customHeight="1" x14ac:dyDescent="0.2">
      <c r="B272" s="51">
        <f t="shared" si="185"/>
        <v>45585</v>
      </c>
      <c r="C272" s="52">
        <f t="shared" si="186"/>
        <v>45585</v>
      </c>
      <c r="D272" s="71"/>
      <c r="E272" s="72"/>
      <c r="F272" s="55"/>
      <c r="G272" s="125" t="s">
        <v>414</v>
      </c>
      <c r="H272" s="123"/>
      <c r="I272" s="124"/>
      <c r="J272" s="53">
        <v>0.41666666666666669</v>
      </c>
      <c r="K272" s="54">
        <v>0.75</v>
      </c>
      <c r="L272" s="55">
        <f t="shared" si="194"/>
        <v>8</v>
      </c>
      <c r="M272" s="53">
        <v>0.41666666666666669</v>
      </c>
      <c r="N272" s="54">
        <v>0.75</v>
      </c>
      <c r="O272" s="55">
        <f t="shared" si="195"/>
        <v>8</v>
      </c>
      <c r="P272" s="83"/>
    </row>
    <row r="273" spans="2:16" ht="19.5" customHeight="1" x14ac:dyDescent="0.2">
      <c r="B273" s="51">
        <f t="shared" si="185"/>
        <v>45586</v>
      </c>
      <c r="C273" s="52">
        <f t="shared" si="186"/>
        <v>45586</v>
      </c>
      <c r="D273" s="35"/>
      <c r="E273" s="48"/>
      <c r="F273" s="47"/>
      <c r="G273" s="125" t="s">
        <v>415</v>
      </c>
      <c r="H273" s="123"/>
      <c r="I273" s="124"/>
      <c r="J273" s="53">
        <v>0.41666666666666669</v>
      </c>
      <c r="K273" s="54">
        <v>0.75</v>
      </c>
      <c r="L273" s="55">
        <f t="shared" si="194"/>
        <v>8</v>
      </c>
      <c r="M273" s="53">
        <v>0.41666666666666669</v>
      </c>
      <c r="N273" s="400">
        <v>0.83333333333333337</v>
      </c>
      <c r="O273" s="55">
        <f t="shared" si="195"/>
        <v>10</v>
      </c>
      <c r="P273" s="92"/>
    </row>
    <row r="274" spans="2:16" ht="19.5" customHeight="1" x14ac:dyDescent="0.2">
      <c r="B274" s="51">
        <f t="shared" si="185"/>
        <v>45587</v>
      </c>
      <c r="C274" s="52">
        <f t="shared" si="186"/>
        <v>45587</v>
      </c>
      <c r="D274" s="71"/>
      <c r="E274" s="72"/>
      <c r="F274" s="55"/>
      <c r="G274" s="125" t="s">
        <v>416</v>
      </c>
      <c r="H274" s="123"/>
      <c r="I274" s="124"/>
      <c r="J274" s="35"/>
      <c r="K274" s="48" t="s">
        <v>79</v>
      </c>
      <c r="L274" s="47"/>
      <c r="M274" s="35"/>
      <c r="N274" s="48" t="s">
        <v>79</v>
      </c>
      <c r="O274" s="47"/>
      <c r="P274" s="92"/>
    </row>
    <row r="275" spans="2:16" ht="19.5" customHeight="1" x14ac:dyDescent="0.2">
      <c r="B275" s="51">
        <f t="shared" si="185"/>
        <v>45588</v>
      </c>
      <c r="C275" s="52">
        <f t="shared" si="186"/>
        <v>45588</v>
      </c>
      <c r="D275" s="71"/>
      <c r="E275" s="72"/>
      <c r="F275" s="55"/>
      <c r="G275" s="125" t="s">
        <v>417</v>
      </c>
      <c r="H275" s="123"/>
      <c r="I275" s="124"/>
      <c r="J275" s="71">
        <v>0.58333333333333337</v>
      </c>
      <c r="K275" s="72">
        <v>0.75</v>
      </c>
      <c r="L275" s="55">
        <f t="shared" ref="L275:L280" si="196">(K275-J275)*24</f>
        <v>3.9999999999999991</v>
      </c>
      <c r="M275" s="71">
        <v>0.41666666666666669</v>
      </c>
      <c r="N275" s="72">
        <v>0.83333333333333337</v>
      </c>
      <c r="O275" s="55">
        <f t="shared" ref="O275:O280" si="197">(N275-M275)*24</f>
        <v>10</v>
      </c>
      <c r="P275" s="92"/>
    </row>
    <row r="276" spans="2:16" ht="19.5" customHeight="1" x14ac:dyDescent="0.2">
      <c r="B276" s="51">
        <f t="shared" si="185"/>
        <v>45589</v>
      </c>
      <c r="C276" s="52">
        <f t="shared" si="186"/>
        <v>45589</v>
      </c>
      <c r="D276" s="71"/>
      <c r="E276" s="72"/>
      <c r="F276" s="55"/>
      <c r="G276" s="125" t="s">
        <v>418</v>
      </c>
      <c r="H276" s="123"/>
      <c r="I276" s="124"/>
      <c r="J276" s="71">
        <v>0.58333333333333337</v>
      </c>
      <c r="K276" s="72">
        <v>0.75</v>
      </c>
      <c r="L276" s="55">
        <f t="shared" si="196"/>
        <v>3.9999999999999991</v>
      </c>
      <c r="M276" s="71">
        <v>0.41666666666666669</v>
      </c>
      <c r="N276" s="72">
        <v>0.83333333333333337</v>
      </c>
      <c r="O276" s="55">
        <f t="shared" si="197"/>
        <v>10</v>
      </c>
      <c r="P276" s="92"/>
    </row>
    <row r="277" spans="2:16" ht="19.5" customHeight="1" x14ac:dyDescent="0.2">
      <c r="B277" s="51">
        <f t="shared" si="185"/>
        <v>45590</v>
      </c>
      <c r="C277" s="52">
        <f t="shared" si="186"/>
        <v>45590</v>
      </c>
      <c r="D277" s="71"/>
      <c r="E277" s="72"/>
      <c r="F277" s="55"/>
      <c r="G277" s="125" t="s">
        <v>419</v>
      </c>
      <c r="H277" s="123"/>
      <c r="I277" s="124"/>
      <c r="J277" s="71">
        <v>0.58333333333333337</v>
      </c>
      <c r="K277" s="72">
        <v>0.75</v>
      </c>
      <c r="L277" s="55">
        <f t="shared" si="196"/>
        <v>3.9999999999999991</v>
      </c>
      <c r="M277" s="71">
        <v>0.41666666666666669</v>
      </c>
      <c r="N277" s="72">
        <v>0.83333333333333337</v>
      </c>
      <c r="O277" s="55">
        <f t="shared" si="197"/>
        <v>10</v>
      </c>
      <c r="P277" s="92"/>
    </row>
    <row r="278" spans="2:16" ht="19.5" customHeight="1" x14ac:dyDescent="0.2">
      <c r="B278" s="51">
        <f t="shared" si="185"/>
        <v>45591</v>
      </c>
      <c r="C278" s="52">
        <f t="shared" si="186"/>
        <v>45591</v>
      </c>
      <c r="D278" s="53"/>
      <c r="E278" s="54"/>
      <c r="F278" s="55"/>
      <c r="G278" s="125" t="s">
        <v>420</v>
      </c>
      <c r="H278" s="123"/>
      <c r="I278" s="124"/>
      <c r="J278" s="71">
        <v>0.41666666666666669</v>
      </c>
      <c r="K278" s="72">
        <v>0.83333333333333337</v>
      </c>
      <c r="L278" s="55">
        <f t="shared" si="196"/>
        <v>10</v>
      </c>
      <c r="M278" s="71">
        <v>0.41666666666666669</v>
      </c>
      <c r="N278" s="72">
        <v>0.83333333333333337</v>
      </c>
      <c r="O278" s="55">
        <f t="shared" si="197"/>
        <v>10</v>
      </c>
      <c r="P278" s="92"/>
    </row>
    <row r="279" spans="2:16" ht="19.5" customHeight="1" x14ac:dyDescent="0.2">
      <c r="B279" s="51">
        <f t="shared" si="185"/>
        <v>45592</v>
      </c>
      <c r="C279" s="52">
        <f t="shared" si="186"/>
        <v>45592</v>
      </c>
      <c r="D279" s="53"/>
      <c r="E279" s="54"/>
      <c r="F279" s="55"/>
      <c r="G279" s="125" t="s">
        <v>421</v>
      </c>
      <c r="H279" s="123"/>
      <c r="I279" s="124"/>
      <c r="J279" s="53">
        <v>0.41666666666666669</v>
      </c>
      <c r="K279" s="54">
        <v>0.75</v>
      </c>
      <c r="L279" s="55">
        <f t="shared" si="196"/>
        <v>8</v>
      </c>
      <c r="M279" s="53">
        <v>0.41666666666666669</v>
      </c>
      <c r="N279" s="54">
        <v>0.75</v>
      </c>
      <c r="O279" s="55">
        <f t="shared" si="197"/>
        <v>8</v>
      </c>
      <c r="P279" s="92"/>
    </row>
    <row r="280" spans="2:16" ht="19.5" customHeight="1" x14ac:dyDescent="0.2">
      <c r="B280" s="51">
        <f t="shared" si="185"/>
        <v>45593</v>
      </c>
      <c r="C280" s="52">
        <f t="shared" si="186"/>
        <v>45593</v>
      </c>
      <c r="D280" s="71"/>
      <c r="E280" s="72"/>
      <c r="F280" s="55"/>
      <c r="G280" s="125" t="s">
        <v>422</v>
      </c>
      <c r="H280" s="123"/>
      <c r="I280" s="124"/>
      <c r="J280" s="53">
        <v>0.41666666666666669</v>
      </c>
      <c r="K280" s="54">
        <v>0.75</v>
      </c>
      <c r="L280" s="55">
        <f t="shared" si="196"/>
        <v>8</v>
      </c>
      <c r="M280" s="53">
        <v>0.41666666666666669</v>
      </c>
      <c r="N280" s="400">
        <v>0.83333333333333337</v>
      </c>
      <c r="O280" s="55">
        <f t="shared" si="197"/>
        <v>10</v>
      </c>
      <c r="P280" s="92"/>
    </row>
    <row r="281" spans="2:16" ht="19.5" customHeight="1" x14ac:dyDescent="0.2">
      <c r="B281" s="51">
        <f>IF(DAY(B280+1)&lt;&gt;29,"",B280+1)</f>
        <v>45594</v>
      </c>
      <c r="C281" s="52">
        <f t="shared" si="186"/>
        <v>45594</v>
      </c>
      <c r="D281" s="84"/>
      <c r="E281" s="72"/>
      <c r="F281" s="55"/>
      <c r="G281" s="125" t="s">
        <v>423</v>
      </c>
      <c r="H281" s="123"/>
      <c r="I281" s="124"/>
      <c r="J281" s="35"/>
      <c r="K281" s="48" t="s">
        <v>79</v>
      </c>
      <c r="L281" s="47"/>
      <c r="M281" s="35"/>
      <c r="N281" s="48" t="s">
        <v>79</v>
      </c>
      <c r="O281" s="47"/>
      <c r="P281" s="162"/>
    </row>
    <row r="282" spans="2:16" ht="19.5" customHeight="1" x14ac:dyDescent="0.2">
      <c r="B282" s="51">
        <f>IF(DAY(B281+1)&lt;&gt;30,"",B281+1)</f>
        <v>45595</v>
      </c>
      <c r="C282" s="52">
        <f t="shared" si="186"/>
        <v>45595</v>
      </c>
      <c r="D282" s="56"/>
      <c r="E282" s="77"/>
      <c r="F282" s="76"/>
      <c r="G282" s="125" t="s">
        <v>424</v>
      </c>
      <c r="H282" s="123"/>
      <c r="I282" s="124"/>
      <c r="J282" s="71">
        <v>0.58333333333333337</v>
      </c>
      <c r="K282" s="72">
        <v>0.75</v>
      </c>
      <c r="L282" s="55">
        <f t="shared" ref="L282:L283" si="198">(K282-J282)*24</f>
        <v>3.9999999999999991</v>
      </c>
      <c r="M282" s="71">
        <v>0.41666666666666669</v>
      </c>
      <c r="N282" s="72">
        <v>0.83333333333333337</v>
      </c>
      <c r="O282" s="55">
        <f t="shared" ref="O282:O283" si="199">(N282-M282)*24</f>
        <v>10</v>
      </c>
      <c r="P282" s="162"/>
    </row>
    <row r="283" spans="2:16" ht="19.5" customHeight="1" thickBot="1" x14ac:dyDescent="0.25">
      <c r="B283" s="51">
        <f>IF(DAY(B282+1)&lt;&gt;31,"",B282+1)</f>
        <v>45596</v>
      </c>
      <c r="C283" s="52">
        <f t="shared" si="186"/>
        <v>45596</v>
      </c>
      <c r="D283" s="56"/>
      <c r="E283" s="77"/>
      <c r="F283" s="76"/>
      <c r="G283" s="125" t="s">
        <v>425</v>
      </c>
      <c r="H283" s="123"/>
      <c r="I283" s="124"/>
      <c r="J283" s="71">
        <v>0.58333333333333337</v>
      </c>
      <c r="K283" s="72">
        <v>0.75</v>
      </c>
      <c r="L283" s="55">
        <f t="shared" si="198"/>
        <v>3.9999999999999991</v>
      </c>
      <c r="M283" s="71">
        <v>0.41666666666666669</v>
      </c>
      <c r="N283" s="72">
        <v>0.83333333333333337</v>
      </c>
      <c r="O283" s="55">
        <f t="shared" si="199"/>
        <v>10</v>
      </c>
      <c r="P283" s="152"/>
    </row>
    <row r="284" spans="2:16" ht="19.5" customHeight="1" thickTop="1" x14ac:dyDescent="0.2">
      <c r="B284" s="57" t="s">
        <v>37</v>
      </c>
      <c r="C284" s="58"/>
      <c r="D284" s="57"/>
      <c r="E284" s="59">
        <f>COUNTIF(D253:D283,"&gt;0")</f>
        <v>6</v>
      </c>
      <c r="F284" s="60"/>
      <c r="G284" s="61"/>
      <c r="H284" s="59">
        <f>COUNTIF(G253:G283,"&gt;0")</f>
        <v>0</v>
      </c>
      <c r="I284" s="60"/>
      <c r="J284" s="61"/>
      <c r="K284" s="59">
        <f>COUNTIF(J253:J283,"&gt;0")</f>
        <v>26</v>
      </c>
      <c r="L284" s="60"/>
      <c r="M284" s="61"/>
      <c r="N284" s="59">
        <f>COUNTIF(M253:M283,"&gt;0")</f>
        <v>26</v>
      </c>
      <c r="O284" s="60"/>
      <c r="P284" s="80"/>
    </row>
    <row r="285" spans="2:16" ht="19.5" customHeight="1" x14ac:dyDescent="0.2">
      <c r="B285" s="62" t="s">
        <v>309</v>
      </c>
      <c r="C285" s="63"/>
      <c r="D285" s="64"/>
      <c r="E285" s="74">
        <f>SUM(F253:F283)</f>
        <v>42</v>
      </c>
      <c r="F285" s="63"/>
      <c r="G285" s="65"/>
      <c r="H285" s="74">
        <v>0</v>
      </c>
      <c r="I285" s="63"/>
      <c r="J285" s="65"/>
      <c r="K285" s="74">
        <f>SUM(L253:L283)</f>
        <v>152</v>
      </c>
      <c r="L285" s="63"/>
      <c r="M285" s="65"/>
      <c r="N285" s="74">
        <f>SUM(O253:O283)</f>
        <v>250</v>
      </c>
      <c r="O285" s="63"/>
      <c r="P285" s="40"/>
    </row>
    <row r="286" spans="2:16" ht="19.5" customHeight="1" x14ac:dyDescent="0.2">
      <c r="B286" s="64" t="s">
        <v>366</v>
      </c>
      <c r="C286" s="66"/>
      <c r="D286" s="64"/>
      <c r="E286" s="90">
        <f>COUNTIF($B$253:$B$283,"&gt;0")-E284</f>
        <v>25</v>
      </c>
      <c r="F286" s="47"/>
      <c r="G286" s="35"/>
      <c r="H286" s="90">
        <f>COUNTIF($B$253:$B$283,"&gt;0")-H284</f>
        <v>31</v>
      </c>
      <c r="I286" s="47"/>
      <c r="J286" s="35"/>
      <c r="K286" s="90">
        <f>COUNTIF($B$253:$B$283,"&gt;0")-K284</f>
        <v>5</v>
      </c>
      <c r="L286" s="47"/>
      <c r="M286" s="35"/>
      <c r="N286" s="90">
        <f>COUNTIF($B$253:$B$283,"&gt;0")-N284</f>
        <v>5</v>
      </c>
      <c r="O286" s="47"/>
      <c r="P286" s="40"/>
    </row>
    <row r="287" spans="2:16" ht="19.5" customHeight="1" x14ac:dyDescent="0.2">
      <c r="B287" s="67"/>
      <c r="C287" s="68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</row>
    <row r="288" spans="2:16" ht="18.75" customHeight="1" x14ac:dyDescent="0.2">
      <c r="B288" s="287" t="s">
        <v>13</v>
      </c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</row>
    <row r="289" spans="2:16" ht="18.75" customHeight="1" x14ac:dyDescent="0.2"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</row>
    <row r="290" spans="2:16" ht="18.75" customHeight="1" x14ac:dyDescent="0.2"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189">
        <f>P3</f>
        <v>45342</v>
      </c>
    </row>
    <row r="291" spans="2:16" ht="18.75" customHeight="1" x14ac:dyDescent="0.2">
      <c r="B291" s="377">
        <f>EDATE(B250, 1)</f>
        <v>45597</v>
      </c>
      <c r="C291" s="377"/>
      <c r="D291" s="377"/>
      <c r="E291" s="295">
        <f>B291</f>
        <v>45597</v>
      </c>
      <c r="F291" s="295"/>
    </row>
    <row r="292" spans="2:16" ht="19.5" customHeight="1" x14ac:dyDescent="0.2">
      <c r="B292" s="289"/>
      <c r="C292" s="290"/>
      <c r="D292" s="219" t="s">
        <v>313</v>
      </c>
      <c r="E292" s="293"/>
      <c r="F292" s="220"/>
      <c r="G292" s="219" t="s">
        <v>2</v>
      </c>
      <c r="H292" s="293"/>
      <c r="I292" s="220"/>
      <c r="J292" s="219" t="s">
        <v>36</v>
      </c>
      <c r="K292" s="293"/>
      <c r="L292" s="220"/>
      <c r="M292" s="219" t="s">
        <v>237</v>
      </c>
      <c r="N292" s="293"/>
      <c r="O292" s="220"/>
      <c r="P292" s="40" t="s">
        <v>306</v>
      </c>
    </row>
    <row r="293" spans="2:16" ht="19.5" customHeight="1" x14ac:dyDescent="0.2">
      <c r="B293" s="291"/>
      <c r="C293" s="292"/>
      <c r="D293" s="35" t="s">
        <v>246</v>
      </c>
      <c r="E293" s="48" t="s">
        <v>307</v>
      </c>
      <c r="F293" s="47" t="s">
        <v>308</v>
      </c>
      <c r="G293" s="35" t="s">
        <v>246</v>
      </c>
      <c r="H293" s="48" t="s">
        <v>307</v>
      </c>
      <c r="I293" s="47" t="s">
        <v>308</v>
      </c>
      <c r="J293" s="35" t="s">
        <v>246</v>
      </c>
      <c r="K293" s="48" t="s">
        <v>307</v>
      </c>
      <c r="L293" s="47" t="s">
        <v>308</v>
      </c>
      <c r="M293" s="35" t="s">
        <v>246</v>
      </c>
      <c r="N293" s="48" t="s">
        <v>307</v>
      </c>
      <c r="O293" s="47" t="s">
        <v>308</v>
      </c>
      <c r="P293" s="3"/>
    </row>
    <row r="294" spans="2:16" ht="19.5" customHeight="1" x14ac:dyDescent="0.2">
      <c r="B294" s="51">
        <f>B291</f>
        <v>45597</v>
      </c>
      <c r="C294" s="52">
        <f>B294</f>
        <v>45597</v>
      </c>
      <c r="D294" s="71"/>
      <c r="E294" s="72"/>
      <c r="F294" s="55"/>
      <c r="G294" s="125" t="s">
        <v>426</v>
      </c>
      <c r="H294" s="123"/>
      <c r="I294" s="124"/>
      <c r="J294" s="71">
        <v>0.58333333333333337</v>
      </c>
      <c r="K294" s="72">
        <v>0.75</v>
      </c>
      <c r="L294" s="55">
        <f t="shared" ref="L294" si="200">(K294-J294)*24</f>
        <v>3.9999999999999991</v>
      </c>
      <c r="M294" s="71">
        <v>0.41666666666666669</v>
      </c>
      <c r="N294" s="72">
        <v>0.83333333333333337</v>
      </c>
      <c r="O294" s="55">
        <f t="shared" ref="O294" si="201">(N294-M294)*24</f>
        <v>10</v>
      </c>
      <c r="P294" s="162"/>
    </row>
    <row r="295" spans="2:16" ht="19.5" customHeight="1" x14ac:dyDescent="0.2">
      <c r="B295" s="51">
        <f t="shared" ref="B295:B321" si="202">B294+1</f>
        <v>45598</v>
      </c>
      <c r="C295" s="52">
        <f>B295</f>
        <v>45598</v>
      </c>
      <c r="D295" s="71"/>
      <c r="E295" s="72"/>
      <c r="F295" s="55"/>
      <c r="G295" s="125" t="s">
        <v>427</v>
      </c>
      <c r="H295" s="123"/>
      <c r="I295" s="124"/>
      <c r="J295" s="71">
        <v>0.5</v>
      </c>
      <c r="K295" s="72">
        <v>0.75</v>
      </c>
      <c r="L295" s="55">
        <f t="shared" ref="L295:L299" si="203">(K295-J295)*24</f>
        <v>6</v>
      </c>
      <c r="M295" s="71">
        <v>0.41666666666666669</v>
      </c>
      <c r="N295" s="72">
        <v>0.83333333333333337</v>
      </c>
      <c r="O295" s="55">
        <f t="shared" ref="O295:O299" si="204">(N295-M295)*24</f>
        <v>10</v>
      </c>
      <c r="P295" s="83"/>
    </row>
    <row r="296" spans="2:16" ht="19.5" customHeight="1" x14ac:dyDescent="0.2">
      <c r="B296" s="51">
        <f t="shared" si="202"/>
        <v>45599</v>
      </c>
      <c r="C296" s="52">
        <f t="shared" ref="C296:C324" si="205">B296</f>
        <v>45599</v>
      </c>
      <c r="D296" s="53"/>
      <c r="E296" s="54"/>
      <c r="F296" s="55"/>
      <c r="G296" s="125" t="s">
        <v>428</v>
      </c>
      <c r="H296" s="123"/>
      <c r="I296" s="124"/>
      <c r="J296" s="71">
        <v>0.5</v>
      </c>
      <c r="K296" s="72">
        <v>0.75</v>
      </c>
      <c r="L296" s="55">
        <f t="shared" si="203"/>
        <v>6</v>
      </c>
      <c r="M296" s="71">
        <v>0.41666666666666669</v>
      </c>
      <c r="N296" s="72">
        <v>0.75</v>
      </c>
      <c r="O296" s="55">
        <f t="shared" si="204"/>
        <v>8</v>
      </c>
      <c r="P296" s="91" t="s">
        <v>179</v>
      </c>
    </row>
    <row r="297" spans="2:16" ht="19.5" customHeight="1" x14ac:dyDescent="0.2">
      <c r="B297" s="51">
        <f t="shared" si="202"/>
        <v>45600</v>
      </c>
      <c r="C297" s="52">
        <f t="shared" si="205"/>
        <v>45600</v>
      </c>
      <c r="D297" s="71"/>
      <c r="E297" s="72"/>
      <c r="F297" s="55"/>
      <c r="G297" s="125" t="s">
        <v>429</v>
      </c>
      <c r="H297" s="123"/>
      <c r="I297" s="124"/>
      <c r="J297" s="71">
        <v>0.5</v>
      </c>
      <c r="K297" s="72">
        <v>0.75</v>
      </c>
      <c r="L297" s="55">
        <f t="shared" si="203"/>
        <v>6</v>
      </c>
      <c r="M297" s="71">
        <v>0.41666666666666669</v>
      </c>
      <c r="N297" s="72">
        <v>0.75</v>
      </c>
      <c r="O297" s="55">
        <f t="shared" si="204"/>
        <v>8</v>
      </c>
      <c r="P297" s="83" t="s">
        <v>396</v>
      </c>
    </row>
    <row r="298" spans="2:16" ht="19.5" customHeight="1" x14ac:dyDescent="0.2">
      <c r="B298" s="51">
        <f t="shared" si="202"/>
        <v>45601</v>
      </c>
      <c r="C298" s="52">
        <f t="shared" si="205"/>
        <v>45601</v>
      </c>
      <c r="D298" s="35"/>
      <c r="E298" s="48"/>
      <c r="F298" s="47"/>
      <c r="G298" s="125" t="s">
        <v>430</v>
      </c>
      <c r="H298" s="123"/>
      <c r="I298" s="124"/>
      <c r="J298" s="35"/>
      <c r="K298" s="48" t="s">
        <v>79</v>
      </c>
      <c r="L298" s="47"/>
      <c r="M298" s="35"/>
      <c r="N298" s="48" t="s">
        <v>79</v>
      </c>
      <c r="O298" s="47"/>
      <c r="P298" s="83"/>
    </row>
    <row r="299" spans="2:16" ht="19.5" customHeight="1" x14ac:dyDescent="0.2">
      <c r="B299" s="51">
        <f t="shared" si="202"/>
        <v>45602</v>
      </c>
      <c r="C299" s="52">
        <f t="shared" si="205"/>
        <v>45602</v>
      </c>
      <c r="D299" s="35"/>
      <c r="E299" s="48"/>
      <c r="F299" s="47"/>
      <c r="G299" s="125" t="s">
        <v>431</v>
      </c>
      <c r="H299" s="123"/>
      <c r="I299" s="124"/>
      <c r="J299" s="71">
        <v>0.58333333333333337</v>
      </c>
      <c r="K299" s="72">
        <v>0.75</v>
      </c>
      <c r="L299" s="55">
        <f t="shared" si="203"/>
        <v>3.9999999999999991</v>
      </c>
      <c r="M299" s="71">
        <v>0.41666666666666669</v>
      </c>
      <c r="N299" s="72">
        <v>0.83333333333333337</v>
      </c>
      <c r="O299" s="55">
        <f t="shared" si="204"/>
        <v>10</v>
      </c>
      <c r="P299" s="91"/>
    </row>
    <row r="300" spans="2:16" ht="19.5" customHeight="1" x14ac:dyDescent="0.2">
      <c r="B300" s="51">
        <f t="shared" si="202"/>
        <v>45603</v>
      </c>
      <c r="C300" s="52">
        <f t="shared" si="205"/>
        <v>45603</v>
      </c>
      <c r="D300" s="71"/>
      <c r="E300" s="72"/>
      <c r="F300" s="55"/>
      <c r="G300" s="125" t="s">
        <v>432</v>
      </c>
      <c r="H300" s="123"/>
      <c r="I300" s="124"/>
      <c r="J300" s="71">
        <v>0.58333333333333337</v>
      </c>
      <c r="K300" s="72">
        <v>0.75</v>
      </c>
      <c r="L300" s="55">
        <f t="shared" ref="L300" si="206">(K300-J300)*24</f>
        <v>3.9999999999999991</v>
      </c>
      <c r="M300" s="71">
        <v>0.41666666666666669</v>
      </c>
      <c r="N300" s="72">
        <v>0.83333333333333337</v>
      </c>
      <c r="O300" s="55">
        <f t="shared" ref="O300" si="207">(N300-M300)*24</f>
        <v>10</v>
      </c>
      <c r="P300" s="83"/>
    </row>
    <row r="301" spans="2:16" ht="19.5" customHeight="1" x14ac:dyDescent="0.2">
      <c r="B301" s="51">
        <f t="shared" si="202"/>
        <v>45604</v>
      </c>
      <c r="C301" s="52">
        <f t="shared" si="205"/>
        <v>45604</v>
      </c>
      <c r="D301" s="35"/>
      <c r="E301" s="48"/>
      <c r="F301" s="47"/>
      <c r="G301" s="125" t="s">
        <v>433</v>
      </c>
      <c r="H301" s="123"/>
      <c r="I301" s="124"/>
      <c r="J301" s="71">
        <v>0.58333333333333337</v>
      </c>
      <c r="K301" s="72">
        <v>0.75</v>
      </c>
      <c r="L301" s="55">
        <f t="shared" ref="L301" si="208">(K301-J301)*24</f>
        <v>3.9999999999999991</v>
      </c>
      <c r="M301" s="71">
        <v>0.41666666666666669</v>
      </c>
      <c r="N301" s="72">
        <v>0.83333333333333337</v>
      </c>
      <c r="O301" s="55">
        <f t="shared" ref="O301" si="209">(N301-M301)*24</f>
        <v>10</v>
      </c>
      <c r="P301" s="83"/>
    </row>
    <row r="302" spans="2:16" ht="19.5" customHeight="1" x14ac:dyDescent="0.2">
      <c r="B302" s="51">
        <f t="shared" si="202"/>
        <v>45605</v>
      </c>
      <c r="C302" s="52">
        <f t="shared" si="205"/>
        <v>45605</v>
      </c>
      <c r="D302" s="71"/>
      <c r="E302" s="72"/>
      <c r="F302" s="55"/>
      <c r="G302" s="125" t="s">
        <v>434</v>
      </c>
      <c r="H302" s="123"/>
      <c r="I302" s="124"/>
      <c r="J302" s="71">
        <v>0.5</v>
      </c>
      <c r="K302" s="72">
        <v>0.75</v>
      </c>
      <c r="L302" s="55">
        <f t="shared" ref="L302:L306" si="210">(K302-J302)*24</f>
        <v>6</v>
      </c>
      <c r="M302" s="71">
        <v>0.41666666666666669</v>
      </c>
      <c r="N302" s="72">
        <v>0.83333333333333337</v>
      </c>
      <c r="O302" s="55">
        <f t="shared" ref="O302:O306" si="211">(N302-M302)*24</f>
        <v>10</v>
      </c>
      <c r="P302" s="92"/>
    </row>
    <row r="303" spans="2:16" ht="19.5" customHeight="1" x14ac:dyDescent="0.2">
      <c r="B303" s="51">
        <f t="shared" si="202"/>
        <v>45606</v>
      </c>
      <c r="C303" s="52">
        <f t="shared" si="205"/>
        <v>45606</v>
      </c>
      <c r="D303" s="71"/>
      <c r="E303" s="72"/>
      <c r="F303" s="55"/>
      <c r="G303" s="71">
        <v>0.41666666666666669</v>
      </c>
      <c r="H303" s="72">
        <v>0.75</v>
      </c>
      <c r="I303" s="55">
        <f t="shared" ref="I303:I304" si="212">(H303-G303)*24</f>
        <v>8</v>
      </c>
      <c r="J303" s="71">
        <v>0.5</v>
      </c>
      <c r="K303" s="72">
        <v>0.75</v>
      </c>
      <c r="L303" s="55">
        <f t="shared" si="210"/>
        <v>6</v>
      </c>
      <c r="M303" s="71">
        <v>0.41666666666666669</v>
      </c>
      <c r="N303" s="72">
        <v>0.75</v>
      </c>
      <c r="O303" s="55">
        <f t="shared" si="211"/>
        <v>8</v>
      </c>
      <c r="P303" s="92"/>
    </row>
    <row r="304" spans="2:16" ht="19.5" customHeight="1" x14ac:dyDescent="0.2">
      <c r="B304" s="51">
        <f t="shared" si="202"/>
        <v>45607</v>
      </c>
      <c r="C304" s="52">
        <f t="shared" si="205"/>
        <v>45607</v>
      </c>
      <c r="D304" s="71"/>
      <c r="E304" s="72"/>
      <c r="F304" s="55"/>
      <c r="G304" s="71">
        <v>0.58333333333333337</v>
      </c>
      <c r="H304" s="72">
        <v>0.77083333333333337</v>
      </c>
      <c r="I304" s="55">
        <f t="shared" si="212"/>
        <v>4.5</v>
      </c>
      <c r="J304" s="71">
        <v>0.58333333333333337</v>
      </c>
      <c r="K304" s="72">
        <v>0.75</v>
      </c>
      <c r="L304" s="55">
        <f t="shared" ref="L304" si="213">(K304-J304)*24</f>
        <v>3.9999999999999991</v>
      </c>
      <c r="M304" s="71">
        <v>0.41666666666666669</v>
      </c>
      <c r="N304" s="72">
        <v>0.83333333333333337</v>
      </c>
      <c r="O304" s="55">
        <f t="shared" ref="O304" si="214">(N304-M304)*24</f>
        <v>10</v>
      </c>
      <c r="P304" s="92"/>
    </row>
    <row r="305" spans="2:16" ht="19.5" customHeight="1" x14ac:dyDescent="0.2">
      <c r="B305" s="51">
        <f t="shared" si="202"/>
        <v>45608</v>
      </c>
      <c r="C305" s="52">
        <f t="shared" si="205"/>
        <v>45608</v>
      </c>
      <c r="D305" s="71"/>
      <c r="E305" s="72"/>
      <c r="F305" s="55"/>
      <c r="G305" s="35"/>
      <c r="H305" s="48" t="s">
        <v>79</v>
      </c>
      <c r="I305" s="47"/>
      <c r="J305" s="35"/>
      <c r="K305" s="48" t="s">
        <v>79</v>
      </c>
      <c r="L305" s="47"/>
      <c r="M305" s="35"/>
      <c r="N305" s="48" t="s">
        <v>79</v>
      </c>
      <c r="O305" s="47"/>
      <c r="P305" s="92"/>
    </row>
    <row r="306" spans="2:16" ht="19.5" customHeight="1" x14ac:dyDescent="0.2">
      <c r="B306" s="51">
        <f t="shared" si="202"/>
        <v>45609</v>
      </c>
      <c r="C306" s="52">
        <f t="shared" si="205"/>
        <v>45609</v>
      </c>
      <c r="D306" s="53"/>
      <c r="E306" s="54"/>
      <c r="F306" s="55"/>
      <c r="G306" s="71">
        <v>0.58333333333333337</v>
      </c>
      <c r="H306" s="72">
        <v>0.77083333333333337</v>
      </c>
      <c r="I306" s="55">
        <f t="shared" ref="I306" si="215">(H306-G306)*24</f>
        <v>4.5</v>
      </c>
      <c r="J306" s="71">
        <v>0.58333333333333337</v>
      </c>
      <c r="K306" s="72">
        <v>0.75</v>
      </c>
      <c r="L306" s="55">
        <f t="shared" si="210"/>
        <v>3.9999999999999991</v>
      </c>
      <c r="M306" s="71">
        <v>0.41666666666666669</v>
      </c>
      <c r="N306" s="72">
        <v>0.83333333333333337</v>
      </c>
      <c r="O306" s="55">
        <f t="shared" si="211"/>
        <v>10</v>
      </c>
      <c r="P306" s="92"/>
    </row>
    <row r="307" spans="2:16" ht="19.5" customHeight="1" x14ac:dyDescent="0.2">
      <c r="B307" s="51">
        <f t="shared" si="202"/>
        <v>45610</v>
      </c>
      <c r="C307" s="52">
        <f t="shared" si="205"/>
        <v>45610</v>
      </c>
      <c r="D307" s="71"/>
      <c r="E307" s="72"/>
      <c r="F307" s="55"/>
      <c r="G307" s="71">
        <v>0.58333333333333337</v>
      </c>
      <c r="H307" s="72">
        <v>0.77083333333333337</v>
      </c>
      <c r="I307" s="55">
        <f t="shared" ref="I307" si="216">(H307-G307)*24</f>
        <v>4.5</v>
      </c>
      <c r="J307" s="71">
        <v>0.58333333333333337</v>
      </c>
      <c r="K307" s="72">
        <v>0.75</v>
      </c>
      <c r="L307" s="55">
        <f t="shared" ref="L307" si="217">(K307-J307)*24</f>
        <v>3.9999999999999991</v>
      </c>
      <c r="M307" s="71">
        <v>0.41666666666666669</v>
      </c>
      <c r="N307" s="72">
        <v>0.83333333333333337</v>
      </c>
      <c r="O307" s="55">
        <f t="shared" ref="O307" si="218">(N307-M307)*24</f>
        <v>10</v>
      </c>
      <c r="P307" s="92"/>
    </row>
    <row r="308" spans="2:16" ht="19.5" customHeight="1" x14ac:dyDescent="0.2">
      <c r="B308" s="51">
        <f t="shared" si="202"/>
        <v>45611</v>
      </c>
      <c r="C308" s="52">
        <f t="shared" si="205"/>
        <v>45611</v>
      </c>
      <c r="D308" s="35"/>
      <c r="E308" s="48"/>
      <c r="F308" s="47"/>
      <c r="G308" s="71">
        <v>0.58333333333333337</v>
      </c>
      <c r="H308" s="72">
        <v>0.77083333333333337</v>
      </c>
      <c r="I308" s="55">
        <f t="shared" ref="I308" si="219">(H308-G308)*24</f>
        <v>4.5</v>
      </c>
      <c r="J308" s="71">
        <v>0.58333333333333337</v>
      </c>
      <c r="K308" s="72">
        <v>0.75</v>
      </c>
      <c r="L308" s="55">
        <f t="shared" ref="L308" si="220">(K308-J308)*24</f>
        <v>3.9999999999999991</v>
      </c>
      <c r="M308" s="71">
        <v>0.41666666666666669</v>
      </c>
      <c r="N308" s="72">
        <v>0.83333333333333337</v>
      </c>
      <c r="O308" s="55">
        <f t="shared" ref="O308" si="221">(N308-M308)*24</f>
        <v>10</v>
      </c>
      <c r="P308" s="92"/>
    </row>
    <row r="309" spans="2:16" ht="19.5" customHeight="1" x14ac:dyDescent="0.2">
      <c r="B309" s="51">
        <f t="shared" si="202"/>
        <v>45612</v>
      </c>
      <c r="C309" s="52">
        <f t="shared" si="205"/>
        <v>45612</v>
      </c>
      <c r="D309" s="71"/>
      <c r="E309" s="72"/>
      <c r="F309" s="55"/>
      <c r="G309" s="71">
        <v>0.41666666666666669</v>
      </c>
      <c r="H309" s="72">
        <v>0.75</v>
      </c>
      <c r="I309" s="55">
        <f t="shared" ref="I309:I311" si="222">(H309-G309)*24</f>
        <v>8</v>
      </c>
      <c r="J309" s="71">
        <v>0.5</v>
      </c>
      <c r="K309" s="72">
        <v>0.75</v>
      </c>
      <c r="L309" s="55">
        <f t="shared" ref="L309:L311" si="223">(K309-J309)*24</f>
        <v>6</v>
      </c>
      <c r="M309" s="71">
        <v>0.41666666666666669</v>
      </c>
      <c r="N309" s="72">
        <v>0.83333333333333337</v>
      </c>
      <c r="O309" s="55">
        <f t="shared" ref="O309:O311" si="224">(N309-M309)*24</f>
        <v>10</v>
      </c>
      <c r="P309" s="92"/>
    </row>
    <row r="310" spans="2:16" ht="19.5" customHeight="1" x14ac:dyDescent="0.2">
      <c r="B310" s="51">
        <f t="shared" si="202"/>
        <v>45613</v>
      </c>
      <c r="C310" s="52">
        <f t="shared" si="205"/>
        <v>45613</v>
      </c>
      <c r="D310" s="71"/>
      <c r="E310" s="72"/>
      <c r="F310" s="55"/>
      <c r="G310" s="71">
        <v>0.41666666666666669</v>
      </c>
      <c r="H310" s="72">
        <v>0.75</v>
      </c>
      <c r="I310" s="55">
        <f t="shared" si="222"/>
        <v>8</v>
      </c>
      <c r="J310" s="71">
        <v>0.5</v>
      </c>
      <c r="K310" s="72">
        <v>0.75</v>
      </c>
      <c r="L310" s="55">
        <f t="shared" si="223"/>
        <v>6</v>
      </c>
      <c r="M310" s="71">
        <v>0.41666666666666669</v>
      </c>
      <c r="N310" s="72">
        <v>0.75</v>
      </c>
      <c r="O310" s="55">
        <f t="shared" si="224"/>
        <v>8</v>
      </c>
      <c r="P310" s="92"/>
    </row>
    <row r="311" spans="2:16" ht="19.5" customHeight="1" x14ac:dyDescent="0.2">
      <c r="B311" s="51">
        <f t="shared" si="202"/>
        <v>45614</v>
      </c>
      <c r="C311" s="52">
        <f t="shared" si="205"/>
        <v>45614</v>
      </c>
      <c r="D311" s="71"/>
      <c r="E311" s="72"/>
      <c r="F311" s="55"/>
      <c r="G311" s="71">
        <v>0.58333333333333337</v>
      </c>
      <c r="H311" s="72">
        <v>0.77083333333333337</v>
      </c>
      <c r="I311" s="55">
        <f t="shared" si="222"/>
        <v>4.5</v>
      </c>
      <c r="J311" s="71">
        <v>0.58333333333333337</v>
      </c>
      <c r="K311" s="72">
        <v>0.75</v>
      </c>
      <c r="L311" s="55">
        <f t="shared" si="223"/>
        <v>3.9999999999999991</v>
      </c>
      <c r="M311" s="71">
        <v>0.41666666666666669</v>
      </c>
      <c r="N311" s="72">
        <v>0.83333333333333337</v>
      </c>
      <c r="O311" s="55">
        <f t="shared" si="224"/>
        <v>10</v>
      </c>
      <c r="P311" s="92"/>
    </row>
    <row r="312" spans="2:16" ht="19.5" customHeight="1" x14ac:dyDescent="0.2">
      <c r="B312" s="51">
        <f t="shared" si="202"/>
        <v>45615</v>
      </c>
      <c r="C312" s="52">
        <f t="shared" si="205"/>
        <v>45615</v>
      </c>
      <c r="D312" s="71"/>
      <c r="E312" s="72"/>
      <c r="F312" s="55"/>
      <c r="G312" s="35"/>
      <c r="H312" s="48" t="s">
        <v>79</v>
      </c>
      <c r="I312" s="47"/>
      <c r="J312" s="35"/>
      <c r="K312" s="48" t="s">
        <v>79</v>
      </c>
      <c r="L312" s="47"/>
      <c r="M312" s="35"/>
      <c r="N312" s="48" t="s">
        <v>79</v>
      </c>
      <c r="O312" s="47"/>
      <c r="P312" s="92"/>
    </row>
    <row r="313" spans="2:16" ht="19.5" customHeight="1" x14ac:dyDescent="0.2">
      <c r="B313" s="51">
        <f t="shared" si="202"/>
        <v>45616</v>
      </c>
      <c r="C313" s="52">
        <f t="shared" si="205"/>
        <v>45616</v>
      </c>
      <c r="D313" s="53"/>
      <c r="E313" s="54"/>
      <c r="F313" s="55"/>
      <c r="G313" s="71">
        <v>0.58333333333333337</v>
      </c>
      <c r="H313" s="72">
        <v>0.77083333333333337</v>
      </c>
      <c r="I313" s="55">
        <f t="shared" ref="I313:I318" si="225">(H313-G313)*24</f>
        <v>4.5</v>
      </c>
      <c r="J313" s="71">
        <v>0.58333333333333337</v>
      </c>
      <c r="K313" s="72">
        <v>0.75</v>
      </c>
      <c r="L313" s="55">
        <f t="shared" ref="L313:L317" si="226">(K313-J313)*24</f>
        <v>3.9999999999999991</v>
      </c>
      <c r="M313" s="71">
        <v>0.41666666666666669</v>
      </c>
      <c r="N313" s="72">
        <v>0.83333333333333337</v>
      </c>
      <c r="O313" s="55">
        <f t="shared" ref="O313:O317" si="227">(N313-M313)*24</f>
        <v>10</v>
      </c>
      <c r="P313" s="92"/>
    </row>
    <row r="314" spans="2:16" ht="19.5" customHeight="1" x14ac:dyDescent="0.2">
      <c r="B314" s="51">
        <f t="shared" si="202"/>
        <v>45617</v>
      </c>
      <c r="C314" s="52">
        <f t="shared" si="205"/>
        <v>45617</v>
      </c>
      <c r="D314" s="71"/>
      <c r="E314" s="72"/>
      <c r="F314" s="55"/>
      <c r="G314" s="71">
        <v>0.58333333333333337</v>
      </c>
      <c r="H314" s="72">
        <v>0.77083333333333337</v>
      </c>
      <c r="I314" s="55">
        <f t="shared" si="225"/>
        <v>4.5</v>
      </c>
      <c r="J314" s="71">
        <v>0.58333333333333337</v>
      </c>
      <c r="K314" s="72">
        <v>0.75</v>
      </c>
      <c r="L314" s="55">
        <f t="shared" si="226"/>
        <v>3.9999999999999991</v>
      </c>
      <c r="M314" s="71">
        <v>0.41666666666666669</v>
      </c>
      <c r="N314" s="72">
        <v>0.83333333333333337</v>
      </c>
      <c r="O314" s="55">
        <f t="shared" si="227"/>
        <v>10</v>
      </c>
      <c r="P314" s="117"/>
    </row>
    <row r="315" spans="2:16" ht="19.5" customHeight="1" x14ac:dyDescent="0.2">
      <c r="B315" s="51">
        <f t="shared" si="202"/>
        <v>45618</v>
      </c>
      <c r="C315" s="52">
        <f t="shared" si="205"/>
        <v>45618</v>
      </c>
      <c r="D315" s="35"/>
      <c r="E315" s="48"/>
      <c r="F315" s="47"/>
      <c r="G315" s="71">
        <v>0.58333333333333337</v>
      </c>
      <c r="H315" s="72">
        <v>0.77083333333333337</v>
      </c>
      <c r="I315" s="55">
        <f t="shared" si="225"/>
        <v>4.5</v>
      </c>
      <c r="J315" s="71">
        <v>0.58333333333333337</v>
      </c>
      <c r="K315" s="72">
        <v>0.75</v>
      </c>
      <c r="L315" s="55">
        <f t="shared" si="226"/>
        <v>3.9999999999999991</v>
      </c>
      <c r="M315" s="71">
        <v>0.41666666666666669</v>
      </c>
      <c r="N315" s="72">
        <v>0.83333333333333337</v>
      </c>
      <c r="O315" s="55">
        <f t="shared" si="227"/>
        <v>10</v>
      </c>
      <c r="P315" s="83"/>
    </row>
    <row r="316" spans="2:16" ht="19.5" customHeight="1" x14ac:dyDescent="0.2">
      <c r="B316" s="51">
        <f t="shared" si="202"/>
        <v>45619</v>
      </c>
      <c r="C316" s="52">
        <f t="shared" si="205"/>
        <v>45619</v>
      </c>
      <c r="D316" s="71"/>
      <c r="E316" s="72"/>
      <c r="F316" s="55"/>
      <c r="G316" s="71">
        <v>0.41666666666666669</v>
      </c>
      <c r="H316" s="72">
        <v>0.75</v>
      </c>
      <c r="I316" s="55">
        <f t="shared" ref="I316" si="228">(H316-G316)*24</f>
        <v>8</v>
      </c>
      <c r="J316" s="71">
        <v>0.5</v>
      </c>
      <c r="K316" s="72">
        <v>0.75</v>
      </c>
      <c r="L316" s="55">
        <f t="shared" si="226"/>
        <v>6</v>
      </c>
      <c r="M316" s="71">
        <v>0.41666666666666669</v>
      </c>
      <c r="N316" s="72">
        <v>0.75</v>
      </c>
      <c r="O316" s="55">
        <f t="shared" si="227"/>
        <v>8</v>
      </c>
      <c r="P316" s="83" t="s">
        <v>180</v>
      </c>
    </row>
    <row r="317" spans="2:16" ht="19.5" customHeight="1" x14ac:dyDescent="0.2">
      <c r="B317" s="51">
        <f t="shared" si="202"/>
        <v>45620</v>
      </c>
      <c r="C317" s="52">
        <f t="shared" si="205"/>
        <v>45620</v>
      </c>
      <c r="D317" s="71"/>
      <c r="E317" s="72"/>
      <c r="F317" s="55"/>
      <c r="G317" s="71">
        <v>0.41666666666666669</v>
      </c>
      <c r="H317" s="72">
        <v>0.75</v>
      </c>
      <c r="I317" s="55">
        <f t="shared" si="225"/>
        <v>8</v>
      </c>
      <c r="J317" s="71">
        <v>0.5</v>
      </c>
      <c r="K317" s="72">
        <v>0.75</v>
      </c>
      <c r="L317" s="55">
        <f t="shared" si="226"/>
        <v>6</v>
      </c>
      <c r="M317" s="71">
        <v>0.41666666666666669</v>
      </c>
      <c r="N317" s="72">
        <v>0.75</v>
      </c>
      <c r="O317" s="55">
        <f t="shared" si="227"/>
        <v>8</v>
      </c>
      <c r="P317" s="92"/>
    </row>
    <row r="318" spans="2:16" ht="19.5" customHeight="1" x14ac:dyDescent="0.2">
      <c r="B318" s="51">
        <f t="shared" si="202"/>
        <v>45621</v>
      </c>
      <c r="C318" s="52">
        <f t="shared" si="205"/>
        <v>45621</v>
      </c>
      <c r="D318" s="71"/>
      <c r="E318" s="72"/>
      <c r="F318" s="55"/>
      <c r="G318" s="71">
        <v>0.58333333333333337</v>
      </c>
      <c r="H318" s="72">
        <v>0.77083333333333337</v>
      </c>
      <c r="I318" s="55">
        <f t="shared" si="225"/>
        <v>4.5</v>
      </c>
      <c r="J318" s="71">
        <v>0.58333333333333337</v>
      </c>
      <c r="K318" s="72">
        <v>0.75</v>
      </c>
      <c r="L318" s="55">
        <f t="shared" ref="L318" si="229">(K318-J318)*24</f>
        <v>3.9999999999999991</v>
      </c>
      <c r="M318" s="71">
        <v>0.41666666666666669</v>
      </c>
      <c r="N318" s="72">
        <v>0.83333333333333337</v>
      </c>
      <c r="O318" s="55">
        <f t="shared" ref="O318" si="230">(N318-M318)*24</f>
        <v>10</v>
      </c>
      <c r="P318" s="92"/>
    </row>
    <row r="319" spans="2:16" ht="19.5" customHeight="1" x14ac:dyDescent="0.2">
      <c r="B319" s="51">
        <f t="shared" si="202"/>
        <v>45622</v>
      </c>
      <c r="C319" s="52">
        <f t="shared" si="205"/>
        <v>45622</v>
      </c>
      <c r="D319" s="71"/>
      <c r="E319" s="72"/>
      <c r="F319" s="55"/>
      <c r="G319" s="35"/>
      <c r="H319" s="48" t="s">
        <v>79</v>
      </c>
      <c r="I319" s="47"/>
      <c r="J319" s="35"/>
      <c r="K319" s="48" t="s">
        <v>79</v>
      </c>
      <c r="L319" s="47"/>
      <c r="M319" s="35"/>
      <c r="N319" s="48" t="s">
        <v>79</v>
      </c>
      <c r="O319" s="47"/>
      <c r="P319" s="92"/>
    </row>
    <row r="320" spans="2:16" ht="19.5" customHeight="1" x14ac:dyDescent="0.2">
      <c r="B320" s="51">
        <f t="shared" si="202"/>
        <v>45623</v>
      </c>
      <c r="C320" s="52">
        <f t="shared" si="205"/>
        <v>45623</v>
      </c>
      <c r="D320" s="53"/>
      <c r="E320" s="54"/>
      <c r="F320" s="55"/>
      <c r="G320" s="71">
        <v>0.58333333333333337</v>
      </c>
      <c r="H320" s="72">
        <v>0.77083333333333337</v>
      </c>
      <c r="I320" s="55">
        <f t="shared" ref="I320:I323" si="231">(H320-G320)*24</f>
        <v>4.5</v>
      </c>
      <c r="J320" s="71">
        <v>0.58333333333333337</v>
      </c>
      <c r="K320" s="72">
        <v>0.75</v>
      </c>
      <c r="L320" s="55">
        <f t="shared" ref="L320:L323" si="232">(K320-J320)*24</f>
        <v>3.9999999999999991</v>
      </c>
      <c r="M320" s="71">
        <v>0.41666666666666669</v>
      </c>
      <c r="N320" s="72">
        <v>0.83333333333333337</v>
      </c>
      <c r="O320" s="55">
        <f t="shared" ref="O320:O323" si="233">(N320-M320)*24</f>
        <v>10</v>
      </c>
      <c r="P320" s="92"/>
    </row>
    <row r="321" spans="2:16" ht="19.5" customHeight="1" x14ac:dyDescent="0.2">
      <c r="B321" s="51">
        <f t="shared" si="202"/>
        <v>45624</v>
      </c>
      <c r="C321" s="52">
        <f t="shared" si="205"/>
        <v>45624</v>
      </c>
      <c r="D321" s="53"/>
      <c r="E321" s="54"/>
      <c r="F321" s="55"/>
      <c r="G321" s="71">
        <v>0.58333333333333337</v>
      </c>
      <c r="H321" s="72">
        <v>0.77083333333333337</v>
      </c>
      <c r="I321" s="55">
        <f t="shared" si="231"/>
        <v>4.5</v>
      </c>
      <c r="J321" s="71">
        <v>0.58333333333333337</v>
      </c>
      <c r="K321" s="72">
        <v>0.75</v>
      </c>
      <c r="L321" s="55">
        <f t="shared" si="232"/>
        <v>3.9999999999999991</v>
      </c>
      <c r="M321" s="71">
        <v>0.41666666666666669</v>
      </c>
      <c r="N321" s="72">
        <v>0.83333333333333337</v>
      </c>
      <c r="O321" s="55">
        <f t="shared" si="233"/>
        <v>10</v>
      </c>
      <c r="P321" s="92"/>
    </row>
    <row r="322" spans="2:16" ht="19.5" customHeight="1" x14ac:dyDescent="0.2">
      <c r="B322" s="51">
        <f>IF(DAY(B321+1)&lt;&gt;29,"",B321+1)</f>
        <v>45625</v>
      </c>
      <c r="C322" s="52">
        <f t="shared" si="205"/>
        <v>45625</v>
      </c>
      <c r="D322" s="71"/>
      <c r="E322" s="72"/>
      <c r="F322" s="55"/>
      <c r="G322" s="71">
        <v>0.58333333333333337</v>
      </c>
      <c r="H322" s="72">
        <v>0.77083333333333337</v>
      </c>
      <c r="I322" s="55">
        <f t="shared" si="231"/>
        <v>4.5</v>
      </c>
      <c r="J322" s="71">
        <v>0.58333333333333337</v>
      </c>
      <c r="K322" s="72">
        <v>0.75</v>
      </c>
      <c r="L322" s="55">
        <f t="shared" si="232"/>
        <v>3.9999999999999991</v>
      </c>
      <c r="M322" s="71">
        <v>0.41666666666666669</v>
      </c>
      <c r="N322" s="72">
        <v>0.83333333333333337</v>
      </c>
      <c r="O322" s="55">
        <f t="shared" si="233"/>
        <v>10</v>
      </c>
      <c r="P322" s="128"/>
    </row>
    <row r="323" spans="2:16" ht="19.5" customHeight="1" x14ac:dyDescent="0.2">
      <c r="B323" s="51">
        <f>IF(DAY(B322+1)&lt;&gt;30,"",B322+1)</f>
        <v>45626</v>
      </c>
      <c r="C323" s="52">
        <f t="shared" si="205"/>
        <v>45626</v>
      </c>
      <c r="D323" s="84"/>
      <c r="E323" s="72"/>
      <c r="F323" s="55"/>
      <c r="G323" s="71">
        <v>0.41666666666666669</v>
      </c>
      <c r="H323" s="72">
        <v>0.75</v>
      </c>
      <c r="I323" s="55">
        <f t="shared" si="231"/>
        <v>8</v>
      </c>
      <c r="J323" s="71">
        <v>0.5</v>
      </c>
      <c r="K323" s="72">
        <v>0.75</v>
      </c>
      <c r="L323" s="55">
        <f t="shared" si="232"/>
        <v>6</v>
      </c>
      <c r="M323" s="71">
        <v>0.41666666666666669</v>
      </c>
      <c r="N323" s="72">
        <v>0.83333333333333337</v>
      </c>
      <c r="O323" s="55">
        <f t="shared" si="233"/>
        <v>10</v>
      </c>
      <c r="P323" s="158"/>
    </row>
    <row r="324" spans="2:16" ht="19.5" customHeight="1" thickBot="1" x14ac:dyDescent="0.25">
      <c r="B324" s="51" t="str">
        <f>IF(DAY(B323+1)&lt;&gt;31,"",B323+1)</f>
        <v/>
      </c>
      <c r="C324" s="52" t="str">
        <f t="shared" si="205"/>
        <v/>
      </c>
      <c r="D324" s="56"/>
      <c r="E324" s="77"/>
      <c r="F324" s="76"/>
      <c r="G324" s="71"/>
      <c r="H324" s="72"/>
      <c r="I324" s="55"/>
      <c r="J324" s="71"/>
      <c r="K324" s="72"/>
      <c r="L324" s="55"/>
      <c r="M324" s="71"/>
      <c r="N324" s="72"/>
      <c r="O324" s="55"/>
      <c r="P324" s="94"/>
    </row>
    <row r="325" spans="2:16" ht="19.5" customHeight="1" thickTop="1" x14ac:dyDescent="0.2">
      <c r="B325" s="57" t="s">
        <v>37</v>
      </c>
      <c r="C325" s="58"/>
      <c r="D325" s="57"/>
      <c r="E325" s="59">
        <f>COUNTIF(D294:D324,"&gt;0")</f>
        <v>0</v>
      </c>
      <c r="F325" s="60"/>
      <c r="G325" s="61"/>
      <c r="H325" s="59">
        <f>COUNTIF(G294:G324,"&gt;0")</f>
        <v>18</v>
      </c>
      <c r="I325" s="60"/>
      <c r="J325" s="61"/>
      <c r="K325" s="59">
        <f>COUNTIF(J294:J324,"&gt;0")</f>
        <v>26</v>
      </c>
      <c r="L325" s="60"/>
      <c r="M325" s="61"/>
      <c r="N325" s="59">
        <f>COUNTIF(M294:M324,"&gt;0")</f>
        <v>26</v>
      </c>
      <c r="O325" s="60"/>
      <c r="P325" s="40"/>
    </row>
    <row r="326" spans="2:16" ht="19.5" customHeight="1" x14ac:dyDescent="0.2">
      <c r="B326" s="62" t="s">
        <v>309</v>
      </c>
      <c r="C326" s="63"/>
      <c r="D326" s="64"/>
      <c r="E326" s="74">
        <f>SUM(F294:F324)</f>
        <v>0</v>
      </c>
      <c r="F326" s="63"/>
      <c r="G326" s="65"/>
      <c r="H326" s="74">
        <f>SUM(I302:I324)</f>
        <v>102</v>
      </c>
      <c r="I326" s="63"/>
      <c r="J326" s="65"/>
      <c r="K326" s="74">
        <f>SUM(L294:L324)</f>
        <v>124</v>
      </c>
      <c r="L326" s="63"/>
      <c r="M326" s="65"/>
      <c r="N326" s="74">
        <f>SUM(O294:O324)</f>
        <v>248</v>
      </c>
      <c r="O326" s="63"/>
      <c r="P326" s="40"/>
    </row>
    <row r="327" spans="2:16" ht="19.5" customHeight="1" x14ac:dyDescent="0.2">
      <c r="B327" s="64" t="s">
        <v>366</v>
      </c>
      <c r="C327" s="66"/>
      <c r="D327" s="64"/>
      <c r="E327" s="90">
        <f>COUNTIF($B$294:$B$324,"&gt;0")-E325</f>
        <v>30</v>
      </c>
      <c r="F327" s="47"/>
      <c r="G327" s="35"/>
      <c r="H327" s="90">
        <f>COUNTIF($B$294:$B$324,"&gt;0")-H325</f>
        <v>12</v>
      </c>
      <c r="I327" s="47"/>
      <c r="J327" s="35"/>
      <c r="K327" s="90">
        <f>COUNTIF($B$294:$B$324,"&gt;0")-K325</f>
        <v>4</v>
      </c>
      <c r="L327" s="47"/>
      <c r="M327" s="35"/>
      <c r="N327" s="90">
        <f>COUNTIF($B$294:$B$324,"&gt;0")-N325</f>
        <v>4</v>
      </c>
      <c r="O327" s="47"/>
      <c r="P327" s="40"/>
    </row>
    <row r="328" spans="2:16" ht="19.5" customHeight="1" x14ac:dyDescent="0.2">
      <c r="B328" s="67"/>
      <c r="C328" s="68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</row>
    <row r="329" spans="2:16" ht="18.75" customHeight="1" x14ac:dyDescent="0.2">
      <c r="B329" s="287" t="s">
        <v>13</v>
      </c>
      <c r="C329" s="287"/>
      <c r="D329" s="287"/>
      <c r="E329" s="287"/>
      <c r="F329" s="287"/>
      <c r="G329" s="287"/>
      <c r="H329" s="287"/>
      <c r="I329" s="287"/>
      <c r="J329" s="287"/>
      <c r="K329" s="287"/>
      <c r="L329" s="287"/>
      <c r="M329" s="287"/>
      <c r="N329" s="287"/>
      <c r="O329" s="287"/>
      <c r="P329" s="287"/>
    </row>
    <row r="330" spans="2:16" ht="18.75" customHeight="1" x14ac:dyDescent="0.2">
      <c r="B330" s="287"/>
      <c r="C330" s="287"/>
      <c r="D330" s="287"/>
      <c r="E330" s="287"/>
      <c r="F330" s="287"/>
      <c r="G330" s="287"/>
      <c r="H330" s="287"/>
      <c r="I330" s="287"/>
      <c r="J330" s="287"/>
      <c r="K330" s="287"/>
      <c r="L330" s="287"/>
      <c r="M330" s="287"/>
      <c r="N330" s="287"/>
      <c r="O330" s="287"/>
      <c r="P330" s="287"/>
    </row>
    <row r="331" spans="2:16" ht="18.75" customHeight="1" x14ac:dyDescent="0.2"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189">
        <f>P3</f>
        <v>45342</v>
      </c>
    </row>
    <row r="332" spans="2:16" ht="18.75" customHeight="1" x14ac:dyDescent="0.2">
      <c r="B332" s="377">
        <f>EDATE(B291, 1)</f>
        <v>45627</v>
      </c>
      <c r="C332" s="377"/>
      <c r="D332" s="377"/>
      <c r="E332" s="295">
        <f>B332</f>
        <v>45627</v>
      </c>
      <c r="F332" s="295"/>
    </row>
    <row r="333" spans="2:16" ht="19.5" customHeight="1" x14ac:dyDescent="0.2">
      <c r="B333" s="289"/>
      <c r="C333" s="290"/>
      <c r="D333" s="219" t="s">
        <v>313</v>
      </c>
      <c r="E333" s="293"/>
      <c r="F333" s="220"/>
      <c r="G333" s="219" t="s">
        <v>2</v>
      </c>
      <c r="H333" s="293"/>
      <c r="I333" s="220"/>
      <c r="J333" s="219" t="s">
        <v>36</v>
      </c>
      <c r="K333" s="293"/>
      <c r="L333" s="220"/>
      <c r="M333" s="219" t="s">
        <v>237</v>
      </c>
      <c r="N333" s="293"/>
      <c r="O333" s="220"/>
      <c r="P333" s="40" t="s">
        <v>306</v>
      </c>
    </row>
    <row r="334" spans="2:16" ht="19.5" customHeight="1" x14ac:dyDescent="0.2">
      <c r="B334" s="291"/>
      <c r="C334" s="292"/>
      <c r="D334" s="35" t="s">
        <v>246</v>
      </c>
      <c r="E334" s="48" t="s">
        <v>307</v>
      </c>
      <c r="F334" s="47" t="s">
        <v>308</v>
      </c>
      <c r="G334" s="35" t="s">
        <v>246</v>
      </c>
      <c r="H334" s="48" t="s">
        <v>307</v>
      </c>
      <c r="I334" s="47" t="s">
        <v>308</v>
      </c>
      <c r="J334" s="35" t="s">
        <v>246</v>
      </c>
      <c r="K334" s="48" t="s">
        <v>307</v>
      </c>
      <c r="L334" s="47" t="s">
        <v>308</v>
      </c>
      <c r="M334" s="35" t="s">
        <v>246</v>
      </c>
      <c r="N334" s="48" t="s">
        <v>307</v>
      </c>
      <c r="O334" s="47" t="s">
        <v>308</v>
      </c>
      <c r="P334" s="40"/>
    </row>
    <row r="335" spans="2:16" ht="19.5" customHeight="1" x14ac:dyDescent="0.2">
      <c r="B335" s="51">
        <f>B332</f>
        <v>45627</v>
      </c>
      <c r="C335" s="52">
        <f>B335</f>
        <v>45627</v>
      </c>
      <c r="D335" s="53"/>
      <c r="E335" s="54"/>
      <c r="F335" s="55"/>
      <c r="G335" s="71">
        <v>0.41666666666666669</v>
      </c>
      <c r="H335" s="72">
        <v>0.75</v>
      </c>
      <c r="I335" s="55">
        <f t="shared" ref="I335:I336" si="234">(H335-G335)*24</f>
        <v>8</v>
      </c>
      <c r="J335" s="71">
        <v>0.5</v>
      </c>
      <c r="K335" s="72">
        <v>0.75</v>
      </c>
      <c r="L335" s="55">
        <f t="shared" ref="L335:L336" si="235">(K335-J335)*24</f>
        <v>6</v>
      </c>
      <c r="M335" s="71">
        <v>0.41666666666666669</v>
      </c>
      <c r="N335" s="72">
        <v>0.75</v>
      </c>
      <c r="O335" s="55">
        <f t="shared" ref="O335:O336" si="236">(N335-M335)*24</f>
        <v>8</v>
      </c>
      <c r="P335" s="70"/>
    </row>
    <row r="336" spans="2:16" ht="19.5" customHeight="1" x14ac:dyDescent="0.2">
      <c r="B336" s="51">
        <f t="shared" ref="B336:B362" si="237">B335+1</f>
        <v>45628</v>
      </c>
      <c r="C336" s="52">
        <f>B336</f>
        <v>45628</v>
      </c>
      <c r="D336" s="53"/>
      <c r="E336" s="54"/>
      <c r="F336" s="55"/>
      <c r="G336" s="71">
        <v>0.58333333333333337</v>
      </c>
      <c r="H336" s="72">
        <v>0.77083333333333337</v>
      </c>
      <c r="I336" s="55">
        <f t="shared" si="234"/>
        <v>4.5</v>
      </c>
      <c r="J336" s="71">
        <v>0.58333333333333337</v>
      </c>
      <c r="K336" s="72">
        <v>0.75</v>
      </c>
      <c r="L336" s="55">
        <f t="shared" si="235"/>
        <v>3.9999999999999991</v>
      </c>
      <c r="M336" s="71">
        <v>0.41666666666666669</v>
      </c>
      <c r="N336" s="72">
        <v>0.83333333333333337</v>
      </c>
      <c r="O336" s="55">
        <f t="shared" si="236"/>
        <v>10</v>
      </c>
      <c r="P336" s="70"/>
    </row>
    <row r="337" spans="2:16" ht="19.5" customHeight="1" x14ac:dyDescent="0.2">
      <c r="B337" s="51">
        <f t="shared" si="237"/>
        <v>45629</v>
      </c>
      <c r="C337" s="52">
        <f t="shared" ref="C337:C365" si="238">B337</f>
        <v>45629</v>
      </c>
      <c r="D337" s="53"/>
      <c r="E337" s="54"/>
      <c r="F337" s="55"/>
      <c r="G337" s="35"/>
      <c r="H337" s="48" t="s">
        <v>79</v>
      </c>
      <c r="I337" s="47"/>
      <c r="J337" s="35"/>
      <c r="K337" s="48" t="s">
        <v>79</v>
      </c>
      <c r="L337" s="47"/>
      <c r="M337" s="35"/>
      <c r="N337" s="48" t="s">
        <v>79</v>
      </c>
      <c r="O337" s="47"/>
      <c r="P337" s="70"/>
    </row>
    <row r="338" spans="2:16" ht="19.5" customHeight="1" x14ac:dyDescent="0.2">
      <c r="B338" s="51">
        <f t="shared" si="237"/>
        <v>45630</v>
      </c>
      <c r="C338" s="52">
        <f t="shared" si="238"/>
        <v>45630</v>
      </c>
      <c r="D338" s="53"/>
      <c r="E338" s="54"/>
      <c r="F338" s="55"/>
      <c r="G338" s="71">
        <v>0.58333333333333337</v>
      </c>
      <c r="H338" s="72">
        <v>0.77083333333333337</v>
      </c>
      <c r="I338" s="55">
        <f t="shared" ref="I338:I343" si="239">(H338-G338)*24</f>
        <v>4.5</v>
      </c>
      <c r="J338" s="71">
        <v>0.58333333333333337</v>
      </c>
      <c r="K338" s="72">
        <v>0.75</v>
      </c>
      <c r="L338" s="55">
        <f t="shared" ref="L338:L343" si="240">(K338-J338)*24</f>
        <v>3.9999999999999991</v>
      </c>
      <c r="M338" s="71">
        <v>0.41666666666666669</v>
      </c>
      <c r="N338" s="72">
        <v>0.83333333333333337</v>
      </c>
      <c r="O338" s="55">
        <f t="shared" ref="O338:O343" si="241">(N338-M338)*24</f>
        <v>10</v>
      </c>
      <c r="P338" s="70"/>
    </row>
    <row r="339" spans="2:16" ht="19.5" customHeight="1" x14ac:dyDescent="0.2">
      <c r="B339" s="51">
        <f t="shared" si="237"/>
        <v>45631</v>
      </c>
      <c r="C339" s="52">
        <f t="shared" si="238"/>
        <v>45631</v>
      </c>
      <c r="D339" s="71"/>
      <c r="E339" s="72"/>
      <c r="F339" s="55"/>
      <c r="G339" s="71">
        <v>0.58333333333333337</v>
      </c>
      <c r="H339" s="72">
        <v>0.77083333333333337</v>
      </c>
      <c r="I339" s="55">
        <f t="shared" si="239"/>
        <v>4.5</v>
      </c>
      <c r="J339" s="71">
        <v>0.58333333333333337</v>
      </c>
      <c r="K339" s="72">
        <v>0.75</v>
      </c>
      <c r="L339" s="55">
        <f t="shared" si="240"/>
        <v>3.9999999999999991</v>
      </c>
      <c r="M339" s="71">
        <v>0.41666666666666669</v>
      </c>
      <c r="N339" s="72">
        <v>0.83333333333333337</v>
      </c>
      <c r="O339" s="55">
        <f t="shared" si="241"/>
        <v>10</v>
      </c>
      <c r="P339" s="70"/>
    </row>
    <row r="340" spans="2:16" ht="19.5" customHeight="1" x14ac:dyDescent="0.2">
      <c r="B340" s="51">
        <f t="shared" si="237"/>
        <v>45632</v>
      </c>
      <c r="C340" s="52">
        <f t="shared" si="238"/>
        <v>45632</v>
      </c>
      <c r="D340" s="35"/>
      <c r="E340" s="48"/>
      <c r="F340" s="47"/>
      <c r="G340" s="71">
        <v>0.58333333333333337</v>
      </c>
      <c r="H340" s="72">
        <v>0.77083333333333337</v>
      </c>
      <c r="I340" s="55">
        <f t="shared" si="239"/>
        <v>4.5</v>
      </c>
      <c r="J340" s="71">
        <v>0.58333333333333337</v>
      </c>
      <c r="K340" s="72">
        <v>0.75</v>
      </c>
      <c r="L340" s="55">
        <f t="shared" si="240"/>
        <v>3.9999999999999991</v>
      </c>
      <c r="M340" s="71">
        <v>0.41666666666666669</v>
      </c>
      <c r="N340" s="72">
        <v>0.83333333333333337</v>
      </c>
      <c r="O340" s="55">
        <f t="shared" si="241"/>
        <v>10</v>
      </c>
      <c r="P340" s="73"/>
    </row>
    <row r="341" spans="2:16" ht="19.5" customHeight="1" x14ac:dyDescent="0.2">
      <c r="B341" s="51">
        <f t="shared" si="237"/>
        <v>45633</v>
      </c>
      <c r="C341" s="52">
        <f t="shared" si="238"/>
        <v>45633</v>
      </c>
      <c r="D341" s="71"/>
      <c r="E341" s="72"/>
      <c r="F341" s="55"/>
      <c r="G341" s="71">
        <v>0.41666666666666669</v>
      </c>
      <c r="H341" s="72">
        <v>0.75</v>
      </c>
      <c r="I341" s="55">
        <f t="shared" si="239"/>
        <v>8</v>
      </c>
      <c r="J341" s="71">
        <v>0.5</v>
      </c>
      <c r="K341" s="72">
        <v>0.75</v>
      </c>
      <c r="L341" s="55">
        <f t="shared" si="240"/>
        <v>6</v>
      </c>
      <c r="M341" s="71">
        <v>0.41666666666666669</v>
      </c>
      <c r="N341" s="72">
        <v>0.83333333333333337</v>
      </c>
      <c r="O341" s="55">
        <f t="shared" si="241"/>
        <v>10</v>
      </c>
      <c r="P341" s="70"/>
    </row>
    <row r="342" spans="2:16" ht="19.5" customHeight="1" x14ac:dyDescent="0.2">
      <c r="B342" s="51">
        <f t="shared" si="237"/>
        <v>45634</v>
      </c>
      <c r="C342" s="52">
        <f t="shared" si="238"/>
        <v>45634</v>
      </c>
      <c r="D342" s="35"/>
      <c r="E342" s="48"/>
      <c r="F342" s="47"/>
      <c r="G342" s="71">
        <v>0.41666666666666669</v>
      </c>
      <c r="H342" s="72">
        <v>0.75</v>
      </c>
      <c r="I342" s="55">
        <f t="shared" si="239"/>
        <v>8</v>
      </c>
      <c r="J342" s="71">
        <v>0.5</v>
      </c>
      <c r="K342" s="72">
        <v>0.75</v>
      </c>
      <c r="L342" s="55">
        <f t="shared" si="240"/>
        <v>6</v>
      </c>
      <c r="M342" s="71">
        <v>0.41666666666666669</v>
      </c>
      <c r="N342" s="72">
        <v>0.75</v>
      </c>
      <c r="O342" s="55">
        <f t="shared" si="241"/>
        <v>8</v>
      </c>
      <c r="P342" s="70"/>
    </row>
    <row r="343" spans="2:16" ht="19.5" customHeight="1" x14ac:dyDescent="0.2">
      <c r="B343" s="51">
        <f t="shared" si="237"/>
        <v>45635</v>
      </c>
      <c r="C343" s="52">
        <f t="shared" si="238"/>
        <v>45635</v>
      </c>
      <c r="D343" s="71"/>
      <c r="E343" s="72"/>
      <c r="F343" s="55"/>
      <c r="G343" s="71">
        <v>0.58333333333333337</v>
      </c>
      <c r="H343" s="72">
        <v>0.77083333333333337</v>
      </c>
      <c r="I343" s="55">
        <f t="shared" si="239"/>
        <v>4.5</v>
      </c>
      <c r="J343" s="71">
        <v>0.58333333333333337</v>
      </c>
      <c r="K343" s="72">
        <v>0.75</v>
      </c>
      <c r="L343" s="55">
        <f t="shared" si="240"/>
        <v>3.9999999999999991</v>
      </c>
      <c r="M343" s="71">
        <v>0.41666666666666669</v>
      </c>
      <c r="N343" s="72">
        <v>0.83333333333333337</v>
      </c>
      <c r="O343" s="55">
        <f t="shared" si="241"/>
        <v>10</v>
      </c>
      <c r="P343" s="49"/>
    </row>
    <row r="344" spans="2:16" ht="19.5" customHeight="1" x14ac:dyDescent="0.2">
      <c r="B344" s="51">
        <f t="shared" si="237"/>
        <v>45636</v>
      </c>
      <c r="C344" s="52">
        <f t="shared" si="238"/>
        <v>45636</v>
      </c>
      <c r="D344" s="71"/>
      <c r="E344" s="72"/>
      <c r="F344" s="55"/>
      <c r="G344" s="35"/>
      <c r="H344" s="48" t="s">
        <v>79</v>
      </c>
      <c r="I344" s="47"/>
      <c r="J344" s="35"/>
      <c r="K344" s="48" t="s">
        <v>79</v>
      </c>
      <c r="L344" s="47"/>
      <c r="M344" s="35"/>
      <c r="N344" s="48" t="s">
        <v>79</v>
      </c>
      <c r="O344" s="47"/>
      <c r="P344" s="49"/>
    </row>
    <row r="345" spans="2:16" ht="19.5" customHeight="1" x14ac:dyDescent="0.2">
      <c r="B345" s="51">
        <f t="shared" si="237"/>
        <v>45637</v>
      </c>
      <c r="C345" s="52">
        <f t="shared" si="238"/>
        <v>45637</v>
      </c>
      <c r="D345" s="71"/>
      <c r="E345" s="72"/>
      <c r="F345" s="55"/>
      <c r="G345" s="71">
        <v>0.58333333333333337</v>
      </c>
      <c r="H345" s="72">
        <v>0.77083333333333337</v>
      </c>
      <c r="I345" s="55">
        <f t="shared" ref="I345:I350" si="242">(H345-G345)*24</f>
        <v>4.5</v>
      </c>
      <c r="J345" s="71">
        <v>0.58333333333333337</v>
      </c>
      <c r="K345" s="72">
        <v>0.75</v>
      </c>
      <c r="L345" s="55">
        <f t="shared" ref="L345:L350" si="243">(K345-J345)*24</f>
        <v>3.9999999999999991</v>
      </c>
      <c r="M345" s="71">
        <v>0.41666666666666669</v>
      </c>
      <c r="N345" s="72">
        <v>0.83333333333333337</v>
      </c>
      <c r="O345" s="55">
        <f t="shared" ref="O345:O350" si="244">(N345-M345)*24</f>
        <v>10</v>
      </c>
      <c r="P345" s="49"/>
    </row>
    <row r="346" spans="2:16" ht="19.5" customHeight="1" x14ac:dyDescent="0.2">
      <c r="B346" s="51">
        <f t="shared" si="237"/>
        <v>45638</v>
      </c>
      <c r="C346" s="52">
        <f t="shared" si="238"/>
        <v>45638</v>
      </c>
      <c r="D346" s="71"/>
      <c r="E346" s="72"/>
      <c r="F346" s="55"/>
      <c r="G346" s="71">
        <v>0.58333333333333337</v>
      </c>
      <c r="H346" s="72">
        <v>0.77083333333333337</v>
      </c>
      <c r="I346" s="55">
        <f t="shared" si="242"/>
        <v>4.5</v>
      </c>
      <c r="J346" s="71">
        <v>0.58333333333333337</v>
      </c>
      <c r="K346" s="72">
        <v>0.75</v>
      </c>
      <c r="L346" s="55">
        <f t="shared" si="243"/>
        <v>3.9999999999999991</v>
      </c>
      <c r="M346" s="71">
        <v>0.41666666666666669</v>
      </c>
      <c r="N346" s="72">
        <v>0.83333333333333337</v>
      </c>
      <c r="O346" s="55">
        <f t="shared" si="244"/>
        <v>10</v>
      </c>
      <c r="P346" s="49"/>
    </row>
    <row r="347" spans="2:16" ht="19.5" customHeight="1" x14ac:dyDescent="0.2">
      <c r="B347" s="51">
        <f t="shared" si="237"/>
        <v>45639</v>
      </c>
      <c r="C347" s="52">
        <f t="shared" si="238"/>
        <v>45639</v>
      </c>
      <c r="D347" s="53"/>
      <c r="E347" s="54"/>
      <c r="F347" s="55"/>
      <c r="G347" s="71">
        <v>0.58333333333333337</v>
      </c>
      <c r="H347" s="72">
        <v>0.77083333333333337</v>
      </c>
      <c r="I347" s="55">
        <f t="shared" si="242"/>
        <v>4.5</v>
      </c>
      <c r="J347" s="71">
        <v>0.58333333333333337</v>
      </c>
      <c r="K347" s="72">
        <v>0.75</v>
      </c>
      <c r="L347" s="55">
        <f t="shared" si="243"/>
        <v>3.9999999999999991</v>
      </c>
      <c r="M347" s="71">
        <v>0.41666666666666669</v>
      </c>
      <c r="N347" s="72">
        <v>0.83333333333333337</v>
      </c>
      <c r="O347" s="55">
        <f t="shared" si="244"/>
        <v>10</v>
      </c>
      <c r="P347" s="49"/>
    </row>
    <row r="348" spans="2:16" ht="19.5" customHeight="1" x14ac:dyDescent="0.2">
      <c r="B348" s="51">
        <f t="shared" si="237"/>
        <v>45640</v>
      </c>
      <c r="C348" s="52">
        <f t="shared" si="238"/>
        <v>45640</v>
      </c>
      <c r="D348" s="71"/>
      <c r="E348" s="72"/>
      <c r="F348" s="55"/>
      <c r="G348" s="71">
        <v>0.41666666666666669</v>
      </c>
      <c r="H348" s="72">
        <v>0.75</v>
      </c>
      <c r="I348" s="55">
        <f t="shared" si="242"/>
        <v>8</v>
      </c>
      <c r="J348" s="71">
        <v>0.5</v>
      </c>
      <c r="K348" s="72">
        <v>0.75</v>
      </c>
      <c r="L348" s="55">
        <f t="shared" si="243"/>
        <v>6</v>
      </c>
      <c r="M348" s="71">
        <v>0.41666666666666669</v>
      </c>
      <c r="N348" s="72">
        <v>0.83333333333333337</v>
      </c>
      <c r="O348" s="55">
        <f t="shared" si="244"/>
        <v>10</v>
      </c>
      <c r="P348" s="49"/>
    </row>
    <row r="349" spans="2:16" ht="19.5" customHeight="1" x14ac:dyDescent="0.2">
      <c r="B349" s="51">
        <f t="shared" si="237"/>
        <v>45641</v>
      </c>
      <c r="C349" s="52">
        <f t="shared" si="238"/>
        <v>45641</v>
      </c>
      <c r="D349" s="35"/>
      <c r="E349" s="48"/>
      <c r="F349" s="47"/>
      <c r="G349" s="71">
        <v>0.41666666666666669</v>
      </c>
      <c r="H349" s="72">
        <v>0.75</v>
      </c>
      <c r="I349" s="55">
        <f t="shared" si="242"/>
        <v>8</v>
      </c>
      <c r="J349" s="71">
        <v>0.5</v>
      </c>
      <c r="K349" s="72">
        <v>0.75</v>
      </c>
      <c r="L349" s="55">
        <f t="shared" si="243"/>
        <v>6</v>
      </c>
      <c r="M349" s="71">
        <v>0.41666666666666669</v>
      </c>
      <c r="N349" s="72">
        <v>0.75</v>
      </c>
      <c r="O349" s="55">
        <f t="shared" si="244"/>
        <v>8</v>
      </c>
      <c r="P349" s="49"/>
    </row>
    <row r="350" spans="2:16" ht="19.5" customHeight="1" x14ac:dyDescent="0.2">
      <c r="B350" s="51">
        <f t="shared" si="237"/>
        <v>45642</v>
      </c>
      <c r="C350" s="52">
        <f t="shared" si="238"/>
        <v>45642</v>
      </c>
      <c r="D350" s="71"/>
      <c r="E350" s="72"/>
      <c r="F350" s="55"/>
      <c r="G350" s="71">
        <v>0.58333333333333337</v>
      </c>
      <c r="H350" s="72">
        <v>0.77083333333333337</v>
      </c>
      <c r="I350" s="55">
        <f t="shared" si="242"/>
        <v>4.5</v>
      </c>
      <c r="J350" s="71">
        <v>0.58333333333333337</v>
      </c>
      <c r="K350" s="72">
        <v>0.75</v>
      </c>
      <c r="L350" s="55">
        <f t="shared" si="243"/>
        <v>3.9999999999999991</v>
      </c>
      <c r="M350" s="71">
        <v>0.41666666666666669</v>
      </c>
      <c r="N350" s="72">
        <v>0.83333333333333337</v>
      </c>
      <c r="O350" s="55">
        <f t="shared" si="244"/>
        <v>10</v>
      </c>
      <c r="P350" s="49"/>
    </row>
    <row r="351" spans="2:16" ht="19.5" customHeight="1" x14ac:dyDescent="0.2">
      <c r="B351" s="51">
        <f t="shared" si="237"/>
        <v>45643</v>
      </c>
      <c r="C351" s="52">
        <f t="shared" si="238"/>
        <v>45643</v>
      </c>
      <c r="D351" s="71"/>
      <c r="E351" s="72"/>
      <c r="F351" s="55"/>
      <c r="G351" s="35"/>
      <c r="H351" s="48" t="s">
        <v>79</v>
      </c>
      <c r="I351" s="47"/>
      <c r="J351" s="35"/>
      <c r="K351" s="48" t="s">
        <v>79</v>
      </c>
      <c r="L351" s="47"/>
      <c r="M351" s="35"/>
      <c r="N351" s="48" t="s">
        <v>79</v>
      </c>
      <c r="O351" s="47"/>
      <c r="P351" s="49"/>
    </row>
    <row r="352" spans="2:16" ht="19.5" customHeight="1" x14ac:dyDescent="0.2">
      <c r="B352" s="51">
        <f t="shared" si="237"/>
        <v>45644</v>
      </c>
      <c r="C352" s="52">
        <f t="shared" si="238"/>
        <v>45644</v>
      </c>
      <c r="D352" s="71"/>
      <c r="E352" s="72"/>
      <c r="F352" s="55"/>
      <c r="G352" s="71">
        <v>0.58333333333333337</v>
      </c>
      <c r="H352" s="72">
        <v>0.77083333333333337</v>
      </c>
      <c r="I352" s="55">
        <f t="shared" ref="I352:I357" si="245">(H352-G352)*24</f>
        <v>4.5</v>
      </c>
      <c r="J352" s="71">
        <v>0.58333333333333337</v>
      </c>
      <c r="K352" s="72">
        <v>0.75</v>
      </c>
      <c r="L352" s="55">
        <f t="shared" ref="L352:L357" si="246">(K352-J352)*24</f>
        <v>3.9999999999999991</v>
      </c>
      <c r="M352" s="71">
        <v>0.41666666666666669</v>
      </c>
      <c r="N352" s="72">
        <v>0.83333333333333337</v>
      </c>
      <c r="O352" s="55">
        <f t="shared" ref="O352:O357" si="247">(N352-M352)*24</f>
        <v>10</v>
      </c>
      <c r="P352" s="49"/>
    </row>
    <row r="353" spans="2:17" ht="19.5" customHeight="1" x14ac:dyDescent="0.2">
      <c r="B353" s="51">
        <f t="shared" si="237"/>
        <v>45645</v>
      </c>
      <c r="C353" s="52">
        <f t="shared" si="238"/>
        <v>45645</v>
      </c>
      <c r="D353" s="71"/>
      <c r="E353" s="72"/>
      <c r="F353" s="55"/>
      <c r="G353" s="71">
        <v>0.58333333333333337</v>
      </c>
      <c r="H353" s="72">
        <v>0.77083333333333337</v>
      </c>
      <c r="I353" s="55">
        <f t="shared" si="245"/>
        <v>4.5</v>
      </c>
      <c r="J353" s="71">
        <v>0.58333333333333337</v>
      </c>
      <c r="K353" s="72">
        <v>0.75</v>
      </c>
      <c r="L353" s="55">
        <f t="shared" si="246"/>
        <v>3.9999999999999991</v>
      </c>
      <c r="M353" s="71">
        <v>0.41666666666666669</v>
      </c>
      <c r="N353" s="72">
        <v>0.83333333333333337</v>
      </c>
      <c r="O353" s="55">
        <f t="shared" si="247"/>
        <v>10</v>
      </c>
      <c r="P353" s="49"/>
    </row>
    <row r="354" spans="2:17" ht="19.5" customHeight="1" x14ac:dyDescent="0.2">
      <c r="B354" s="51">
        <f t="shared" si="237"/>
        <v>45646</v>
      </c>
      <c r="C354" s="52">
        <f t="shared" si="238"/>
        <v>45646</v>
      </c>
      <c r="D354" s="53"/>
      <c r="E354" s="54"/>
      <c r="F354" s="55"/>
      <c r="G354" s="71">
        <v>0.58333333333333337</v>
      </c>
      <c r="H354" s="72">
        <v>0.77083333333333337</v>
      </c>
      <c r="I354" s="55">
        <f t="shared" si="245"/>
        <v>4.5</v>
      </c>
      <c r="J354" s="71">
        <v>0.58333333333333337</v>
      </c>
      <c r="K354" s="72">
        <v>0.75</v>
      </c>
      <c r="L354" s="55">
        <f t="shared" si="246"/>
        <v>3.9999999999999991</v>
      </c>
      <c r="M354" s="71">
        <v>0.41666666666666669</v>
      </c>
      <c r="N354" s="72">
        <v>0.83333333333333337</v>
      </c>
      <c r="O354" s="55">
        <f t="shared" si="247"/>
        <v>10</v>
      </c>
      <c r="P354" s="49"/>
    </row>
    <row r="355" spans="2:17" ht="19.5" customHeight="1" x14ac:dyDescent="0.2">
      <c r="B355" s="51">
        <f t="shared" si="237"/>
        <v>45647</v>
      </c>
      <c r="C355" s="52">
        <f t="shared" si="238"/>
        <v>45647</v>
      </c>
      <c r="D355" s="71"/>
      <c r="E355" s="72"/>
      <c r="F355" s="55"/>
      <c r="G355" s="71">
        <v>0.41666666666666669</v>
      </c>
      <c r="H355" s="72">
        <v>0.75</v>
      </c>
      <c r="I355" s="55">
        <f t="shared" si="245"/>
        <v>8</v>
      </c>
      <c r="J355" s="71">
        <v>0.5</v>
      </c>
      <c r="K355" s="72">
        <v>0.75</v>
      </c>
      <c r="L355" s="55">
        <f t="shared" si="246"/>
        <v>6</v>
      </c>
      <c r="M355" s="71">
        <v>0.41666666666666669</v>
      </c>
      <c r="N355" s="72">
        <v>0.83333333333333337</v>
      </c>
      <c r="O355" s="55">
        <f t="shared" si="247"/>
        <v>10</v>
      </c>
      <c r="P355" s="49"/>
    </row>
    <row r="356" spans="2:17" ht="19.5" customHeight="1" x14ac:dyDescent="0.2">
      <c r="B356" s="51">
        <f t="shared" si="237"/>
        <v>45648</v>
      </c>
      <c r="C356" s="52">
        <f t="shared" si="238"/>
        <v>45648</v>
      </c>
      <c r="D356" s="35"/>
      <c r="E356" s="48"/>
      <c r="F356" s="47"/>
      <c r="G356" s="71">
        <v>0.41666666666666669</v>
      </c>
      <c r="H356" s="72">
        <v>0.75</v>
      </c>
      <c r="I356" s="55">
        <f t="shared" si="245"/>
        <v>8</v>
      </c>
      <c r="J356" s="71">
        <v>0.5</v>
      </c>
      <c r="K356" s="72">
        <v>0.75</v>
      </c>
      <c r="L356" s="55">
        <f t="shared" si="246"/>
        <v>6</v>
      </c>
      <c r="M356" s="71">
        <v>0.41666666666666669</v>
      </c>
      <c r="N356" s="72">
        <v>0.75</v>
      </c>
      <c r="O356" s="55">
        <f t="shared" si="247"/>
        <v>8</v>
      </c>
      <c r="P356" s="83"/>
    </row>
    <row r="357" spans="2:17" ht="19.5" customHeight="1" x14ac:dyDescent="0.2">
      <c r="B357" s="51">
        <f t="shared" si="237"/>
        <v>45649</v>
      </c>
      <c r="C357" s="52">
        <f t="shared" si="238"/>
        <v>45649</v>
      </c>
      <c r="D357" s="71"/>
      <c r="E357" s="72"/>
      <c r="F357" s="55"/>
      <c r="G357" s="71">
        <v>0.58333333333333337</v>
      </c>
      <c r="H357" s="72">
        <v>0.77083333333333337</v>
      </c>
      <c r="I357" s="55">
        <f t="shared" si="245"/>
        <v>4.5</v>
      </c>
      <c r="J357" s="71">
        <v>0.58333333333333337</v>
      </c>
      <c r="K357" s="72">
        <v>0.75</v>
      </c>
      <c r="L357" s="55">
        <f t="shared" si="246"/>
        <v>3.9999999999999991</v>
      </c>
      <c r="M357" s="71">
        <v>0.41666666666666669</v>
      </c>
      <c r="N357" s="72">
        <v>0.83333333333333337</v>
      </c>
      <c r="O357" s="55">
        <f t="shared" si="247"/>
        <v>10</v>
      </c>
      <c r="P357" s="83"/>
    </row>
    <row r="358" spans="2:17" ht="19.5" customHeight="1" x14ac:dyDescent="0.2">
      <c r="B358" s="51">
        <f t="shared" si="237"/>
        <v>45650</v>
      </c>
      <c r="C358" s="52">
        <f t="shared" si="238"/>
        <v>45650</v>
      </c>
      <c r="D358" s="71"/>
      <c r="E358" s="72"/>
      <c r="F358" s="55"/>
      <c r="G358" s="71"/>
      <c r="H358" s="72" t="s">
        <v>79</v>
      </c>
      <c r="I358" s="55"/>
      <c r="J358" s="71"/>
      <c r="K358" s="72" t="s">
        <v>79</v>
      </c>
      <c r="L358" s="55"/>
      <c r="M358" s="71"/>
      <c r="N358" s="72" t="s">
        <v>79</v>
      </c>
      <c r="O358" s="55"/>
      <c r="P358" s="83"/>
      <c r="Q358" s="1" t="s">
        <v>319</v>
      </c>
    </row>
    <row r="359" spans="2:17" ht="19.5" customHeight="1" x14ac:dyDescent="0.2">
      <c r="B359" s="51">
        <f t="shared" si="237"/>
        <v>45651</v>
      </c>
      <c r="C359" s="52">
        <f t="shared" si="238"/>
        <v>45651</v>
      </c>
      <c r="D359" s="71"/>
      <c r="E359" s="72"/>
      <c r="F359" s="55"/>
      <c r="G359" s="71">
        <v>0.41666666666666669</v>
      </c>
      <c r="H359" s="72">
        <v>0.75</v>
      </c>
      <c r="I359" s="55">
        <f t="shared" ref="I359" si="248">(H359-G359)*24</f>
        <v>8</v>
      </c>
      <c r="J359" s="171">
        <v>0.5</v>
      </c>
      <c r="K359" s="72">
        <v>0.75</v>
      </c>
      <c r="L359" s="55">
        <f t="shared" ref="L359" si="249">(K359-J359)*24</f>
        <v>6</v>
      </c>
      <c r="M359" s="71">
        <v>0.41666666666666669</v>
      </c>
      <c r="N359" s="72">
        <v>0.83333333333333337</v>
      </c>
      <c r="O359" s="55">
        <f t="shared" ref="O359" si="250">(N359-M359)*24</f>
        <v>10</v>
      </c>
      <c r="P359" s="83" t="s">
        <v>105</v>
      </c>
    </row>
    <row r="360" spans="2:17" ht="19.5" customHeight="1" x14ac:dyDescent="0.2">
      <c r="B360" s="51">
        <f t="shared" si="237"/>
        <v>45652</v>
      </c>
      <c r="C360" s="52">
        <f t="shared" si="238"/>
        <v>45652</v>
      </c>
      <c r="D360" s="71"/>
      <c r="E360" s="72"/>
      <c r="F360" s="55"/>
      <c r="G360" s="71">
        <v>0.41666666666666669</v>
      </c>
      <c r="H360" s="72">
        <v>0.75</v>
      </c>
      <c r="I360" s="55">
        <f>(H360-G360)*24</f>
        <v>8</v>
      </c>
      <c r="J360" s="171">
        <v>0.5</v>
      </c>
      <c r="K360" s="72">
        <v>0.75</v>
      </c>
      <c r="L360" s="55">
        <f>(K360-J360)*24</f>
        <v>6</v>
      </c>
      <c r="M360" s="71">
        <v>0.41666666666666669</v>
      </c>
      <c r="N360" s="72">
        <v>0.83333333333333337</v>
      </c>
      <c r="O360" s="55">
        <f>(N360-M360)*24</f>
        <v>10</v>
      </c>
      <c r="P360" s="83" t="s">
        <v>105</v>
      </c>
    </row>
    <row r="361" spans="2:17" ht="19.5" customHeight="1" x14ac:dyDescent="0.2">
      <c r="B361" s="51">
        <f t="shared" si="237"/>
        <v>45653</v>
      </c>
      <c r="C361" s="52">
        <f t="shared" si="238"/>
        <v>45653</v>
      </c>
      <c r="D361" s="53"/>
      <c r="E361" s="54"/>
      <c r="F361" s="55"/>
      <c r="G361" s="71">
        <v>0.41666666666666669</v>
      </c>
      <c r="H361" s="72">
        <v>0.75</v>
      </c>
      <c r="I361" s="55">
        <f>(H361-G361)*24</f>
        <v>8</v>
      </c>
      <c r="J361" s="171">
        <v>0.5</v>
      </c>
      <c r="K361" s="72">
        <v>0.75</v>
      </c>
      <c r="L361" s="55">
        <f>(K361-J361)*24</f>
        <v>6</v>
      </c>
      <c r="M361" s="71">
        <v>0.41666666666666669</v>
      </c>
      <c r="N361" s="72">
        <v>0.83333333333333337</v>
      </c>
      <c r="O361" s="55">
        <f>(N361-M361)*24</f>
        <v>10</v>
      </c>
      <c r="P361" s="83" t="s">
        <v>105</v>
      </c>
    </row>
    <row r="362" spans="2:17" ht="19.5" customHeight="1" x14ac:dyDescent="0.2">
      <c r="B362" s="51">
        <f t="shared" si="237"/>
        <v>45654</v>
      </c>
      <c r="C362" s="52">
        <f t="shared" si="238"/>
        <v>45654</v>
      </c>
      <c r="D362" s="53"/>
      <c r="E362" s="54"/>
      <c r="F362" s="55"/>
      <c r="G362" s="71">
        <v>0.41666666666666669</v>
      </c>
      <c r="H362" s="72">
        <v>0.75</v>
      </c>
      <c r="I362" s="55">
        <f>(H362-G362)*24</f>
        <v>8</v>
      </c>
      <c r="J362" s="171">
        <v>0.5</v>
      </c>
      <c r="K362" s="72">
        <v>0.75</v>
      </c>
      <c r="L362" s="55">
        <f>(K362-J362)*24</f>
        <v>6</v>
      </c>
      <c r="M362" s="71">
        <v>0.41666666666666669</v>
      </c>
      <c r="N362" s="72">
        <v>0.83333333333333337</v>
      </c>
      <c r="O362" s="55">
        <f>(N362-M362)*24</f>
        <v>10</v>
      </c>
      <c r="P362" s="83" t="s">
        <v>105</v>
      </c>
    </row>
    <row r="363" spans="2:17" ht="19.5" customHeight="1" x14ac:dyDescent="0.2">
      <c r="B363" s="51">
        <f>IF(DAY(B362+1)&lt;&gt;29,"",B362+1)</f>
        <v>45655</v>
      </c>
      <c r="C363" s="52">
        <f t="shared" si="238"/>
        <v>45655</v>
      </c>
      <c r="D363" s="53"/>
      <c r="E363" s="54"/>
      <c r="F363" s="55"/>
      <c r="G363" s="71">
        <v>0.41666666666666669</v>
      </c>
      <c r="H363" s="72">
        <v>0.75</v>
      </c>
      <c r="I363" s="55">
        <f>(H363-G363)*24</f>
        <v>8</v>
      </c>
      <c r="J363" s="171">
        <v>0.5</v>
      </c>
      <c r="K363" s="72">
        <v>0.75</v>
      </c>
      <c r="L363" s="55">
        <f>(K363-J363)*24</f>
        <v>6</v>
      </c>
      <c r="M363" s="71">
        <v>0.41666666666666669</v>
      </c>
      <c r="N363" s="72">
        <v>0.75</v>
      </c>
      <c r="O363" s="55">
        <f>(N363-M363)*24</f>
        <v>8</v>
      </c>
      <c r="P363" s="83" t="s">
        <v>105</v>
      </c>
    </row>
    <row r="364" spans="2:17" ht="19.5" customHeight="1" x14ac:dyDescent="0.2">
      <c r="B364" s="51">
        <f>IF(DAY(B363+1)&lt;&gt;30,"",B363+1)</f>
        <v>45656</v>
      </c>
      <c r="C364" s="52">
        <f t="shared" si="238"/>
        <v>45656</v>
      </c>
      <c r="D364" s="155"/>
      <c r="E364" s="54"/>
      <c r="F364" s="55"/>
      <c r="G364" s="71">
        <v>0.41666666666666669</v>
      </c>
      <c r="H364" s="72">
        <v>0.75</v>
      </c>
      <c r="I364" s="55">
        <f t="shared" ref="I364" si="251">(H364-G364)*24</f>
        <v>8</v>
      </c>
      <c r="J364" s="71">
        <v>0.5</v>
      </c>
      <c r="K364" s="72">
        <v>0.75</v>
      </c>
      <c r="L364" s="55">
        <f t="shared" ref="L364" si="252">(K364-J364)*24</f>
        <v>6</v>
      </c>
      <c r="M364" s="71">
        <v>0.41666666666666669</v>
      </c>
      <c r="N364" s="72">
        <v>0.75</v>
      </c>
      <c r="O364" s="55">
        <f t="shared" ref="O364" si="253">(N364-M364)*24</f>
        <v>8</v>
      </c>
      <c r="P364" s="83" t="s">
        <v>105</v>
      </c>
    </row>
    <row r="365" spans="2:17" ht="19.5" customHeight="1" thickBot="1" x14ac:dyDescent="0.25">
      <c r="B365" s="51">
        <f>IF(DAY(B364+1)&lt;&gt;31,"",B364+1)</f>
        <v>45657</v>
      </c>
      <c r="C365" s="52">
        <f t="shared" si="238"/>
        <v>45657</v>
      </c>
      <c r="D365" s="56"/>
      <c r="E365" s="77"/>
      <c r="F365" s="76"/>
      <c r="G365" s="35"/>
      <c r="H365" s="48" t="s">
        <v>79</v>
      </c>
      <c r="I365" s="47"/>
      <c r="J365" s="35"/>
      <c r="K365" s="48" t="s">
        <v>79</v>
      </c>
      <c r="L365" s="47"/>
      <c r="M365" s="35"/>
      <c r="N365" s="48" t="s">
        <v>79</v>
      </c>
      <c r="O365" s="47"/>
      <c r="P365" s="93"/>
    </row>
    <row r="366" spans="2:17" ht="19.5" customHeight="1" thickTop="1" x14ac:dyDescent="0.2">
      <c r="B366" s="57" t="s">
        <v>37</v>
      </c>
      <c r="C366" s="58"/>
      <c r="D366" s="57"/>
      <c r="E366" s="59">
        <f>COUNTIF(D335:D365,"&gt;0")</f>
        <v>0</v>
      </c>
      <c r="F366" s="60"/>
      <c r="G366" s="61"/>
      <c r="H366" s="59">
        <f>COUNTIF(G335:G365,"&gt;0")</f>
        <v>26</v>
      </c>
      <c r="I366" s="60"/>
      <c r="J366" s="61"/>
      <c r="K366" s="59">
        <f>COUNTIF(J335:J365,"&gt;0")</f>
        <v>26</v>
      </c>
      <c r="L366" s="60"/>
      <c r="M366" s="61"/>
      <c r="N366" s="59">
        <f>COUNTIF(M335:M365,"&gt;0")</f>
        <v>26</v>
      </c>
      <c r="O366" s="60"/>
      <c r="P366" s="80"/>
    </row>
    <row r="367" spans="2:17" ht="19.5" customHeight="1" x14ac:dyDescent="0.2">
      <c r="B367" s="62" t="s">
        <v>309</v>
      </c>
      <c r="C367" s="63"/>
      <c r="D367" s="64"/>
      <c r="E367" s="74">
        <f>SUM(F335:F365)</f>
        <v>0</v>
      </c>
      <c r="F367" s="63"/>
      <c r="G367" s="65"/>
      <c r="H367" s="74">
        <f>SUM(I335:I365)</f>
        <v>162.5</v>
      </c>
      <c r="I367" s="63"/>
      <c r="J367" s="65"/>
      <c r="K367" s="74">
        <f>SUM(L335:L365)</f>
        <v>130</v>
      </c>
      <c r="L367" s="63"/>
      <c r="M367" s="65"/>
      <c r="N367" s="74">
        <f>SUM(O335:O365)</f>
        <v>248</v>
      </c>
      <c r="O367" s="63"/>
      <c r="P367" s="40"/>
    </row>
    <row r="368" spans="2:17" ht="19.5" customHeight="1" x14ac:dyDescent="0.2">
      <c r="B368" s="64" t="s">
        <v>366</v>
      </c>
      <c r="C368" s="66"/>
      <c r="D368" s="64"/>
      <c r="E368" s="90">
        <f>COUNTIF($B$335:$B$365,"&gt;0")-E366</f>
        <v>31</v>
      </c>
      <c r="F368" s="47"/>
      <c r="G368" s="35"/>
      <c r="H368" s="90">
        <f>COUNTIF($B$335:$B$365,"&gt;0")-H366</f>
        <v>5</v>
      </c>
      <c r="I368" s="47"/>
      <c r="J368" s="35"/>
      <c r="K368" s="90">
        <f>COUNTIF($B$335:$B$365,"&gt;0")-K366</f>
        <v>5</v>
      </c>
      <c r="L368" s="47"/>
      <c r="M368" s="35"/>
      <c r="N368" s="90">
        <f>COUNTIF($B$335:$B$365,"&gt;0")-N366</f>
        <v>5</v>
      </c>
      <c r="O368" s="47"/>
      <c r="P368" s="40"/>
    </row>
    <row r="369" spans="2:16" ht="19.5" customHeight="1" x14ac:dyDescent="0.2">
      <c r="B369" s="67"/>
      <c r="C369" s="68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</row>
    <row r="370" spans="2:16" ht="18.75" customHeight="1" x14ac:dyDescent="0.2">
      <c r="B370" s="287" t="s">
        <v>13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287"/>
    </row>
    <row r="371" spans="2:16" ht="18.75" customHeight="1" x14ac:dyDescent="0.2">
      <c r="B371" s="287"/>
      <c r="C371" s="287"/>
      <c r="D371" s="287"/>
      <c r="E371" s="287"/>
      <c r="F371" s="287"/>
      <c r="G371" s="287"/>
      <c r="H371" s="287"/>
      <c r="I371" s="287"/>
      <c r="J371" s="287"/>
      <c r="K371" s="287"/>
      <c r="L371" s="287"/>
      <c r="M371" s="287"/>
      <c r="N371" s="287"/>
      <c r="O371" s="287"/>
      <c r="P371" s="287"/>
    </row>
    <row r="372" spans="2:16" ht="18.75" customHeight="1" x14ac:dyDescent="0.2"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189">
        <f>P3</f>
        <v>45342</v>
      </c>
    </row>
    <row r="373" spans="2:16" ht="18.75" customHeight="1" x14ac:dyDescent="0.2">
      <c r="B373" s="377">
        <f>EDATE(B332, 1)</f>
        <v>45658</v>
      </c>
      <c r="C373" s="377"/>
      <c r="D373" s="377"/>
      <c r="E373" s="295">
        <f>B373</f>
        <v>45658</v>
      </c>
      <c r="F373" s="295"/>
    </row>
    <row r="374" spans="2:16" ht="19.5" customHeight="1" x14ac:dyDescent="0.2">
      <c r="B374" s="289"/>
      <c r="C374" s="290"/>
      <c r="D374" s="219" t="s">
        <v>313</v>
      </c>
      <c r="E374" s="293"/>
      <c r="F374" s="220"/>
      <c r="G374" s="219" t="s">
        <v>2</v>
      </c>
      <c r="H374" s="293"/>
      <c r="I374" s="220"/>
      <c r="J374" s="219" t="s">
        <v>36</v>
      </c>
      <c r="K374" s="293"/>
      <c r="L374" s="220"/>
      <c r="M374" s="219" t="s">
        <v>237</v>
      </c>
      <c r="N374" s="293"/>
      <c r="O374" s="220"/>
      <c r="P374" s="40" t="s">
        <v>306</v>
      </c>
    </row>
    <row r="375" spans="2:16" ht="19.5" customHeight="1" x14ac:dyDescent="0.2">
      <c r="B375" s="291"/>
      <c r="C375" s="292"/>
      <c r="D375" s="35" t="s">
        <v>246</v>
      </c>
      <c r="E375" s="48" t="s">
        <v>307</v>
      </c>
      <c r="F375" s="47" t="s">
        <v>308</v>
      </c>
      <c r="G375" s="35" t="s">
        <v>246</v>
      </c>
      <c r="H375" s="48" t="s">
        <v>307</v>
      </c>
      <c r="I375" s="47" t="s">
        <v>308</v>
      </c>
      <c r="J375" s="35" t="s">
        <v>246</v>
      </c>
      <c r="K375" s="48" t="s">
        <v>307</v>
      </c>
      <c r="L375" s="47" t="s">
        <v>308</v>
      </c>
      <c r="M375" s="35" t="s">
        <v>246</v>
      </c>
      <c r="N375" s="48" t="s">
        <v>307</v>
      </c>
      <c r="O375" s="47" t="s">
        <v>308</v>
      </c>
      <c r="P375" s="40"/>
    </row>
    <row r="376" spans="2:16" ht="19.5" customHeight="1" x14ac:dyDescent="0.2">
      <c r="B376" s="51">
        <f>B373</f>
        <v>45658</v>
      </c>
      <c r="C376" s="52">
        <f>B376</f>
        <v>45658</v>
      </c>
      <c r="D376" s="53"/>
      <c r="E376" s="54"/>
      <c r="F376" s="55"/>
      <c r="G376" s="71"/>
      <c r="H376" s="48" t="s">
        <v>79</v>
      </c>
      <c r="I376" s="47"/>
      <c r="J376" s="35"/>
      <c r="K376" s="48" t="s">
        <v>79</v>
      </c>
      <c r="L376" s="47"/>
      <c r="M376" s="35"/>
      <c r="N376" s="48" t="s">
        <v>79</v>
      </c>
      <c r="O376" s="55"/>
      <c r="P376" s="83"/>
    </row>
    <row r="377" spans="2:16" ht="19.5" customHeight="1" x14ac:dyDescent="0.2">
      <c r="B377" s="51">
        <f t="shared" ref="B377:B403" si="254">B376+1</f>
        <v>45659</v>
      </c>
      <c r="C377" s="52">
        <f>B377</f>
        <v>45659</v>
      </c>
      <c r="D377" s="53"/>
      <c r="E377" s="54"/>
      <c r="F377" s="55"/>
      <c r="G377" s="71">
        <v>0.41666666666666669</v>
      </c>
      <c r="H377" s="72">
        <v>0.75</v>
      </c>
      <c r="I377" s="55">
        <f t="shared" ref="I377:I384" si="255">(H377-G377)*24</f>
        <v>8</v>
      </c>
      <c r="J377" s="71">
        <v>0.5</v>
      </c>
      <c r="K377" s="72">
        <v>0.75</v>
      </c>
      <c r="L377" s="55">
        <f t="shared" ref="L377:L384" si="256">(K377-J377)*24</f>
        <v>6</v>
      </c>
      <c r="M377" s="71">
        <v>0.41666666666666669</v>
      </c>
      <c r="N377" s="72">
        <v>0.75</v>
      </c>
      <c r="O377" s="55">
        <f t="shared" ref="O377:O384" si="257">(N377-M377)*24</f>
        <v>8</v>
      </c>
      <c r="P377" s="83" t="s">
        <v>105</v>
      </c>
    </row>
    <row r="378" spans="2:16" ht="19.5" customHeight="1" x14ac:dyDescent="0.2">
      <c r="B378" s="51">
        <f t="shared" si="254"/>
        <v>45660</v>
      </c>
      <c r="C378" s="52">
        <f t="shared" ref="C378:C406" si="258">B378</f>
        <v>45660</v>
      </c>
      <c r="D378" s="53"/>
      <c r="E378" s="54"/>
      <c r="F378" s="55"/>
      <c r="G378" s="71">
        <v>0.41666666666666669</v>
      </c>
      <c r="H378" s="72">
        <v>0.75</v>
      </c>
      <c r="I378" s="55">
        <f t="shared" si="255"/>
        <v>8</v>
      </c>
      <c r="J378" s="71">
        <v>0.5</v>
      </c>
      <c r="K378" s="72">
        <v>0.75</v>
      </c>
      <c r="L378" s="55">
        <f t="shared" si="256"/>
        <v>6</v>
      </c>
      <c r="M378" s="71">
        <v>0.41666666666666669</v>
      </c>
      <c r="N378" s="72">
        <v>0.75</v>
      </c>
      <c r="O378" s="55">
        <f t="shared" si="257"/>
        <v>8</v>
      </c>
      <c r="P378" s="83" t="s">
        <v>105</v>
      </c>
    </row>
    <row r="379" spans="2:16" ht="19.5" customHeight="1" x14ac:dyDescent="0.2">
      <c r="B379" s="51">
        <f t="shared" si="254"/>
        <v>45661</v>
      </c>
      <c r="C379" s="52">
        <f t="shared" si="258"/>
        <v>45661</v>
      </c>
      <c r="D379" s="53"/>
      <c r="E379" s="54"/>
      <c r="F379" s="55"/>
      <c r="G379" s="71">
        <v>0.41666666666666669</v>
      </c>
      <c r="H379" s="72">
        <v>0.75</v>
      </c>
      <c r="I379" s="55">
        <f t="shared" si="255"/>
        <v>8</v>
      </c>
      <c r="J379" s="71">
        <v>0.5</v>
      </c>
      <c r="K379" s="72">
        <v>0.75</v>
      </c>
      <c r="L379" s="55">
        <f t="shared" si="256"/>
        <v>6</v>
      </c>
      <c r="M379" s="71">
        <v>0.41666666666666669</v>
      </c>
      <c r="N379" s="72">
        <v>0.83333333333333337</v>
      </c>
      <c r="O379" s="55">
        <f t="shared" si="257"/>
        <v>10</v>
      </c>
      <c r="P379" s="83" t="s">
        <v>105</v>
      </c>
    </row>
    <row r="380" spans="2:16" ht="19.5" customHeight="1" x14ac:dyDescent="0.2">
      <c r="B380" s="51">
        <f t="shared" si="254"/>
        <v>45662</v>
      </c>
      <c r="C380" s="52">
        <f t="shared" si="258"/>
        <v>45662</v>
      </c>
      <c r="D380" s="53"/>
      <c r="E380" s="54"/>
      <c r="F380" s="55"/>
      <c r="G380" s="71">
        <v>0.41666666666666669</v>
      </c>
      <c r="H380" s="72">
        <v>0.75</v>
      </c>
      <c r="I380" s="55">
        <f t="shared" si="255"/>
        <v>8</v>
      </c>
      <c r="J380" s="71">
        <v>0.5</v>
      </c>
      <c r="K380" s="72">
        <v>0.75</v>
      </c>
      <c r="L380" s="55">
        <f t="shared" si="256"/>
        <v>6</v>
      </c>
      <c r="M380" s="71">
        <v>0.41666666666666669</v>
      </c>
      <c r="N380" s="72">
        <v>0.75</v>
      </c>
      <c r="O380" s="55">
        <f t="shared" si="257"/>
        <v>8</v>
      </c>
      <c r="P380" s="83" t="s">
        <v>105</v>
      </c>
    </row>
    <row r="381" spans="2:16" ht="19.5" customHeight="1" x14ac:dyDescent="0.2">
      <c r="B381" s="51">
        <f t="shared" si="254"/>
        <v>45663</v>
      </c>
      <c r="C381" s="52">
        <f t="shared" si="258"/>
        <v>45663</v>
      </c>
      <c r="D381" s="71"/>
      <c r="E381" s="72"/>
      <c r="F381" s="55"/>
      <c r="G381" s="71">
        <v>0.41666666666666669</v>
      </c>
      <c r="H381" s="72">
        <v>0.75</v>
      </c>
      <c r="I381" s="55">
        <f t="shared" si="255"/>
        <v>8</v>
      </c>
      <c r="J381" s="71">
        <v>0.5</v>
      </c>
      <c r="K381" s="72">
        <v>0.75</v>
      </c>
      <c r="L381" s="55">
        <f t="shared" si="256"/>
        <v>6</v>
      </c>
      <c r="M381" s="71">
        <v>0.41666666666666669</v>
      </c>
      <c r="N381" s="72">
        <v>0.83333333333333337</v>
      </c>
      <c r="O381" s="55">
        <f t="shared" si="257"/>
        <v>10</v>
      </c>
      <c r="P381" s="83" t="s">
        <v>105</v>
      </c>
    </row>
    <row r="382" spans="2:16" ht="19.5" customHeight="1" x14ac:dyDescent="0.2">
      <c r="B382" s="51">
        <f t="shared" si="254"/>
        <v>45664</v>
      </c>
      <c r="C382" s="52">
        <f t="shared" si="258"/>
        <v>45664</v>
      </c>
      <c r="D382" s="35"/>
      <c r="E382" s="48"/>
      <c r="F382" s="47"/>
      <c r="G382" s="71">
        <v>0.41666666666666669</v>
      </c>
      <c r="H382" s="72">
        <v>0.75</v>
      </c>
      <c r="I382" s="55">
        <f t="shared" si="255"/>
        <v>8</v>
      </c>
      <c r="J382" s="71">
        <v>0.5</v>
      </c>
      <c r="K382" s="72">
        <v>0.75</v>
      </c>
      <c r="L382" s="55">
        <f t="shared" si="256"/>
        <v>6</v>
      </c>
      <c r="M382" s="71">
        <v>0.41666666666666669</v>
      </c>
      <c r="N382" s="72">
        <v>0.83333333333333337</v>
      </c>
      <c r="O382" s="55">
        <f t="shared" si="257"/>
        <v>10</v>
      </c>
      <c r="P382" s="83" t="s">
        <v>105</v>
      </c>
    </row>
    <row r="383" spans="2:16" ht="19.5" customHeight="1" x14ac:dyDescent="0.2">
      <c r="B383" s="51">
        <f t="shared" si="254"/>
        <v>45665</v>
      </c>
      <c r="C383" s="52">
        <f t="shared" si="258"/>
        <v>45665</v>
      </c>
      <c r="D383" s="71"/>
      <c r="E383" s="72"/>
      <c r="F383" s="55"/>
      <c r="G383" s="71">
        <v>0.58333333333333337</v>
      </c>
      <c r="H383" s="72">
        <v>0.77083333333333337</v>
      </c>
      <c r="I383" s="55">
        <f t="shared" si="255"/>
        <v>4.5</v>
      </c>
      <c r="J383" s="71">
        <v>0.58333333333333337</v>
      </c>
      <c r="K383" s="72">
        <v>0.75</v>
      </c>
      <c r="L383" s="55">
        <f t="shared" si="256"/>
        <v>3.9999999999999991</v>
      </c>
      <c r="M383" s="71">
        <v>0.41666666666666669</v>
      </c>
      <c r="N383" s="72">
        <v>0.83333333333333337</v>
      </c>
      <c r="O383" s="55">
        <f t="shared" si="257"/>
        <v>10</v>
      </c>
      <c r="P383" s="117"/>
    </row>
    <row r="384" spans="2:16" ht="19.5" customHeight="1" x14ac:dyDescent="0.2">
      <c r="B384" s="51">
        <f t="shared" si="254"/>
        <v>45666</v>
      </c>
      <c r="C384" s="52">
        <f t="shared" si="258"/>
        <v>45666</v>
      </c>
      <c r="D384" s="35"/>
      <c r="E384" s="48"/>
      <c r="F384" s="47"/>
      <c r="G384" s="71">
        <v>0.58333333333333337</v>
      </c>
      <c r="H384" s="72">
        <v>0.77083333333333337</v>
      </c>
      <c r="I384" s="55">
        <f t="shared" si="255"/>
        <v>4.5</v>
      </c>
      <c r="J384" s="71">
        <v>0.58333333333333337</v>
      </c>
      <c r="K384" s="72">
        <v>0.75</v>
      </c>
      <c r="L384" s="55">
        <f t="shared" si="256"/>
        <v>3.9999999999999991</v>
      </c>
      <c r="M384" s="71">
        <v>0.41666666666666669</v>
      </c>
      <c r="N384" s="72">
        <v>0.83333333333333337</v>
      </c>
      <c r="O384" s="55">
        <f t="shared" si="257"/>
        <v>10</v>
      </c>
      <c r="P384" s="70"/>
    </row>
    <row r="385" spans="2:16" ht="19.5" customHeight="1" x14ac:dyDescent="0.2">
      <c r="B385" s="51">
        <f t="shared" si="254"/>
        <v>45667</v>
      </c>
      <c r="C385" s="52">
        <f t="shared" si="258"/>
        <v>45667</v>
      </c>
      <c r="D385" s="71"/>
      <c r="E385" s="72"/>
      <c r="F385" s="55"/>
      <c r="G385" s="71">
        <v>0.58333333333333337</v>
      </c>
      <c r="H385" s="72">
        <v>0.77083333333333337</v>
      </c>
      <c r="I385" s="55">
        <f t="shared" ref="I385:I390" si="259">(H385-G385)*24</f>
        <v>4.5</v>
      </c>
      <c r="J385" s="71">
        <v>0.58333333333333337</v>
      </c>
      <c r="K385" s="72">
        <v>0.75</v>
      </c>
      <c r="L385" s="55">
        <f t="shared" ref="L385:L390" si="260">(K385-J385)*24</f>
        <v>3.9999999999999991</v>
      </c>
      <c r="M385" s="71">
        <v>0.41666666666666669</v>
      </c>
      <c r="N385" s="72">
        <v>0.83333333333333337</v>
      </c>
      <c r="O385" s="55">
        <f t="shared" ref="O385:O390" si="261">(N385-M385)*24</f>
        <v>10</v>
      </c>
      <c r="P385" s="49"/>
    </row>
    <row r="386" spans="2:16" ht="19.5" customHeight="1" x14ac:dyDescent="0.2">
      <c r="B386" s="51">
        <f t="shared" si="254"/>
        <v>45668</v>
      </c>
      <c r="C386" s="52">
        <f t="shared" si="258"/>
        <v>45668</v>
      </c>
      <c r="D386" s="71"/>
      <c r="E386" s="72"/>
      <c r="F386" s="55"/>
      <c r="G386" s="71">
        <v>0.41666666666666669</v>
      </c>
      <c r="H386" s="72">
        <v>0.75</v>
      </c>
      <c r="I386" s="55">
        <f t="shared" si="259"/>
        <v>8</v>
      </c>
      <c r="J386" s="71">
        <v>0.5</v>
      </c>
      <c r="K386" s="72">
        <v>0.75</v>
      </c>
      <c r="L386" s="55">
        <f t="shared" si="260"/>
        <v>6</v>
      </c>
      <c r="M386" s="71">
        <v>0.41666666666666669</v>
      </c>
      <c r="N386" s="72">
        <v>0.83333333333333337</v>
      </c>
      <c r="O386" s="55">
        <f t="shared" si="261"/>
        <v>10</v>
      </c>
      <c r="P386" s="117"/>
    </row>
    <row r="387" spans="2:16" ht="19.5" customHeight="1" x14ac:dyDescent="0.2">
      <c r="B387" s="51">
        <f t="shared" si="254"/>
        <v>45669</v>
      </c>
      <c r="C387" s="52">
        <f t="shared" si="258"/>
        <v>45669</v>
      </c>
      <c r="D387" s="71"/>
      <c r="E387" s="72"/>
      <c r="F387" s="55"/>
      <c r="G387" s="71">
        <v>0.41666666666666669</v>
      </c>
      <c r="H387" s="72">
        <v>0.75</v>
      </c>
      <c r="I387" s="55">
        <f t="shared" si="259"/>
        <v>8</v>
      </c>
      <c r="J387" s="71">
        <v>0.5</v>
      </c>
      <c r="K387" s="72">
        <v>0.75</v>
      </c>
      <c r="L387" s="55">
        <f t="shared" si="260"/>
        <v>6</v>
      </c>
      <c r="M387" s="71">
        <v>0.41666666666666669</v>
      </c>
      <c r="N387" s="72">
        <v>0.75</v>
      </c>
      <c r="O387" s="55">
        <f t="shared" si="261"/>
        <v>8</v>
      </c>
      <c r="P387" s="70"/>
    </row>
    <row r="388" spans="2:16" ht="19.5" customHeight="1" x14ac:dyDescent="0.2">
      <c r="B388" s="51">
        <f t="shared" si="254"/>
        <v>45670</v>
      </c>
      <c r="C388" s="52">
        <f t="shared" si="258"/>
        <v>45670</v>
      </c>
      <c r="D388" s="71"/>
      <c r="E388" s="72"/>
      <c r="F388" s="55"/>
      <c r="G388" s="71">
        <v>0.41666666666666669</v>
      </c>
      <c r="H388" s="72">
        <v>0.75</v>
      </c>
      <c r="I388" s="55">
        <f t="shared" ref="I388" si="262">(H388-G388)*24</f>
        <v>8</v>
      </c>
      <c r="J388" s="71">
        <v>0.5</v>
      </c>
      <c r="K388" s="72">
        <v>0.75</v>
      </c>
      <c r="L388" s="55">
        <f t="shared" ref="L388" si="263">(K388-J388)*24</f>
        <v>6</v>
      </c>
      <c r="M388" s="71">
        <v>0.41666666666666669</v>
      </c>
      <c r="N388" s="72">
        <v>0.75</v>
      </c>
      <c r="O388" s="55">
        <f t="shared" ref="O388" si="264">(N388-M388)*24</f>
        <v>8</v>
      </c>
      <c r="P388" s="83" t="s">
        <v>183</v>
      </c>
    </row>
    <row r="389" spans="2:16" ht="19.5" customHeight="1" x14ac:dyDescent="0.2">
      <c r="B389" s="51">
        <f t="shared" si="254"/>
        <v>45671</v>
      </c>
      <c r="C389" s="52">
        <f t="shared" si="258"/>
        <v>45671</v>
      </c>
      <c r="D389" s="53"/>
      <c r="E389" s="54"/>
      <c r="F389" s="55"/>
      <c r="G389" s="35"/>
      <c r="H389" s="48" t="s">
        <v>79</v>
      </c>
      <c r="I389" s="47"/>
      <c r="J389" s="71"/>
      <c r="K389" s="48" t="s">
        <v>79</v>
      </c>
      <c r="L389" s="55"/>
      <c r="M389" s="35"/>
      <c r="N389" s="48" t="s">
        <v>79</v>
      </c>
      <c r="O389" s="47"/>
      <c r="P389" s="49"/>
    </row>
    <row r="390" spans="2:16" ht="19.5" customHeight="1" x14ac:dyDescent="0.2">
      <c r="B390" s="51">
        <f t="shared" si="254"/>
        <v>45672</v>
      </c>
      <c r="C390" s="52">
        <f t="shared" si="258"/>
        <v>45672</v>
      </c>
      <c r="D390" s="71"/>
      <c r="E390" s="72"/>
      <c r="F390" s="55"/>
      <c r="G390" s="71">
        <v>0.58333333333333337</v>
      </c>
      <c r="H390" s="72">
        <v>0.77083333333333337</v>
      </c>
      <c r="I390" s="55">
        <f t="shared" si="259"/>
        <v>4.5</v>
      </c>
      <c r="J390" s="71">
        <v>0.58333333333333337</v>
      </c>
      <c r="K390" s="72">
        <v>0.75</v>
      </c>
      <c r="L390" s="55">
        <f t="shared" si="260"/>
        <v>3.9999999999999991</v>
      </c>
      <c r="M390" s="71">
        <v>0.41666666666666669</v>
      </c>
      <c r="N390" s="72">
        <v>0.83333333333333337</v>
      </c>
      <c r="O390" s="55">
        <f t="shared" si="261"/>
        <v>10</v>
      </c>
      <c r="P390" s="49"/>
    </row>
    <row r="391" spans="2:16" ht="19.5" customHeight="1" x14ac:dyDescent="0.2">
      <c r="B391" s="51">
        <f t="shared" si="254"/>
        <v>45673</v>
      </c>
      <c r="C391" s="52">
        <f t="shared" si="258"/>
        <v>45673</v>
      </c>
      <c r="D391" s="35"/>
      <c r="E391" s="48"/>
      <c r="F391" s="47"/>
      <c r="G391" s="71">
        <v>0.58333333333333337</v>
      </c>
      <c r="H391" s="72">
        <v>0.77083333333333337</v>
      </c>
      <c r="I391" s="55">
        <f t="shared" ref="I391" si="265">(H391-G391)*24</f>
        <v>4.5</v>
      </c>
      <c r="J391" s="71">
        <v>0.58333333333333337</v>
      </c>
      <c r="K391" s="72">
        <v>0.75</v>
      </c>
      <c r="L391" s="55">
        <f t="shared" ref="L391" si="266">(K391-J391)*24</f>
        <v>3.9999999999999991</v>
      </c>
      <c r="M391" s="71">
        <v>0.41666666666666669</v>
      </c>
      <c r="N391" s="72">
        <v>0.83333333333333337</v>
      </c>
      <c r="O391" s="55">
        <f t="shared" ref="O391" si="267">(N391-M391)*24</f>
        <v>10</v>
      </c>
      <c r="P391" s="49"/>
    </row>
    <row r="392" spans="2:16" ht="19.5" customHeight="1" x14ac:dyDescent="0.2">
      <c r="B392" s="51">
        <f t="shared" si="254"/>
        <v>45674</v>
      </c>
      <c r="C392" s="52">
        <f t="shared" si="258"/>
        <v>45674</v>
      </c>
      <c r="D392" s="71"/>
      <c r="E392" s="72"/>
      <c r="F392" s="55"/>
      <c r="G392" s="71">
        <v>0.58333333333333337</v>
      </c>
      <c r="H392" s="72">
        <v>0.77083333333333337</v>
      </c>
      <c r="I392" s="55">
        <f t="shared" ref="I392:I394" si="268">(H392-G392)*24</f>
        <v>4.5</v>
      </c>
      <c r="J392" s="71">
        <v>0.58333333333333337</v>
      </c>
      <c r="K392" s="72">
        <v>0.75</v>
      </c>
      <c r="L392" s="55">
        <f t="shared" ref="L392:L394" si="269">(K392-J392)*24</f>
        <v>3.9999999999999991</v>
      </c>
      <c r="M392" s="71">
        <v>0.41666666666666669</v>
      </c>
      <c r="N392" s="72">
        <v>0.83333333333333337</v>
      </c>
      <c r="O392" s="55">
        <f t="shared" ref="O392:O394" si="270">(N392-M392)*24</f>
        <v>10</v>
      </c>
      <c r="P392" s="49"/>
    </row>
    <row r="393" spans="2:16" ht="19.5" customHeight="1" x14ac:dyDescent="0.2">
      <c r="B393" s="51">
        <f t="shared" si="254"/>
        <v>45675</v>
      </c>
      <c r="C393" s="52">
        <f t="shared" si="258"/>
        <v>45675</v>
      </c>
      <c r="D393" s="71"/>
      <c r="E393" s="72"/>
      <c r="F393" s="55"/>
      <c r="G393" s="71">
        <v>0.41666666666666669</v>
      </c>
      <c r="H393" s="72">
        <v>0.75</v>
      </c>
      <c r="I393" s="55">
        <f t="shared" si="268"/>
        <v>8</v>
      </c>
      <c r="J393" s="71">
        <v>0.5</v>
      </c>
      <c r="K393" s="72">
        <v>0.75</v>
      </c>
      <c r="L393" s="55">
        <f t="shared" si="269"/>
        <v>6</v>
      </c>
      <c r="M393" s="71">
        <v>0.41666666666666669</v>
      </c>
      <c r="N393" s="72">
        <v>0.83333333333333337</v>
      </c>
      <c r="O393" s="55">
        <f t="shared" si="270"/>
        <v>10</v>
      </c>
      <c r="P393" s="49"/>
    </row>
    <row r="394" spans="2:16" ht="19.5" customHeight="1" x14ac:dyDescent="0.2">
      <c r="B394" s="51">
        <f t="shared" si="254"/>
        <v>45676</v>
      </c>
      <c r="C394" s="52">
        <f t="shared" si="258"/>
        <v>45676</v>
      </c>
      <c r="D394" s="71"/>
      <c r="E394" s="72"/>
      <c r="F394" s="55"/>
      <c r="G394" s="71">
        <v>0.41666666666666669</v>
      </c>
      <c r="H394" s="72">
        <v>0.75</v>
      </c>
      <c r="I394" s="55">
        <f t="shared" si="268"/>
        <v>8</v>
      </c>
      <c r="J394" s="71">
        <v>0.5</v>
      </c>
      <c r="K394" s="72">
        <v>0.75</v>
      </c>
      <c r="L394" s="55">
        <f t="shared" si="269"/>
        <v>6</v>
      </c>
      <c r="M394" s="71">
        <v>0.41666666666666669</v>
      </c>
      <c r="N394" s="72">
        <v>0.75</v>
      </c>
      <c r="O394" s="55">
        <f t="shared" si="270"/>
        <v>8</v>
      </c>
      <c r="P394" s="49"/>
    </row>
    <row r="395" spans="2:16" ht="19.5" customHeight="1" x14ac:dyDescent="0.2">
      <c r="B395" s="51">
        <f t="shared" si="254"/>
        <v>45677</v>
      </c>
      <c r="C395" s="52">
        <f t="shared" si="258"/>
        <v>45677</v>
      </c>
      <c r="D395" s="71"/>
      <c r="E395" s="72"/>
      <c r="F395" s="55"/>
      <c r="G395" s="71">
        <v>0.58333333333333337</v>
      </c>
      <c r="H395" s="72">
        <v>0.77083333333333337</v>
      </c>
      <c r="I395" s="55">
        <f t="shared" ref="I395" si="271">(H395-G395)*24</f>
        <v>4.5</v>
      </c>
      <c r="J395" s="71">
        <v>0.58333333333333337</v>
      </c>
      <c r="K395" s="72">
        <v>0.75</v>
      </c>
      <c r="L395" s="55">
        <f t="shared" ref="L395" si="272">(K395-J395)*24</f>
        <v>3.9999999999999991</v>
      </c>
      <c r="M395" s="71">
        <v>0.41666666666666669</v>
      </c>
      <c r="N395" s="72">
        <v>0.83333333333333337</v>
      </c>
      <c r="O395" s="55">
        <f t="shared" ref="O395" si="273">(N395-M395)*24</f>
        <v>10</v>
      </c>
      <c r="P395" s="49"/>
    </row>
    <row r="396" spans="2:16" ht="19.5" customHeight="1" x14ac:dyDescent="0.2">
      <c r="B396" s="51">
        <f t="shared" si="254"/>
        <v>45678</v>
      </c>
      <c r="C396" s="52">
        <f t="shared" si="258"/>
        <v>45678</v>
      </c>
      <c r="D396" s="53"/>
      <c r="E396" s="54"/>
      <c r="F396" s="55"/>
      <c r="G396" s="35"/>
      <c r="H396" s="48" t="s">
        <v>79</v>
      </c>
      <c r="I396" s="47"/>
      <c r="J396" s="53"/>
      <c r="K396" s="48" t="s">
        <v>79</v>
      </c>
      <c r="L396" s="55"/>
      <c r="M396" s="35"/>
      <c r="N396" s="48" t="s">
        <v>79</v>
      </c>
      <c r="O396" s="47"/>
      <c r="P396" s="49"/>
    </row>
    <row r="397" spans="2:16" ht="19.5" customHeight="1" x14ac:dyDescent="0.2">
      <c r="B397" s="51">
        <f t="shared" si="254"/>
        <v>45679</v>
      </c>
      <c r="C397" s="52">
        <f t="shared" si="258"/>
        <v>45679</v>
      </c>
      <c r="D397" s="71"/>
      <c r="E397" s="72"/>
      <c r="F397" s="55"/>
      <c r="G397" s="71">
        <v>0.58333333333333337</v>
      </c>
      <c r="H397" s="72">
        <v>0.77083333333333337</v>
      </c>
      <c r="I397" s="55">
        <f t="shared" ref="I397:I402" si="274">(H397-G397)*24</f>
        <v>4.5</v>
      </c>
      <c r="J397" s="71">
        <v>0.58333333333333337</v>
      </c>
      <c r="K397" s="72">
        <v>0.75</v>
      </c>
      <c r="L397" s="55">
        <f t="shared" ref="L397:L401" si="275">(K397-J397)*24</f>
        <v>3.9999999999999991</v>
      </c>
      <c r="M397" s="71">
        <v>0.41666666666666669</v>
      </c>
      <c r="N397" s="72">
        <v>0.83333333333333337</v>
      </c>
      <c r="O397" s="55">
        <f t="shared" ref="O397:O402" si="276">(N397-M397)*24</f>
        <v>10</v>
      </c>
      <c r="P397" s="49"/>
    </row>
    <row r="398" spans="2:16" ht="19.5" customHeight="1" x14ac:dyDescent="0.2">
      <c r="B398" s="51">
        <f t="shared" si="254"/>
        <v>45680</v>
      </c>
      <c r="C398" s="52">
        <f t="shared" si="258"/>
        <v>45680</v>
      </c>
      <c r="D398" s="35"/>
      <c r="E398" s="48"/>
      <c r="F398" s="47"/>
      <c r="G398" s="71">
        <v>0.58333333333333337</v>
      </c>
      <c r="H398" s="72">
        <v>0.77083333333333337</v>
      </c>
      <c r="I398" s="55">
        <f t="shared" si="274"/>
        <v>4.5</v>
      </c>
      <c r="J398" s="71">
        <v>0.58333333333333337</v>
      </c>
      <c r="K398" s="72">
        <v>0.75</v>
      </c>
      <c r="L398" s="55">
        <f t="shared" si="275"/>
        <v>3.9999999999999991</v>
      </c>
      <c r="M398" s="71">
        <v>0.41666666666666669</v>
      </c>
      <c r="N398" s="72">
        <v>0.83333333333333337</v>
      </c>
      <c r="O398" s="55">
        <f t="shared" si="276"/>
        <v>10</v>
      </c>
      <c r="P398" s="49"/>
    </row>
    <row r="399" spans="2:16" ht="19.5" customHeight="1" x14ac:dyDescent="0.2">
      <c r="B399" s="51">
        <f t="shared" si="254"/>
        <v>45681</v>
      </c>
      <c r="C399" s="52">
        <f t="shared" si="258"/>
        <v>45681</v>
      </c>
      <c r="D399" s="71"/>
      <c r="E399" s="72"/>
      <c r="F399" s="55"/>
      <c r="G399" s="71">
        <v>0.58333333333333337</v>
      </c>
      <c r="H399" s="72">
        <v>0.77083333333333337</v>
      </c>
      <c r="I399" s="55">
        <f t="shared" si="274"/>
        <v>4.5</v>
      </c>
      <c r="J399" s="71">
        <v>0.58333333333333337</v>
      </c>
      <c r="K399" s="72">
        <v>0.75</v>
      </c>
      <c r="L399" s="55">
        <f t="shared" si="275"/>
        <v>3.9999999999999991</v>
      </c>
      <c r="M399" s="71">
        <v>0.41666666666666669</v>
      </c>
      <c r="N399" s="72">
        <v>0.83333333333333337</v>
      </c>
      <c r="O399" s="55">
        <f t="shared" si="276"/>
        <v>10</v>
      </c>
      <c r="P399" s="49"/>
    </row>
    <row r="400" spans="2:16" ht="19.5" customHeight="1" x14ac:dyDescent="0.2">
      <c r="B400" s="51">
        <f t="shared" si="254"/>
        <v>45682</v>
      </c>
      <c r="C400" s="52">
        <f t="shared" si="258"/>
        <v>45682</v>
      </c>
      <c r="D400" s="71"/>
      <c r="E400" s="72"/>
      <c r="F400" s="55"/>
      <c r="G400" s="71">
        <v>0.41666666666666669</v>
      </c>
      <c r="H400" s="72">
        <v>0.75</v>
      </c>
      <c r="I400" s="55">
        <f t="shared" si="274"/>
        <v>8</v>
      </c>
      <c r="J400" s="71">
        <v>0.5</v>
      </c>
      <c r="K400" s="72">
        <v>0.75</v>
      </c>
      <c r="L400" s="55">
        <f t="shared" si="275"/>
        <v>6</v>
      </c>
      <c r="M400" s="71">
        <v>0.41666666666666669</v>
      </c>
      <c r="N400" s="72">
        <v>0.83333333333333337</v>
      </c>
      <c r="O400" s="55">
        <f t="shared" si="276"/>
        <v>10</v>
      </c>
      <c r="P400" s="49"/>
    </row>
    <row r="401" spans="2:16" ht="19.5" customHeight="1" x14ac:dyDescent="0.2">
      <c r="B401" s="51">
        <f t="shared" si="254"/>
        <v>45683</v>
      </c>
      <c r="C401" s="52">
        <f t="shared" si="258"/>
        <v>45683</v>
      </c>
      <c r="D401" s="71"/>
      <c r="E401" s="72"/>
      <c r="F401" s="55"/>
      <c r="G401" s="71">
        <v>0.41666666666666669</v>
      </c>
      <c r="H401" s="72">
        <v>0.75</v>
      </c>
      <c r="I401" s="55">
        <f t="shared" si="274"/>
        <v>8</v>
      </c>
      <c r="J401" s="71">
        <v>0.5</v>
      </c>
      <c r="K401" s="72">
        <v>0.75</v>
      </c>
      <c r="L401" s="55">
        <f t="shared" si="275"/>
        <v>6</v>
      </c>
      <c r="M401" s="71">
        <v>0.41666666666666669</v>
      </c>
      <c r="N401" s="72">
        <v>0.75</v>
      </c>
      <c r="O401" s="55">
        <f t="shared" si="276"/>
        <v>8</v>
      </c>
      <c r="P401" s="49"/>
    </row>
    <row r="402" spans="2:16" ht="19.5" customHeight="1" x14ac:dyDescent="0.2">
      <c r="B402" s="51">
        <f t="shared" si="254"/>
        <v>45684</v>
      </c>
      <c r="C402" s="52">
        <f t="shared" si="258"/>
        <v>45684</v>
      </c>
      <c r="D402" s="71"/>
      <c r="E402" s="72"/>
      <c r="F402" s="55"/>
      <c r="G402" s="71">
        <v>0.58333333333333337</v>
      </c>
      <c r="H402" s="72">
        <v>0.77083333333333337</v>
      </c>
      <c r="I402" s="55">
        <f t="shared" si="274"/>
        <v>4.5</v>
      </c>
      <c r="J402" s="379" t="s">
        <v>106</v>
      </c>
      <c r="K402" s="380"/>
      <c r="L402" s="381"/>
      <c r="M402" s="71">
        <v>0.41666666666666669</v>
      </c>
      <c r="N402" s="72">
        <v>0.83333333333333337</v>
      </c>
      <c r="O402" s="55">
        <f t="shared" si="276"/>
        <v>10</v>
      </c>
      <c r="P402" s="49"/>
    </row>
    <row r="403" spans="2:16" ht="19.5" customHeight="1" x14ac:dyDescent="0.2">
      <c r="B403" s="51">
        <f t="shared" si="254"/>
        <v>45685</v>
      </c>
      <c r="C403" s="52">
        <f t="shared" si="258"/>
        <v>45685</v>
      </c>
      <c r="D403" s="53"/>
      <c r="E403" s="54"/>
      <c r="F403" s="55"/>
      <c r="G403" s="35"/>
      <c r="H403" s="48" t="s">
        <v>79</v>
      </c>
      <c r="I403" s="47"/>
      <c r="J403" s="379"/>
      <c r="K403" s="380"/>
      <c r="L403" s="381"/>
      <c r="M403" s="35"/>
      <c r="N403" s="48" t="s">
        <v>79</v>
      </c>
      <c r="O403" s="47"/>
      <c r="P403" s="49"/>
    </row>
    <row r="404" spans="2:16" ht="19.5" customHeight="1" x14ac:dyDescent="0.2">
      <c r="B404" s="51">
        <f>IF(DAY(B403+1)&lt;&gt;29,"",B403+1)</f>
        <v>45686</v>
      </c>
      <c r="C404" s="52">
        <f t="shared" si="258"/>
        <v>45686</v>
      </c>
      <c r="D404" s="53"/>
      <c r="E404" s="54"/>
      <c r="F404" s="55"/>
      <c r="G404" s="71">
        <v>0.58333333333333337</v>
      </c>
      <c r="H404" s="72">
        <v>0.77083333333333337</v>
      </c>
      <c r="I404" s="55">
        <f t="shared" ref="I404" si="277">(H404-G404)*24</f>
        <v>4.5</v>
      </c>
      <c r="J404" s="379"/>
      <c r="K404" s="380"/>
      <c r="L404" s="381"/>
      <c r="M404" s="71">
        <v>0.41666666666666669</v>
      </c>
      <c r="N404" s="72">
        <v>0.83333333333333337</v>
      </c>
      <c r="O404" s="55">
        <f t="shared" ref="O404" si="278">(N404-M404)*24</f>
        <v>10</v>
      </c>
      <c r="P404" s="117"/>
    </row>
    <row r="405" spans="2:16" ht="19.5" customHeight="1" x14ac:dyDescent="0.2">
      <c r="B405" s="51">
        <f>IF(DAY(B404+1)&lt;&gt;30,"",B404+1)</f>
        <v>45687</v>
      </c>
      <c r="C405" s="52">
        <f t="shared" si="258"/>
        <v>45687</v>
      </c>
      <c r="D405" s="155"/>
      <c r="E405" s="54"/>
      <c r="F405" s="55"/>
      <c r="G405" s="71">
        <v>0.58333333333333337</v>
      </c>
      <c r="H405" s="72">
        <v>0.77083333333333337</v>
      </c>
      <c r="I405" s="55">
        <f t="shared" ref="I405" si="279">(H405-G405)*24</f>
        <v>4.5</v>
      </c>
      <c r="J405" s="379"/>
      <c r="K405" s="380"/>
      <c r="L405" s="381"/>
      <c r="M405" s="71">
        <v>0.41666666666666669</v>
      </c>
      <c r="N405" s="72">
        <v>0.83333333333333337</v>
      </c>
      <c r="O405" s="55">
        <f t="shared" ref="O405" si="280">(N405-M405)*24</f>
        <v>10</v>
      </c>
      <c r="P405" s="159"/>
    </row>
    <row r="406" spans="2:16" ht="19.5" customHeight="1" thickBot="1" x14ac:dyDescent="0.25">
      <c r="B406" s="51">
        <f>IF(DAY(B405+1)&lt;&gt;31,"",B405+1)</f>
        <v>45688</v>
      </c>
      <c r="C406" s="52">
        <f t="shared" si="258"/>
        <v>45688</v>
      </c>
      <c r="D406" s="56"/>
      <c r="E406" s="77"/>
      <c r="F406" s="76"/>
      <c r="G406" s="71">
        <v>0.58333333333333337</v>
      </c>
      <c r="H406" s="72">
        <v>0.77083333333333337</v>
      </c>
      <c r="I406" s="55">
        <f t="shared" ref="I406" si="281">(H406-G406)*24</f>
        <v>4.5</v>
      </c>
      <c r="J406" s="379"/>
      <c r="K406" s="380"/>
      <c r="L406" s="381"/>
      <c r="M406" s="71">
        <v>0.41666666666666669</v>
      </c>
      <c r="N406" s="72">
        <v>0.83333333333333337</v>
      </c>
      <c r="O406" s="55">
        <f t="shared" ref="O406" si="282">(N406-M406)*24</f>
        <v>10</v>
      </c>
      <c r="P406" s="50"/>
    </row>
    <row r="407" spans="2:16" ht="19.5" customHeight="1" thickTop="1" x14ac:dyDescent="0.2">
      <c r="B407" s="57" t="s">
        <v>37</v>
      </c>
      <c r="C407" s="58"/>
      <c r="D407" s="57"/>
      <c r="E407" s="59">
        <f>COUNTIF(D376:D406,"&gt;0")</f>
        <v>0</v>
      </c>
      <c r="F407" s="60"/>
      <c r="G407" s="61"/>
      <c r="H407" s="59">
        <f>COUNTIF(G376:G406,"&gt;0")</f>
        <v>27</v>
      </c>
      <c r="I407" s="60"/>
      <c r="J407" s="61"/>
      <c r="K407" s="59">
        <f>COUNTIF(J376:J406,"&gt;0")</f>
        <v>23</v>
      </c>
      <c r="L407" s="60"/>
      <c r="M407" s="61"/>
      <c r="N407" s="59">
        <f>COUNTIF(M376:M406,"&gt;0")</f>
        <v>27</v>
      </c>
      <c r="O407" s="60"/>
      <c r="P407" s="40"/>
    </row>
    <row r="408" spans="2:16" ht="19.5" customHeight="1" x14ac:dyDescent="0.2">
      <c r="B408" s="62" t="s">
        <v>309</v>
      </c>
      <c r="C408" s="63"/>
      <c r="D408" s="64"/>
      <c r="E408" s="74">
        <f>SUM(F376:F406)</f>
        <v>0</v>
      </c>
      <c r="F408" s="63"/>
      <c r="G408" s="65"/>
      <c r="H408" s="74">
        <f>SUM(I376:I406)</f>
        <v>167</v>
      </c>
      <c r="I408" s="63"/>
      <c r="J408" s="65"/>
      <c r="K408" s="74">
        <f>SUM(L376:L406)</f>
        <v>118</v>
      </c>
      <c r="L408" s="63"/>
      <c r="M408" s="65"/>
      <c r="N408" s="74">
        <f>SUM(O376:O406)</f>
        <v>256</v>
      </c>
      <c r="O408" s="63"/>
      <c r="P408" s="40"/>
    </row>
    <row r="409" spans="2:16" ht="19.5" customHeight="1" x14ac:dyDescent="0.2">
      <c r="B409" s="64" t="s">
        <v>366</v>
      </c>
      <c r="C409" s="66"/>
      <c r="D409" s="64"/>
      <c r="E409" s="90">
        <f>COUNTIF($B$376:$B$406,"&gt;0")-E407</f>
        <v>31</v>
      </c>
      <c r="F409" s="47"/>
      <c r="G409" s="35"/>
      <c r="H409" s="90">
        <f>COUNTIF($B$376:$B$406,"&gt;0")-H407</f>
        <v>4</v>
      </c>
      <c r="I409" s="47"/>
      <c r="J409" s="35"/>
      <c r="K409" s="90">
        <f>COUNTIF($B$376:$B$406,"&gt;0")-K407</f>
        <v>8</v>
      </c>
      <c r="L409" s="47"/>
      <c r="M409" s="35"/>
      <c r="N409" s="90">
        <f>COUNTIF($B$376:$B$406,"&gt;0")-N407</f>
        <v>4</v>
      </c>
      <c r="O409" s="47"/>
      <c r="P409" s="40"/>
    </row>
    <row r="410" spans="2:16" ht="19.5" customHeight="1" x14ac:dyDescent="0.2">
      <c r="B410" s="67"/>
      <c r="C410" s="68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</row>
    <row r="411" spans="2:16" ht="18.75" customHeight="1" x14ac:dyDescent="0.2">
      <c r="B411" s="287" t="s">
        <v>13</v>
      </c>
      <c r="C411" s="287"/>
      <c r="D411" s="287"/>
      <c r="E411" s="287"/>
      <c r="F411" s="287"/>
      <c r="G411" s="287"/>
      <c r="H411" s="287"/>
      <c r="I411" s="287"/>
      <c r="J411" s="287"/>
      <c r="K411" s="287"/>
      <c r="L411" s="287"/>
      <c r="M411" s="287"/>
      <c r="N411" s="287"/>
      <c r="O411" s="287"/>
      <c r="P411" s="287"/>
    </row>
    <row r="412" spans="2:16" ht="18.75" customHeight="1" x14ac:dyDescent="0.2">
      <c r="B412" s="287"/>
      <c r="C412" s="287"/>
      <c r="D412" s="287"/>
      <c r="E412" s="287"/>
      <c r="F412" s="287"/>
      <c r="G412" s="287"/>
      <c r="H412" s="287"/>
      <c r="I412" s="287"/>
      <c r="J412" s="287"/>
      <c r="K412" s="287"/>
      <c r="L412" s="287"/>
      <c r="M412" s="287"/>
      <c r="N412" s="287"/>
      <c r="O412" s="287"/>
      <c r="P412" s="287"/>
    </row>
    <row r="413" spans="2:16" ht="18.75" customHeight="1" x14ac:dyDescent="0.2"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189">
        <f>P3</f>
        <v>45342</v>
      </c>
    </row>
    <row r="414" spans="2:16" ht="18.75" customHeight="1" x14ac:dyDescent="0.2">
      <c r="B414" s="377">
        <f>EDATE(B373, 1)</f>
        <v>45689</v>
      </c>
      <c r="C414" s="377"/>
      <c r="D414" s="377"/>
      <c r="E414" s="295">
        <f>B414</f>
        <v>45689</v>
      </c>
      <c r="F414" s="295"/>
    </row>
    <row r="415" spans="2:16" ht="19.5" customHeight="1" x14ac:dyDescent="0.2">
      <c r="B415" s="289"/>
      <c r="C415" s="290"/>
      <c r="D415" s="219" t="s">
        <v>313</v>
      </c>
      <c r="E415" s="293"/>
      <c r="F415" s="220"/>
      <c r="G415" s="219" t="s">
        <v>2</v>
      </c>
      <c r="H415" s="293"/>
      <c r="I415" s="220"/>
      <c r="J415" s="219" t="s">
        <v>36</v>
      </c>
      <c r="K415" s="293"/>
      <c r="L415" s="220"/>
      <c r="M415" s="219" t="s">
        <v>237</v>
      </c>
      <c r="N415" s="293"/>
      <c r="O415" s="220"/>
      <c r="P415" s="40" t="s">
        <v>306</v>
      </c>
    </row>
    <row r="416" spans="2:16" ht="19.5" customHeight="1" x14ac:dyDescent="0.2">
      <c r="B416" s="291"/>
      <c r="C416" s="292"/>
      <c r="D416" s="35" t="s">
        <v>246</v>
      </c>
      <c r="E416" s="48" t="s">
        <v>307</v>
      </c>
      <c r="F416" s="47" t="s">
        <v>308</v>
      </c>
      <c r="G416" s="35" t="s">
        <v>246</v>
      </c>
      <c r="H416" s="48" t="s">
        <v>307</v>
      </c>
      <c r="I416" s="47" t="s">
        <v>308</v>
      </c>
      <c r="J416" s="35" t="s">
        <v>246</v>
      </c>
      <c r="K416" s="48" t="s">
        <v>307</v>
      </c>
      <c r="L416" s="47" t="s">
        <v>308</v>
      </c>
      <c r="M416" s="35" t="s">
        <v>246</v>
      </c>
      <c r="N416" s="48" t="s">
        <v>307</v>
      </c>
      <c r="O416" s="47" t="s">
        <v>308</v>
      </c>
      <c r="P416" s="40"/>
    </row>
    <row r="417" spans="2:16" ht="19.5" customHeight="1" x14ac:dyDescent="0.2">
      <c r="B417" s="51">
        <f>B414</f>
        <v>45689</v>
      </c>
      <c r="C417" s="52">
        <f>B417</f>
        <v>45689</v>
      </c>
      <c r="D417" s="53"/>
      <c r="E417" s="54"/>
      <c r="F417" s="55"/>
      <c r="G417" s="71">
        <v>0.41666666666666669</v>
      </c>
      <c r="H417" s="72">
        <v>0.75</v>
      </c>
      <c r="I417" s="55">
        <f t="shared" ref="I417:I419" si="283">(H417-G417)*24</f>
        <v>8</v>
      </c>
      <c r="J417" s="379" t="s">
        <v>106</v>
      </c>
      <c r="K417" s="380"/>
      <c r="L417" s="381"/>
      <c r="M417" s="71">
        <v>0.41666666666666669</v>
      </c>
      <c r="N417" s="72">
        <v>0.83333333333333337</v>
      </c>
      <c r="O417" s="55">
        <f t="shared" ref="O417:O419" si="284">(N417-M417)*24</f>
        <v>10</v>
      </c>
      <c r="P417" s="83"/>
    </row>
    <row r="418" spans="2:16" ht="19.5" customHeight="1" x14ac:dyDescent="0.2">
      <c r="B418" s="51">
        <f t="shared" ref="B418:B444" si="285">B417+1</f>
        <v>45690</v>
      </c>
      <c r="C418" s="52">
        <f>B418</f>
        <v>45690</v>
      </c>
      <c r="D418" s="53"/>
      <c r="E418" s="54"/>
      <c r="F418" s="55"/>
      <c r="G418" s="71">
        <v>0.41666666666666669</v>
      </c>
      <c r="H418" s="72">
        <v>0.75</v>
      </c>
      <c r="I418" s="55">
        <f t="shared" si="283"/>
        <v>8</v>
      </c>
      <c r="J418" s="130"/>
      <c r="K418" s="131"/>
      <c r="L418" s="132"/>
      <c r="M418" s="71">
        <v>0.41666666666666669</v>
      </c>
      <c r="N418" s="72">
        <v>0.75</v>
      </c>
      <c r="O418" s="55">
        <f t="shared" si="284"/>
        <v>8</v>
      </c>
      <c r="P418" s="83"/>
    </row>
    <row r="419" spans="2:16" ht="19.5" customHeight="1" x14ac:dyDescent="0.2">
      <c r="B419" s="51">
        <f t="shared" si="285"/>
        <v>45691</v>
      </c>
      <c r="C419" s="52">
        <f t="shared" ref="C419:C447" si="286">B419</f>
        <v>45691</v>
      </c>
      <c r="D419" s="53"/>
      <c r="E419" s="54"/>
      <c r="F419" s="55"/>
      <c r="G419" s="71">
        <v>0.58333333333333337</v>
      </c>
      <c r="H419" s="72">
        <v>0.77083333333333337</v>
      </c>
      <c r="I419" s="55">
        <f t="shared" si="283"/>
        <v>4.5</v>
      </c>
      <c r="J419" s="379"/>
      <c r="K419" s="380"/>
      <c r="L419" s="381"/>
      <c r="M419" s="71">
        <v>0.41666666666666669</v>
      </c>
      <c r="N419" s="72">
        <v>0.83333333333333337</v>
      </c>
      <c r="O419" s="55">
        <f t="shared" si="284"/>
        <v>10</v>
      </c>
      <c r="P419" s="83"/>
    </row>
    <row r="420" spans="2:16" ht="19.5" customHeight="1" x14ac:dyDescent="0.2">
      <c r="B420" s="51">
        <f t="shared" si="285"/>
        <v>45692</v>
      </c>
      <c r="C420" s="52">
        <f t="shared" si="286"/>
        <v>45692</v>
      </c>
      <c r="D420" s="53"/>
      <c r="E420" s="54"/>
      <c r="F420" s="55"/>
      <c r="G420" s="71"/>
      <c r="H420" s="48" t="s">
        <v>79</v>
      </c>
      <c r="I420" s="55"/>
      <c r="J420" s="130"/>
      <c r="K420" s="131"/>
      <c r="L420" s="132"/>
      <c r="M420" s="71"/>
      <c r="N420" s="48" t="s">
        <v>79</v>
      </c>
      <c r="O420" s="55"/>
      <c r="P420" s="83"/>
    </row>
    <row r="421" spans="2:16" ht="19.5" customHeight="1" x14ac:dyDescent="0.2">
      <c r="B421" s="51">
        <f t="shared" si="285"/>
        <v>45693</v>
      </c>
      <c r="C421" s="52">
        <f t="shared" si="286"/>
        <v>45693</v>
      </c>
      <c r="D421" s="53"/>
      <c r="E421" s="54"/>
      <c r="F421" s="55"/>
      <c r="G421" s="71">
        <v>0.58333333333333337</v>
      </c>
      <c r="H421" s="72">
        <v>0.77083333333333337</v>
      </c>
      <c r="I421" s="55">
        <f t="shared" ref="I421:I426" si="287">(H421-G421)*24</f>
        <v>4.5</v>
      </c>
      <c r="J421" s="379"/>
      <c r="K421" s="380"/>
      <c r="L421" s="381"/>
      <c r="M421" s="71">
        <v>0.41666666666666669</v>
      </c>
      <c r="N421" s="72">
        <v>0.83333333333333337</v>
      </c>
      <c r="O421" s="55">
        <f t="shared" ref="O421:O426" si="288">(N421-M421)*24</f>
        <v>10</v>
      </c>
      <c r="P421" s="83"/>
    </row>
    <row r="422" spans="2:16" ht="19.5" customHeight="1" x14ac:dyDescent="0.2">
      <c r="B422" s="51">
        <f t="shared" si="285"/>
        <v>45694</v>
      </c>
      <c r="C422" s="52">
        <f t="shared" si="286"/>
        <v>45694</v>
      </c>
      <c r="D422" s="71"/>
      <c r="E422" s="72"/>
      <c r="F422" s="55"/>
      <c r="G422" s="71">
        <v>0.58333333333333337</v>
      </c>
      <c r="H422" s="72">
        <v>0.77083333333333337</v>
      </c>
      <c r="I422" s="55">
        <f t="shared" si="287"/>
        <v>4.5</v>
      </c>
      <c r="J422" s="379"/>
      <c r="K422" s="380"/>
      <c r="L422" s="381"/>
      <c r="M422" s="71">
        <v>0.41666666666666669</v>
      </c>
      <c r="N422" s="72">
        <v>0.83333333333333337</v>
      </c>
      <c r="O422" s="55">
        <f t="shared" si="288"/>
        <v>10</v>
      </c>
      <c r="P422" s="83"/>
    </row>
    <row r="423" spans="2:16" ht="19.5" customHeight="1" x14ac:dyDescent="0.2">
      <c r="B423" s="51">
        <f t="shared" si="285"/>
        <v>45695</v>
      </c>
      <c r="C423" s="52">
        <f t="shared" si="286"/>
        <v>45695</v>
      </c>
      <c r="D423" s="35"/>
      <c r="E423" s="48"/>
      <c r="F423" s="47"/>
      <c r="G423" s="71">
        <v>0.58333333333333337</v>
      </c>
      <c r="H423" s="72">
        <v>0.77083333333333337</v>
      </c>
      <c r="I423" s="55">
        <f t="shared" si="287"/>
        <v>4.5</v>
      </c>
      <c r="J423" s="379"/>
      <c r="K423" s="380"/>
      <c r="L423" s="381"/>
      <c r="M423" s="71">
        <v>0.41666666666666669</v>
      </c>
      <c r="N423" s="72">
        <v>0.83333333333333337</v>
      </c>
      <c r="O423" s="55">
        <f t="shared" si="288"/>
        <v>10</v>
      </c>
      <c r="P423" s="91"/>
    </row>
    <row r="424" spans="2:16" ht="19.5" customHeight="1" x14ac:dyDescent="0.2">
      <c r="B424" s="51">
        <f t="shared" si="285"/>
        <v>45696</v>
      </c>
      <c r="C424" s="52">
        <f t="shared" si="286"/>
        <v>45696</v>
      </c>
      <c r="D424" s="71"/>
      <c r="E424" s="72"/>
      <c r="F424" s="55"/>
      <c r="G424" s="71">
        <v>0.41666666666666669</v>
      </c>
      <c r="H424" s="72">
        <v>0.75</v>
      </c>
      <c r="I424" s="55">
        <f t="shared" si="287"/>
        <v>8</v>
      </c>
      <c r="J424" s="379"/>
      <c r="K424" s="380"/>
      <c r="L424" s="381"/>
      <c r="M424" s="71">
        <v>0.41666666666666669</v>
      </c>
      <c r="N424" s="72">
        <v>0.83333333333333337</v>
      </c>
      <c r="O424" s="55">
        <f t="shared" si="288"/>
        <v>10</v>
      </c>
      <c r="P424" s="83"/>
    </row>
    <row r="425" spans="2:16" ht="19.5" customHeight="1" x14ac:dyDescent="0.2">
      <c r="B425" s="51">
        <f t="shared" si="285"/>
        <v>45697</v>
      </c>
      <c r="C425" s="52">
        <f t="shared" si="286"/>
        <v>45697</v>
      </c>
      <c r="D425" s="35"/>
      <c r="E425" s="48"/>
      <c r="F425" s="47"/>
      <c r="G425" s="71">
        <v>0.41666666666666669</v>
      </c>
      <c r="H425" s="72">
        <v>0.75</v>
      </c>
      <c r="I425" s="55">
        <f t="shared" si="287"/>
        <v>8</v>
      </c>
      <c r="J425" s="130"/>
      <c r="K425" s="131"/>
      <c r="L425" s="132"/>
      <c r="M425" s="71">
        <v>0.41666666666666669</v>
      </c>
      <c r="N425" s="72">
        <v>0.75</v>
      </c>
      <c r="O425" s="55">
        <f t="shared" si="288"/>
        <v>8</v>
      </c>
      <c r="P425" s="129"/>
    </row>
    <row r="426" spans="2:16" ht="19.5" customHeight="1" x14ac:dyDescent="0.2">
      <c r="B426" s="51">
        <f t="shared" si="285"/>
        <v>45698</v>
      </c>
      <c r="C426" s="52">
        <f t="shared" si="286"/>
        <v>45698</v>
      </c>
      <c r="D426" s="71"/>
      <c r="E426" s="72"/>
      <c r="F426" s="55"/>
      <c r="G426" s="71">
        <v>0.58333333333333337</v>
      </c>
      <c r="H426" s="72">
        <v>0.77083333333333337</v>
      </c>
      <c r="I426" s="55">
        <f t="shared" si="287"/>
        <v>4.5</v>
      </c>
      <c r="J426" s="379"/>
      <c r="K426" s="380"/>
      <c r="L426" s="381"/>
      <c r="M426" s="71">
        <v>0.41666666666666669</v>
      </c>
      <c r="N426" s="72">
        <v>0.83333333333333337</v>
      </c>
      <c r="O426" s="55">
        <f t="shared" si="288"/>
        <v>10</v>
      </c>
      <c r="P426" s="83"/>
    </row>
    <row r="427" spans="2:16" ht="19.5" customHeight="1" x14ac:dyDescent="0.2">
      <c r="B427" s="51">
        <f t="shared" si="285"/>
        <v>45699</v>
      </c>
      <c r="C427" s="52">
        <f t="shared" si="286"/>
        <v>45699</v>
      </c>
      <c r="D427" s="71"/>
      <c r="E427" s="72"/>
      <c r="F427" s="55"/>
      <c r="G427" s="71">
        <v>0.41666666666666669</v>
      </c>
      <c r="H427" s="72">
        <v>0.75</v>
      </c>
      <c r="I427" s="55">
        <f t="shared" ref="I427" si="289">(H427-G427)*24</f>
        <v>8</v>
      </c>
      <c r="J427" s="125"/>
      <c r="K427" s="123"/>
      <c r="L427" s="134"/>
      <c r="M427" s="71">
        <v>0.41666666666666669</v>
      </c>
      <c r="N427" s="72">
        <v>0.75</v>
      </c>
      <c r="O427" s="55">
        <f t="shared" ref="O427" si="290">(N427-M427)*24</f>
        <v>8</v>
      </c>
      <c r="P427" s="83" t="s">
        <v>281</v>
      </c>
    </row>
    <row r="428" spans="2:16" ht="19.5" customHeight="1" x14ac:dyDescent="0.2">
      <c r="B428" s="51">
        <f t="shared" si="285"/>
        <v>45700</v>
      </c>
      <c r="C428" s="52">
        <f t="shared" si="286"/>
        <v>45700</v>
      </c>
      <c r="D428" s="71"/>
      <c r="E428" s="72"/>
      <c r="F428" s="55"/>
      <c r="G428" s="71"/>
      <c r="H428" s="48" t="s">
        <v>79</v>
      </c>
      <c r="I428" s="55"/>
      <c r="J428" s="125"/>
      <c r="K428" s="123"/>
      <c r="L428" s="134"/>
      <c r="M428" s="71"/>
      <c r="N428" s="48" t="s">
        <v>79</v>
      </c>
      <c r="O428" s="55"/>
      <c r="P428" s="83" t="s">
        <v>176</v>
      </c>
    </row>
    <row r="429" spans="2:16" ht="19.5" customHeight="1" x14ac:dyDescent="0.2">
      <c r="B429" s="51">
        <f t="shared" si="285"/>
        <v>45701</v>
      </c>
      <c r="C429" s="52">
        <f t="shared" si="286"/>
        <v>45701</v>
      </c>
      <c r="D429" s="71"/>
      <c r="E429" s="72"/>
      <c r="F429" s="55"/>
      <c r="G429" s="71">
        <v>0.58333333333333337</v>
      </c>
      <c r="H429" s="72">
        <v>0.77083333333333337</v>
      </c>
      <c r="I429" s="55">
        <f t="shared" ref="I429" si="291">(H429-G429)*24</f>
        <v>4.5</v>
      </c>
      <c r="J429" s="125"/>
      <c r="K429" s="123"/>
      <c r="L429" s="134"/>
      <c r="M429" s="71">
        <v>0.41666666666666669</v>
      </c>
      <c r="N429" s="72">
        <v>0.83333333333333337</v>
      </c>
      <c r="O429" s="55">
        <f t="shared" ref="O429" si="292">(N429-M429)*24</f>
        <v>10</v>
      </c>
      <c r="P429" s="97"/>
    </row>
    <row r="430" spans="2:16" ht="19.5" customHeight="1" x14ac:dyDescent="0.2">
      <c r="B430" s="51">
        <f t="shared" si="285"/>
        <v>45702</v>
      </c>
      <c r="C430" s="52">
        <f t="shared" si="286"/>
        <v>45702</v>
      </c>
      <c r="D430" s="53"/>
      <c r="E430" s="54"/>
      <c r="F430" s="55"/>
      <c r="G430" s="71">
        <v>0.58333333333333337</v>
      </c>
      <c r="H430" s="72">
        <v>0.77083333333333337</v>
      </c>
      <c r="I430" s="55">
        <f t="shared" ref="I430:I432" si="293">(H430-G430)*24</f>
        <v>4.5</v>
      </c>
      <c r="J430" s="125"/>
      <c r="K430" s="123"/>
      <c r="L430" s="134"/>
      <c r="M430" s="71">
        <v>0.41666666666666669</v>
      </c>
      <c r="N430" s="72">
        <v>0.83333333333333337</v>
      </c>
      <c r="O430" s="55">
        <f t="shared" ref="O430:O433" si="294">(N430-M430)*24</f>
        <v>10</v>
      </c>
      <c r="P430" s="121"/>
    </row>
    <row r="431" spans="2:16" ht="19.5" customHeight="1" x14ac:dyDescent="0.2">
      <c r="B431" s="51">
        <f t="shared" si="285"/>
        <v>45703</v>
      </c>
      <c r="C431" s="52">
        <f t="shared" si="286"/>
        <v>45703</v>
      </c>
      <c r="D431" s="71"/>
      <c r="E431" s="72"/>
      <c r="F431" s="55"/>
      <c r="G431" s="71">
        <v>0.41666666666666669</v>
      </c>
      <c r="H431" s="72">
        <v>0.75</v>
      </c>
      <c r="I431" s="55">
        <f t="shared" si="293"/>
        <v>8</v>
      </c>
      <c r="J431" s="71">
        <v>0.5</v>
      </c>
      <c r="K431" s="72">
        <v>0.75</v>
      </c>
      <c r="L431" s="55">
        <f t="shared" ref="L431:L433" si="295">(K431-J431)*24</f>
        <v>6</v>
      </c>
      <c r="M431" s="71">
        <v>0.41666666666666669</v>
      </c>
      <c r="N431" s="72">
        <v>0.83333333333333337</v>
      </c>
      <c r="O431" s="55">
        <f t="shared" si="294"/>
        <v>10</v>
      </c>
      <c r="P431" s="117"/>
    </row>
    <row r="432" spans="2:16" ht="19.5" customHeight="1" x14ac:dyDescent="0.2">
      <c r="B432" s="51">
        <f t="shared" si="285"/>
        <v>45704</v>
      </c>
      <c r="C432" s="52">
        <f t="shared" si="286"/>
        <v>45704</v>
      </c>
      <c r="D432" s="35"/>
      <c r="E432" s="48"/>
      <c r="F432" s="47"/>
      <c r="G432" s="71">
        <v>0.41666666666666669</v>
      </c>
      <c r="H432" s="72">
        <v>0.75</v>
      </c>
      <c r="I432" s="55">
        <f t="shared" si="293"/>
        <v>8</v>
      </c>
      <c r="J432" s="71">
        <v>0.5</v>
      </c>
      <c r="K432" s="72">
        <v>0.75</v>
      </c>
      <c r="L432" s="55">
        <f t="shared" si="295"/>
        <v>6</v>
      </c>
      <c r="M432" s="71">
        <v>0.41666666666666669</v>
      </c>
      <c r="N432" s="72">
        <v>0.75</v>
      </c>
      <c r="O432" s="55">
        <f t="shared" si="294"/>
        <v>8</v>
      </c>
      <c r="P432" s="117"/>
    </row>
    <row r="433" spans="2:16" ht="19.5" customHeight="1" x14ac:dyDescent="0.2">
      <c r="B433" s="51">
        <f t="shared" si="285"/>
        <v>45705</v>
      </c>
      <c r="C433" s="52">
        <f t="shared" si="286"/>
        <v>45705</v>
      </c>
      <c r="D433" s="71"/>
      <c r="E433" s="72"/>
      <c r="F433" s="55"/>
      <c r="G433" s="71">
        <v>0.58333333333333337</v>
      </c>
      <c r="H433" s="72">
        <v>0.77083333333333337</v>
      </c>
      <c r="I433" s="55">
        <f>(H433-G433)*24</f>
        <v>4.5</v>
      </c>
      <c r="J433" s="71">
        <v>0.58333333333333337</v>
      </c>
      <c r="K433" s="72">
        <v>0.75</v>
      </c>
      <c r="L433" s="55">
        <f t="shared" si="295"/>
        <v>3.9999999999999991</v>
      </c>
      <c r="M433" s="71">
        <v>0.41666666666666669</v>
      </c>
      <c r="N433" s="72">
        <v>0.83333333333333337</v>
      </c>
      <c r="O433" s="55">
        <f t="shared" si="294"/>
        <v>10</v>
      </c>
      <c r="P433" s="92"/>
    </row>
    <row r="434" spans="2:16" ht="19.5" customHeight="1" x14ac:dyDescent="0.2">
      <c r="B434" s="51">
        <f t="shared" si="285"/>
        <v>45706</v>
      </c>
      <c r="C434" s="52">
        <f t="shared" si="286"/>
        <v>45706</v>
      </c>
      <c r="D434" s="71"/>
      <c r="E434" s="72"/>
      <c r="F434" s="55"/>
      <c r="G434" s="71"/>
      <c r="H434" s="48" t="s">
        <v>79</v>
      </c>
      <c r="I434" s="55"/>
      <c r="J434" s="71"/>
      <c r="K434" s="48" t="s">
        <v>79</v>
      </c>
      <c r="L434" s="55"/>
      <c r="M434" s="71"/>
      <c r="N434" s="48" t="s">
        <v>79</v>
      </c>
      <c r="O434" s="55"/>
      <c r="P434" s="92"/>
    </row>
    <row r="435" spans="2:16" ht="19.5" customHeight="1" x14ac:dyDescent="0.2">
      <c r="B435" s="51">
        <f t="shared" si="285"/>
        <v>45707</v>
      </c>
      <c r="C435" s="52">
        <f t="shared" si="286"/>
        <v>45707</v>
      </c>
      <c r="D435" s="71"/>
      <c r="E435" s="72"/>
      <c r="F435" s="55"/>
      <c r="G435" s="71">
        <v>0.58333333333333337</v>
      </c>
      <c r="H435" s="72">
        <v>0.77083333333333337</v>
      </c>
      <c r="I435" s="55">
        <f t="shared" ref="I435:I436" si="296">(H435-G435)*24</f>
        <v>4.5</v>
      </c>
      <c r="J435" s="71">
        <v>0.58333333333333337</v>
      </c>
      <c r="K435" s="72">
        <v>0.75</v>
      </c>
      <c r="L435" s="55">
        <f t="shared" ref="L435:L436" si="297">(K435-J435)*24</f>
        <v>3.9999999999999991</v>
      </c>
      <c r="M435" s="71">
        <v>0.41666666666666669</v>
      </c>
      <c r="N435" s="72">
        <v>0.83333333333333337</v>
      </c>
      <c r="O435" s="55">
        <f t="shared" ref="O435:O436" si="298">(N435-M435)*24</f>
        <v>10</v>
      </c>
      <c r="P435" s="92"/>
    </row>
    <row r="436" spans="2:16" ht="19.5" customHeight="1" x14ac:dyDescent="0.2">
      <c r="B436" s="51">
        <f t="shared" si="285"/>
        <v>45708</v>
      </c>
      <c r="C436" s="52">
        <f t="shared" si="286"/>
        <v>45708</v>
      </c>
      <c r="D436" s="71"/>
      <c r="E436" s="72"/>
      <c r="F436" s="55"/>
      <c r="G436" s="71">
        <v>0.58333333333333337</v>
      </c>
      <c r="H436" s="72">
        <v>0.77083333333333337</v>
      </c>
      <c r="I436" s="55">
        <f t="shared" si="296"/>
        <v>4.5</v>
      </c>
      <c r="J436" s="71">
        <v>0.58333333333333337</v>
      </c>
      <c r="K436" s="72">
        <v>0.75</v>
      </c>
      <c r="L436" s="55">
        <f t="shared" si="297"/>
        <v>3.9999999999999991</v>
      </c>
      <c r="M436" s="71">
        <v>0.41666666666666669</v>
      </c>
      <c r="N436" s="72">
        <v>0.83333333333333337</v>
      </c>
      <c r="O436" s="55">
        <f t="shared" si="298"/>
        <v>10</v>
      </c>
      <c r="P436" s="92"/>
    </row>
    <row r="437" spans="2:16" ht="19.5" customHeight="1" x14ac:dyDescent="0.2">
      <c r="B437" s="51">
        <f t="shared" si="285"/>
        <v>45709</v>
      </c>
      <c r="C437" s="52">
        <f t="shared" si="286"/>
        <v>45709</v>
      </c>
      <c r="D437" s="53"/>
      <c r="E437" s="54"/>
      <c r="F437" s="55"/>
      <c r="G437" s="71">
        <v>0.58333333333333337</v>
      </c>
      <c r="H437" s="72">
        <v>0.77083333333333337</v>
      </c>
      <c r="I437" s="55">
        <f>(H437-G437)*24</f>
        <v>4.5</v>
      </c>
      <c r="J437" s="71">
        <v>0.58333333333333337</v>
      </c>
      <c r="K437" s="72">
        <v>0.75</v>
      </c>
      <c r="L437" s="55">
        <f t="shared" ref="L437:L444" si="299">(K437-J437)*24</f>
        <v>3.9999999999999991</v>
      </c>
      <c r="M437" s="71">
        <v>0.41666666666666669</v>
      </c>
      <c r="N437" s="72">
        <v>0.83333333333333337</v>
      </c>
      <c r="O437" s="55">
        <f t="shared" ref="O437:O444" si="300">(N437-M437)*24</f>
        <v>10</v>
      </c>
      <c r="P437" s="92"/>
    </row>
    <row r="438" spans="2:16" ht="19.5" customHeight="1" x14ac:dyDescent="0.2">
      <c r="B438" s="51">
        <f t="shared" si="285"/>
        <v>45710</v>
      </c>
      <c r="C438" s="52">
        <f t="shared" si="286"/>
        <v>45710</v>
      </c>
      <c r="D438" s="71"/>
      <c r="E438" s="72"/>
      <c r="F438" s="55"/>
      <c r="G438" s="71">
        <v>0.41666666666666669</v>
      </c>
      <c r="H438" s="72">
        <v>0.75</v>
      </c>
      <c r="I438" s="55">
        <f t="shared" ref="I438:I439" si="301">(H438-G438)*24</f>
        <v>8</v>
      </c>
      <c r="J438" s="71">
        <v>0.5</v>
      </c>
      <c r="K438" s="72">
        <v>0.75</v>
      </c>
      <c r="L438" s="55">
        <f t="shared" si="299"/>
        <v>6</v>
      </c>
      <c r="M438" s="71">
        <v>0.41666666666666669</v>
      </c>
      <c r="N438" s="72">
        <v>0.83333333333333337</v>
      </c>
      <c r="O438" s="55">
        <f t="shared" si="300"/>
        <v>10</v>
      </c>
      <c r="P438" s="83"/>
    </row>
    <row r="439" spans="2:16" ht="19.5" customHeight="1" x14ac:dyDescent="0.2">
      <c r="B439" s="51">
        <f t="shared" si="285"/>
        <v>45711</v>
      </c>
      <c r="C439" s="52">
        <f t="shared" si="286"/>
        <v>45711</v>
      </c>
      <c r="D439" s="35"/>
      <c r="E439" s="48"/>
      <c r="F439" s="47"/>
      <c r="G439" s="71">
        <v>0.41666666666666669</v>
      </c>
      <c r="H439" s="72">
        <v>0.75</v>
      </c>
      <c r="I439" s="55">
        <f t="shared" si="301"/>
        <v>8</v>
      </c>
      <c r="J439" s="71">
        <v>0.5</v>
      </c>
      <c r="K439" s="72">
        <v>0.75</v>
      </c>
      <c r="L439" s="55">
        <f t="shared" si="299"/>
        <v>6</v>
      </c>
      <c r="M439" s="71">
        <v>0.41666666666666669</v>
      </c>
      <c r="N439" s="72">
        <v>0.75</v>
      </c>
      <c r="O439" s="55">
        <f t="shared" si="300"/>
        <v>8</v>
      </c>
      <c r="P439" s="83" t="s">
        <v>181</v>
      </c>
    </row>
    <row r="440" spans="2:16" ht="19.5" customHeight="1" x14ac:dyDescent="0.2">
      <c r="B440" s="51">
        <f t="shared" si="285"/>
        <v>45712</v>
      </c>
      <c r="C440" s="52">
        <f t="shared" si="286"/>
        <v>45712</v>
      </c>
      <c r="D440" s="71"/>
      <c r="E440" s="72"/>
      <c r="F440" s="55"/>
      <c r="G440" s="71">
        <v>0.41666666666666669</v>
      </c>
      <c r="H440" s="72">
        <v>0.75</v>
      </c>
      <c r="I440" s="55">
        <f t="shared" ref="I440" si="302">(H440-G440)*24</f>
        <v>8</v>
      </c>
      <c r="J440" s="71">
        <v>0.5</v>
      </c>
      <c r="K440" s="72">
        <v>0.75</v>
      </c>
      <c r="L440" s="55">
        <f t="shared" ref="L440" si="303">(K440-J440)*24</f>
        <v>6</v>
      </c>
      <c r="M440" s="71">
        <v>0.41666666666666669</v>
      </c>
      <c r="N440" s="72">
        <v>0.75</v>
      </c>
      <c r="O440" s="55">
        <f t="shared" ref="O440" si="304">(N440-M440)*24</f>
        <v>8</v>
      </c>
      <c r="P440" s="83" t="s">
        <v>404</v>
      </c>
    </row>
    <row r="441" spans="2:16" ht="19.5" customHeight="1" x14ac:dyDescent="0.2">
      <c r="B441" s="51">
        <f t="shared" si="285"/>
        <v>45713</v>
      </c>
      <c r="C441" s="52">
        <f t="shared" si="286"/>
        <v>45713</v>
      </c>
      <c r="D441" s="71"/>
      <c r="E441" s="72"/>
      <c r="F441" s="55"/>
      <c r="G441" s="125"/>
      <c r="H441" s="123" t="s">
        <v>320</v>
      </c>
      <c r="I441" s="132"/>
      <c r="J441" s="170"/>
      <c r="K441" s="172" t="s">
        <v>79</v>
      </c>
      <c r="L441" s="173"/>
      <c r="M441" s="170"/>
      <c r="N441" s="172" t="s">
        <v>79</v>
      </c>
      <c r="O441" s="173"/>
      <c r="P441" s="92"/>
    </row>
    <row r="442" spans="2:16" ht="19.5" customHeight="1" x14ac:dyDescent="0.2">
      <c r="B442" s="51">
        <f t="shared" si="285"/>
        <v>45714</v>
      </c>
      <c r="C442" s="52">
        <f t="shared" si="286"/>
        <v>45714</v>
      </c>
      <c r="D442" s="71"/>
      <c r="E442" s="72"/>
      <c r="F442" s="55"/>
      <c r="G442" s="125"/>
      <c r="H442" s="123"/>
      <c r="I442" s="123">
        <v>2</v>
      </c>
      <c r="J442" s="71">
        <v>0.58333333333333337</v>
      </c>
      <c r="K442" s="72">
        <v>0.75</v>
      </c>
      <c r="L442" s="55">
        <f t="shared" si="299"/>
        <v>3.9999999999999991</v>
      </c>
      <c r="M442" s="71">
        <v>0.41666666666666669</v>
      </c>
      <c r="N442" s="72">
        <v>0.83333333333333337</v>
      </c>
      <c r="O442" s="55">
        <f t="shared" si="300"/>
        <v>10</v>
      </c>
      <c r="P442" s="92"/>
    </row>
    <row r="443" spans="2:16" ht="19.5" customHeight="1" x14ac:dyDescent="0.2">
      <c r="B443" s="51">
        <f t="shared" si="285"/>
        <v>45715</v>
      </c>
      <c r="C443" s="52">
        <f t="shared" si="286"/>
        <v>45715</v>
      </c>
      <c r="D443" s="71"/>
      <c r="E443" s="72"/>
      <c r="F443" s="55"/>
      <c r="G443" s="125"/>
      <c r="H443" s="123"/>
      <c r="I443" s="123">
        <v>3</v>
      </c>
      <c r="J443" s="71">
        <v>0.58333333333333337</v>
      </c>
      <c r="K443" s="72">
        <v>0.75</v>
      </c>
      <c r="L443" s="55">
        <f t="shared" si="299"/>
        <v>3.9999999999999991</v>
      </c>
      <c r="M443" s="71">
        <v>0.41666666666666669</v>
      </c>
      <c r="N443" s="72">
        <v>0.83333333333333337</v>
      </c>
      <c r="O443" s="55">
        <f t="shared" si="300"/>
        <v>10</v>
      </c>
      <c r="P443" s="92"/>
    </row>
    <row r="444" spans="2:16" ht="19.5" customHeight="1" x14ac:dyDescent="0.2">
      <c r="B444" s="51">
        <f t="shared" si="285"/>
        <v>45716</v>
      </c>
      <c r="C444" s="52">
        <f t="shared" si="286"/>
        <v>45716</v>
      </c>
      <c r="D444" s="53"/>
      <c r="E444" s="54"/>
      <c r="F444" s="55"/>
      <c r="G444" s="125"/>
      <c r="H444" s="123"/>
      <c r="I444" s="123">
        <v>4</v>
      </c>
      <c r="J444" s="71">
        <v>0.58333333333333337</v>
      </c>
      <c r="K444" s="72">
        <v>0.75</v>
      </c>
      <c r="L444" s="55">
        <f t="shared" si="299"/>
        <v>3.9999999999999991</v>
      </c>
      <c r="M444" s="71">
        <v>0.41666666666666669</v>
      </c>
      <c r="N444" s="72">
        <v>0.83333333333333337</v>
      </c>
      <c r="O444" s="55">
        <f t="shared" si="300"/>
        <v>10</v>
      </c>
      <c r="P444" s="92"/>
    </row>
    <row r="445" spans="2:16" ht="19.5" customHeight="1" x14ac:dyDescent="0.2">
      <c r="B445" s="51" t="str">
        <f>IF(DAY(B444+1)&lt;&gt;29,"",B444+1)</f>
        <v/>
      </c>
      <c r="C445" s="52" t="str">
        <f t="shared" si="286"/>
        <v/>
      </c>
      <c r="D445" s="53"/>
      <c r="E445" s="54"/>
      <c r="F445" s="55"/>
      <c r="G445" s="35"/>
      <c r="H445" s="48"/>
      <c r="I445" s="55"/>
      <c r="J445" s="71"/>
      <c r="K445" s="72"/>
      <c r="L445" s="55"/>
      <c r="M445" s="71"/>
      <c r="N445" s="72"/>
      <c r="O445" s="55"/>
      <c r="P445" s="92"/>
    </row>
    <row r="446" spans="2:16" ht="19.5" customHeight="1" x14ac:dyDescent="0.2">
      <c r="B446" s="51" t="str">
        <f>IF(DAY(B444+2)&lt;&gt;30,"",B445+1)</f>
        <v/>
      </c>
      <c r="C446" s="52" t="str">
        <f t="shared" si="286"/>
        <v/>
      </c>
      <c r="D446" s="53"/>
      <c r="E446" s="54"/>
      <c r="F446" s="55"/>
      <c r="G446" s="35"/>
      <c r="H446" s="98"/>
      <c r="I446" s="55"/>
      <c r="J446" s="53"/>
      <c r="K446" s="54"/>
      <c r="L446" s="55"/>
      <c r="M446" s="53"/>
      <c r="N446" s="54"/>
      <c r="O446" s="55"/>
      <c r="P446" s="92"/>
    </row>
    <row r="447" spans="2:16" ht="19.5" customHeight="1" thickBot="1" x14ac:dyDescent="0.25">
      <c r="B447" s="51" t="str">
        <f>IF(DAY(B444+2)&lt;&gt;31,"",B446+1)</f>
        <v/>
      </c>
      <c r="C447" s="52" t="str">
        <f t="shared" si="286"/>
        <v/>
      </c>
      <c r="D447" s="56"/>
      <c r="E447" s="77"/>
      <c r="F447" s="76"/>
      <c r="G447" s="75"/>
      <c r="H447" s="98"/>
      <c r="I447" s="76"/>
      <c r="J447" s="75"/>
      <c r="K447" s="77"/>
      <c r="L447" s="76"/>
      <c r="M447" s="75"/>
      <c r="N447" s="77"/>
      <c r="O447" s="76"/>
      <c r="P447" s="94"/>
    </row>
    <row r="448" spans="2:16" ht="19.5" customHeight="1" thickTop="1" x14ac:dyDescent="0.2">
      <c r="B448" s="57" t="s">
        <v>37</v>
      </c>
      <c r="C448" s="58"/>
      <c r="D448" s="57"/>
      <c r="E448" s="59">
        <f>COUNTIF(D417:D447,"&gt;0")</f>
        <v>0</v>
      </c>
      <c r="F448" s="60"/>
      <c r="G448" s="61"/>
      <c r="H448" s="59">
        <f>COUNTIF(G417:G447,"&gt;0")</f>
        <v>21</v>
      </c>
      <c r="I448" s="60"/>
      <c r="J448" s="61"/>
      <c r="K448" s="59">
        <f>COUNTIF(J417:J447,"&gt;0")</f>
        <v>12</v>
      </c>
      <c r="L448" s="60"/>
      <c r="M448" s="61"/>
      <c r="N448" s="59">
        <f>COUNTIF(M417:M447,"&gt;0")</f>
        <v>24</v>
      </c>
      <c r="O448" s="60"/>
      <c r="P448" s="40"/>
    </row>
    <row r="449" spans="2:16" ht="19.5" customHeight="1" x14ac:dyDescent="0.2">
      <c r="B449" s="62" t="s">
        <v>309</v>
      </c>
      <c r="C449" s="63"/>
      <c r="D449" s="64"/>
      <c r="E449" s="74">
        <f>SUM(F417:F447)</f>
        <v>0</v>
      </c>
      <c r="F449" s="63"/>
      <c r="G449" s="65"/>
      <c r="H449" s="74">
        <f>SUM(I417:I440)</f>
        <v>129.5</v>
      </c>
      <c r="I449" s="63"/>
      <c r="J449" s="65"/>
      <c r="K449" s="74">
        <f>SUM(L417:L447)</f>
        <v>58</v>
      </c>
      <c r="L449" s="63"/>
      <c r="M449" s="65"/>
      <c r="N449" s="74">
        <f>SUM(O417:O447)</f>
        <v>228</v>
      </c>
      <c r="O449" s="63"/>
      <c r="P449" s="40"/>
    </row>
    <row r="450" spans="2:16" ht="19.5" customHeight="1" x14ac:dyDescent="0.2">
      <c r="B450" s="64" t="s">
        <v>366</v>
      </c>
      <c r="C450" s="66"/>
      <c r="D450" s="64"/>
      <c r="E450" s="90">
        <f>COUNTIF($B$417:$B$447,"&gt;0")-E448</f>
        <v>28</v>
      </c>
      <c r="F450" s="47"/>
      <c r="G450" s="35"/>
      <c r="H450" s="90">
        <f>COUNTIF($B$417:$B$447,"&gt;0")-H448</f>
        <v>7</v>
      </c>
      <c r="I450" s="47"/>
      <c r="J450" s="35"/>
      <c r="K450" s="90">
        <f>COUNTIF($B$417:$B$447,"&gt;0")-K448</f>
        <v>16</v>
      </c>
      <c r="L450" s="47"/>
      <c r="M450" s="35"/>
      <c r="N450" s="90">
        <f>COUNTIF($B$417:$B$447,"&gt;0")-N448</f>
        <v>4</v>
      </c>
      <c r="O450" s="47"/>
      <c r="P450" s="40"/>
    </row>
    <row r="451" spans="2:16" ht="19.5" customHeight="1" x14ac:dyDescent="0.2">
      <c r="B451" s="67"/>
      <c r="C451" s="68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</row>
    <row r="452" spans="2:16" ht="18.75" customHeight="1" x14ac:dyDescent="0.2">
      <c r="B452" s="287" t="s">
        <v>13</v>
      </c>
      <c r="C452" s="287"/>
      <c r="D452" s="287"/>
      <c r="E452" s="287"/>
      <c r="F452" s="287"/>
      <c r="G452" s="287"/>
      <c r="H452" s="287"/>
      <c r="I452" s="287"/>
      <c r="J452" s="287"/>
      <c r="K452" s="287"/>
      <c r="L452" s="287"/>
      <c r="M452" s="287"/>
      <c r="N452" s="287"/>
      <c r="O452" s="287"/>
      <c r="P452" s="287"/>
    </row>
    <row r="453" spans="2:16" ht="18.75" customHeight="1" x14ac:dyDescent="0.2">
      <c r="B453" s="287"/>
      <c r="C453" s="287"/>
      <c r="D453" s="287"/>
      <c r="E453" s="287"/>
      <c r="F453" s="287"/>
      <c r="G453" s="287"/>
      <c r="H453" s="287"/>
      <c r="I453" s="287"/>
      <c r="J453" s="287"/>
      <c r="K453" s="287"/>
      <c r="L453" s="287"/>
      <c r="M453" s="287"/>
      <c r="N453" s="287"/>
      <c r="O453" s="287"/>
      <c r="P453" s="287"/>
    </row>
    <row r="454" spans="2:16" ht="18.75" customHeight="1" x14ac:dyDescent="0.2">
      <c r="B454" s="8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189">
        <f>P3</f>
        <v>45342</v>
      </c>
    </row>
    <row r="455" spans="2:16" ht="18.75" customHeight="1" x14ac:dyDescent="0.2">
      <c r="B455" s="377">
        <f>EDATE(B414, 1)</f>
        <v>45717</v>
      </c>
      <c r="C455" s="377"/>
      <c r="D455" s="377"/>
      <c r="E455" s="295">
        <f>B455</f>
        <v>45717</v>
      </c>
      <c r="F455" s="295"/>
    </row>
    <row r="456" spans="2:16" ht="19.5" customHeight="1" x14ac:dyDescent="0.2">
      <c r="B456" s="289"/>
      <c r="C456" s="290"/>
      <c r="D456" s="219" t="s">
        <v>313</v>
      </c>
      <c r="E456" s="293"/>
      <c r="F456" s="220"/>
      <c r="G456" s="219" t="s">
        <v>2</v>
      </c>
      <c r="H456" s="293"/>
      <c r="I456" s="220"/>
      <c r="J456" s="219" t="s">
        <v>36</v>
      </c>
      <c r="K456" s="293"/>
      <c r="L456" s="220"/>
      <c r="M456" s="219" t="s">
        <v>237</v>
      </c>
      <c r="N456" s="293"/>
      <c r="O456" s="220"/>
      <c r="P456" s="40" t="s">
        <v>306</v>
      </c>
    </row>
    <row r="457" spans="2:16" ht="19.5" customHeight="1" x14ac:dyDescent="0.2">
      <c r="B457" s="291"/>
      <c r="C457" s="292"/>
      <c r="D457" s="35" t="s">
        <v>246</v>
      </c>
      <c r="E457" s="48" t="s">
        <v>307</v>
      </c>
      <c r="F457" s="47" t="s">
        <v>308</v>
      </c>
      <c r="G457" s="35" t="s">
        <v>246</v>
      </c>
      <c r="H457" s="48" t="s">
        <v>307</v>
      </c>
      <c r="I457" s="47" t="s">
        <v>308</v>
      </c>
      <c r="J457" s="35" t="s">
        <v>246</v>
      </c>
      <c r="K457" s="48" t="s">
        <v>307</v>
      </c>
      <c r="L457" s="47" t="s">
        <v>308</v>
      </c>
      <c r="M457" s="35" t="s">
        <v>246</v>
      </c>
      <c r="N457" s="48" t="s">
        <v>307</v>
      </c>
      <c r="O457" s="47" t="s">
        <v>308</v>
      </c>
      <c r="P457" s="3"/>
    </row>
    <row r="458" spans="2:16" ht="19.5" customHeight="1" x14ac:dyDescent="0.2">
      <c r="B458" s="51">
        <f>B455</f>
        <v>45717</v>
      </c>
      <c r="C458" s="52">
        <f>B458</f>
        <v>45717</v>
      </c>
      <c r="D458" s="53"/>
      <c r="E458" s="54"/>
      <c r="F458" s="55"/>
      <c r="G458" s="125"/>
      <c r="H458" s="135"/>
      <c r="I458" s="123">
        <v>5</v>
      </c>
      <c r="J458" s="71">
        <v>0.5</v>
      </c>
      <c r="K458" s="72">
        <v>0.75</v>
      </c>
      <c r="L458" s="55">
        <f t="shared" ref="L458:L460" si="305">(K458-J458)*24</f>
        <v>6</v>
      </c>
      <c r="M458" s="71">
        <v>0.41666666666666669</v>
      </c>
      <c r="N458" s="72">
        <v>0.83333333333333337</v>
      </c>
      <c r="O458" s="55">
        <f t="shared" ref="O458:O460" si="306">(N458-M458)*24</f>
        <v>10</v>
      </c>
      <c r="P458" s="83"/>
    </row>
    <row r="459" spans="2:16" ht="19.5" customHeight="1" x14ac:dyDescent="0.2">
      <c r="B459" s="51">
        <f t="shared" ref="B459:B485" si="307">B458+1</f>
        <v>45718</v>
      </c>
      <c r="C459" s="52">
        <f>B459</f>
        <v>45718</v>
      </c>
      <c r="D459" s="53"/>
      <c r="E459" s="54"/>
      <c r="F459" s="55"/>
      <c r="G459" s="125"/>
      <c r="H459" s="135"/>
      <c r="I459" s="123">
        <v>6</v>
      </c>
      <c r="J459" s="71">
        <v>0.5</v>
      </c>
      <c r="K459" s="72">
        <v>0.75</v>
      </c>
      <c r="L459" s="55">
        <f t="shared" si="305"/>
        <v>6</v>
      </c>
      <c r="M459" s="71">
        <v>0.41666666666666669</v>
      </c>
      <c r="N459" s="72">
        <v>0.75</v>
      </c>
      <c r="O459" s="55">
        <f t="shared" si="306"/>
        <v>8</v>
      </c>
      <c r="P459" s="83"/>
    </row>
    <row r="460" spans="2:16" ht="19.5" customHeight="1" x14ac:dyDescent="0.2">
      <c r="B460" s="51">
        <f t="shared" si="307"/>
        <v>45719</v>
      </c>
      <c r="C460" s="52">
        <f t="shared" ref="C460:C488" si="308">B460</f>
        <v>45719</v>
      </c>
      <c r="D460" s="53"/>
      <c r="E460" s="54"/>
      <c r="F460" s="55"/>
      <c r="G460" s="125"/>
      <c r="H460" s="135"/>
      <c r="I460" s="123">
        <v>7</v>
      </c>
      <c r="J460" s="71">
        <v>0.58333333333333337</v>
      </c>
      <c r="K460" s="72">
        <v>0.75</v>
      </c>
      <c r="L460" s="55">
        <f t="shared" si="305"/>
        <v>3.9999999999999991</v>
      </c>
      <c r="M460" s="71">
        <v>0.41666666666666669</v>
      </c>
      <c r="N460" s="72">
        <v>0.83333333333333337</v>
      </c>
      <c r="O460" s="55">
        <f t="shared" si="306"/>
        <v>10</v>
      </c>
      <c r="P460" s="83"/>
    </row>
    <row r="461" spans="2:16" ht="19.5" customHeight="1" x14ac:dyDescent="0.2">
      <c r="B461" s="51">
        <f t="shared" si="307"/>
        <v>45720</v>
      </c>
      <c r="C461" s="52">
        <f t="shared" si="308"/>
        <v>45720</v>
      </c>
      <c r="D461" s="53"/>
      <c r="E461" s="54"/>
      <c r="F461" s="55"/>
      <c r="G461" s="125"/>
      <c r="H461" s="135"/>
      <c r="I461" s="123">
        <v>8</v>
      </c>
      <c r="J461" s="35"/>
      <c r="K461" s="48" t="s">
        <v>79</v>
      </c>
      <c r="L461" s="47"/>
      <c r="M461" s="35"/>
      <c r="N461" s="48" t="s">
        <v>79</v>
      </c>
      <c r="O461" s="47"/>
      <c r="P461" s="83"/>
    </row>
    <row r="462" spans="2:16" ht="19.5" customHeight="1" x14ac:dyDescent="0.2">
      <c r="B462" s="51">
        <f t="shared" si="307"/>
        <v>45721</v>
      </c>
      <c r="C462" s="52">
        <f t="shared" si="308"/>
        <v>45721</v>
      </c>
      <c r="D462" s="53"/>
      <c r="E462" s="54"/>
      <c r="F462" s="55"/>
      <c r="G462" s="125"/>
      <c r="H462" s="135"/>
      <c r="I462" s="123">
        <v>9</v>
      </c>
      <c r="J462" s="71">
        <v>0.58333333333333337</v>
      </c>
      <c r="K462" s="72">
        <v>0.75</v>
      </c>
      <c r="L462" s="55">
        <f t="shared" ref="L462" si="309">(K462-J462)*24</f>
        <v>3.9999999999999991</v>
      </c>
      <c r="M462" s="71">
        <v>0.41666666666666669</v>
      </c>
      <c r="N462" s="72">
        <v>0.83333333333333337</v>
      </c>
      <c r="O462" s="55">
        <f t="shared" ref="O462" si="310">(N462-M462)*24</f>
        <v>10</v>
      </c>
      <c r="P462" s="83"/>
    </row>
    <row r="463" spans="2:16" ht="19.5" customHeight="1" x14ac:dyDescent="0.2">
      <c r="B463" s="51">
        <f t="shared" si="307"/>
        <v>45722</v>
      </c>
      <c r="C463" s="52">
        <f t="shared" si="308"/>
        <v>45722</v>
      </c>
      <c r="D463" s="71"/>
      <c r="E463" s="72"/>
      <c r="F463" s="55"/>
      <c r="G463" s="125"/>
      <c r="H463" s="135"/>
      <c r="I463" s="123">
        <v>10</v>
      </c>
      <c r="J463" s="71">
        <v>0.58333333333333337</v>
      </c>
      <c r="K463" s="72">
        <v>0.75</v>
      </c>
      <c r="L463" s="55">
        <f t="shared" ref="L463:L467" si="311">(K463-J463)*24</f>
        <v>3.9999999999999991</v>
      </c>
      <c r="M463" s="71">
        <v>0.41666666666666669</v>
      </c>
      <c r="N463" s="72">
        <v>0.83333333333333337</v>
      </c>
      <c r="O463" s="55">
        <f t="shared" ref="O463:O467" si="312">(N463-M463)*24</f>
        <v>10</v>
      </c>
      <c r="P463" s="83"/>
    </row>
    <row r="464" spans="2:16" ht="19.5" customHeight="1" x14ac:dyDescent="0.2">
      <c r="B464" s="51">
        <f t="shared" si="307"/>
        <v>45723</v>
      </c>
      <c r="C464" s="52">
        <f t="shared" si="308"/>
        <v>45723</v>
      </c>
      <c r="D464" s="35"/>
      <c r="E464" s="48"/>
      <c r="F464" s="47"/>
      <c r="G464" s="125"/>
      <c r="H464" s="135"/>
      <c r="I464" s="123">
        <v>11</v>
      </c>
      <c r="J464" s="71">
        <v>0.58333333333333337</v>
      </c>
      <c r="K464" s="72">
        <v>0.75</v>
      </c>
      <c r="L464" s="55">
        <f t="shared" si="311"/>
        <v>3.9999999999999991</v>
      </c>
      <c r="M464" s="71">
        <v>0.41666666666666669</v>
      </c>
      <c r="N464" s="72">
        <v>0.83333333333333337</v>
      </c>
      <c r="O464" s="55">
        <f t="shared" si="312"/>
        <v>10</v>
      </c>
      <c r="P464" s="91"/>
    </row>
    <row r="465" spans="2:16" ht="19.5" customHeight="1" x14ac:dyDescent="0.2">
      <c r="B465" s="51">
        <f t="shared" si="307"/>
        <v>45724</v>
      </c>
      <c r="C465" s="52">
        <f t="shared" si="308"/>
        <v>45724</v>
      </c>
      <c r="D465" s="71"/>
      <c r="E465" s="72"/>
      <c r="F465" s="55"/>
      <c r="G465" s="125"/>
      <c r="H465" s="135"/>
      <c r="I465" s="123">
        <v>12</v>
      </c>
      <c r="J465" s="71">
        <v>0.5</v>
      </c>
      <c r="K465" s="72">
        <v>0.75</v>
      </c>
      <c r="L465" s="55">
        <f t="shared" si="311"/>
        <v>6</v>
      </c>
      <c r="M465" s="71">
        <v>0.41666666666666669</v>
      </c>
      <c r="N465" s="72">
        <v>0.83333333333333337</v>
      </c>
      <c r="O465" s="55">
        <f t="shared" si="312"/>
        <v>10</v>
      </c>
      <c r="P465" s="83"/>
    </row>
    <row r="466" spans="2:16" ht="19.5" customHeight="1" x14ac:dyDescent="0.2">
      <c r="B466" s="51">
        <f t="shared" si="307"/>
        <v>45725</v>
      </c>
      <c r="C466" s="52">
        <f t="shared" si="308"/>
        <v>45725</v>
      </c>
      <c r="D466" s="35"/>
      <c r="E466" s="48"/>
      <c r="F466" s="47"/>
      <c r="G466" s="125"/>
      <c r="H466" s="135"/>
      <c r="I466" s="123">
        <v>13</v>
      </c>
      <c r="J466" s="71">
        <v>0.5</v>
      </c>
      <c r="K466" s="72">
        <v>0.75</v>
      </c>
      <c r="L466" s="55">
        <f t="shared" si="311"/>
        <v>6</v>
      </c>
      <c r="M466" s="71">
        <v>0.41666666666666669</v>
      </c>
      <c r="N466" s="72">
        <v>0.75</v>
      </c>
      <c r="O466" s="55">
        <f t="shared" si="312"/>
        <v>8</v>
      </c>
      <c r="P466" s="83"/>
    </row>
    <row r="467" spans="2:16" ht="19.5" customHeight="1" x14ac:dyDescent="0.2">
      <c r="B467" s="51">
        <f t="shared" si="307"/>
        <v>45726</v>
      </c>
      <c r="C467" s="52">
        <f t="shared" si="308"/>
        <v>45726</v>
      </c>
      <c r="D467" s="71"/>
      <c r="E467" s="72"/>
      <c r="F467" s="55"/>
      <c r="G467" s="125"/>
      <c r="H467" s="135"/>
      <c r="I467" s="123">
        <v>14</v>
      </c>
      <c r="J467" s="71">
        <v>0.58333333333333337</v>
      </c>
      <c r="K467" s="72">
        <v>0.75</v>
      </c>
      <c r="L467" s="55">
        <f t="shared" si="311"/>
        <v>3.9999999999999991</v>
      </c>
      <c r="M467" s="71">
        <v>0.41666666666666669</v>
      </c>
      <c r="N467" s="72">
        <v>0.83333333333333337</v>
      </c>
      <c r="O467" s="55">
        <f t="shared" si="312"/>
        <v>10</v>
      </c>
      <c r="P467" s="92"/>
    </row>
    <row r="468" spans="2:16" ht="19.5" customHeight="1" x14ac:dyDescent="0.2">
      <c r="B468" s="51">
        <f t="shared" si="307"/>
        <v>45727</v>
      </c>
      <c r="C468" s="52">
        <f t="shared" si="308"/>
        <v>45727</v>
      </c>
      <c r="D468" s="71"/>
      <c r="E468" s="72"/>
      <c r="F468" s="55"/>
      <c r="G468" s="125"/>
      <c r="H468" s="135"/>
      <c r="I468" s="123">
        <v>15</v>
      </c>
      <c r="J468" s="71"/>
      <c r="K468" s="72" t="s">
        <v>79</v>
      </c>
      <c r="L468" s="55"/>
      <c r="M468" s="71"/>
      <c r="N468" s="72" t="s">
        <v>79</v>
      </c>
      <c r="O468" s="55"/>
      <c r="P468" s="92"/>
    </row>
    <row r="469" spans="2:16" ht="19.5" customHeight="1" x14ac:dyDescent="0.2">
      <c r="B469" s="51">
        <f t="shared" si="307"/>
        <v>45728</v>
      </c>
      <c r="C469" s="52">
        <f t="shared" si="308"/>
        <v>45728</v>
      </c>
      <c r="D469" s="71"/>
      <c r="E469" s="72"/>
      <c r="F469" s="55"/>
      <c r="G469" s="125"/>
      <c r="H469" s="135"/>
      <c r="I469" s="123">
        <v>16</v>
      </c>
      <c r="J469" s="71">
        <v>0.58333333333333337</v>
      </c>
      <c r="K469" s="72">
        <v>0.75</v>
      </c>
      <c r="L469" s="55">
        <f>(K469-J469)*24</f>
        <v>3.9999999999999991</v>
      </c>
      <c r="M469" s="71">
        <v>0.41666666666666669</v>
      </c>
      <c r="N469" s="72">
        <v>0.83333333333333337</v>
      </c>
      <c r="O469" s="55">
        <f t="shared" ref="O469" si="313">(N469-M469)*24</f>
        <v>10</v>
      </c>
      <c r="P469" s="92"/>
    </row>
    <row r="470" spans="2:16" ht="19.5" customHeight="1" x14ac:dyDescent="0.2">
      <c r="B470" s="51">
        <f t="shared" si="307"/>
        <v>45729</v>
      </c>
      <c r="C470" s="52">
        <f t="shared" si="308"/>
        <v>45729</v>
      </c>
      <c r="D470" s="71"/>
      <c r="E470" s="72"/>
      <c r="F470" s="55"/>
      <c r="G470" s="125"/>
      <c r="H470" s="135"/>
      <c r="I470" s="123">
        <v>17</v>
      </c>
      <c r="J470" s="71">
        <v>0.58333333333333337</v>
      </c>
      <c r="K470" s="72">
        <v>0.75</v>
      </c>
      <c r="L470" s="55">
        <f t="shared" ref="L470:L474" si="314">(K470-J470)*24</f>
        <v>3.9999999999999991</v>
      </c>
      <c r="M470" s="71">
        <v>0.41666666666666669</v>
      </c>
      <c r="N470" s="72">
        <v>0.83333333333333337</v>
      </c>
      <c r="O470" s="55">
        <f t="shared" ref="O470:O474" si="315">(N470-M470)*24</f>
        <v>10</v>
      </c>
      <c r="P470" s="92"/>
    </row>
    <row r="471" spans="2:16" ht="19.5" customHeight="1" x14ac:dyDescent="0.2">
      <c r="B471" s="51">
        <f t="shared" si="307"/>
        <v>45730</v>
      </c>
      <c r="C471" s="52">
        <f t="shared" si="308"/>
        <v>45730</v>
      </c>
      <c r="D471" s="53"/>
      <c r="E471" s="54"/>
      <c r="F471" s="55"/>
      <c r="G471" s="125"/>
      <c r="H471" s="135"/>
      <c r="I471" s="123">
        <v>18</v>
      </c>
      <c r="J471" s="71">
        <v>0.58333333333333337</v>
      </c>
      <c r="K471" s="72">
        <v>0.75</v>
      </c>
      <c r="L471" s="55">
        <f t="shared" si="314"/>
        <v>3.9999999999999991</v>
      </c>
      <c r="M471" s="71">
        <v>0.41666666666666669</v>
      </c>
      <c r="N471" s="72">
        <v>0.83333333333333337</v>
      </c>
      <c r="O471" s="55">
        <f t="shared" si="315"/>
        <v>10</v>
      </c>
      <c r="P471" s="92"/>
    </row>
    <row r="472" spans="2:16" ht="19.5" customHeight="1" x14ac:dyDescent="0.2">
      <c r="B472" s="51">
        <f t="shared" si="307"/>
        <v>45731</v>
      </c>
      <c r="C472" s="52">
        <f t="shared" si="308"/>
        <v>45731</v>
      </c>
      <c r="D472" s="71"/>
      <c r="E472" s="72"/>
      <c r="F472" s="55"/>
      <c r="G472" s="125"/>
      <c r="H472" s="135"/>
      <c r="I472" s="123">
        <v>19</v>
      </c>
      <c r="J472" s="71">
        <v>0.5</v>
      </c>
      <c r="K472" s="72">
        <v>0.75</v>
      </c>
      <c r="L472" s="55">
        <f t="shared" si="314"/>
        <v>6</v>
      </c>
      <c r="M472" s="71">
        <v>0.41666666666666669</v>
      </c>
      <c r="N472" s="72">
        <v>0.83333333333333337</v>
      </c>
      <c r="O472" s="55">
        <f t="shared" si="315"/>
        <v>10</v>
      </c>
      <c r="P472" s="128"/>
    </row>
    <row r="473" spans="2:16" ht="19.5" customHeight="1" x14ac:dyDescent="0.2">
      <c r="B473" s="51">
        <f t="shared" si="307"/>
        <v>45732</v>
      </c>
      <c r="C473" s="52">
        <f t="shared" si="308"/>
        <v>45732</v>
      </c>
      <c r="D473" s="71"/>
      <c r="E473" s="48"/>
      <c r="F473" s="47"/>
      <c r="G473" s="125"/>
      <c r="H473" s="135"/>
      <c r="I473" s="123">
        <v>20</v>
      </c>
      <c r="J473" s="71">
        <v>0.5</v>
      </c>
      <c r="K473" s="72">
        <v>0.75</v>
      </c>
      <c r="L473" s="55">
        <f t="shared" si="314"/>
        <v>6</v>
      </c>
      <c r="M473" s="71">
        <v>0.41666666666666669</v>
      </c>
      <c r="N473" s="72">
        <v>0.75</v>
      </c>
      <c r="O473" s="55">
        <f t="shared" si="315"/>
        <v>8</v>
      </c>
      <c r="P473" s="92"/>
    </row>
    <row r="474" spans="2:16" ht="19.5" customHeight="1" x14ac:dyDescent="0.2">
      <c r="B474" s="51">
        <f t="shared" si="307"/>
        <v>45733</v>
      </c>
      <c r="C474" s="52">
        <f t="shared" si="308"/>
        <v>45733</v>
      </c>
      <c r="D474" s="71"/>
      <c r="E474" s="119"/>
      <c r="F474" s="55"/>
      <c r="G474" s="125"/>
      <c r="H474" s="135"/>
      <c r="I474" s="123">
        <v>21</v>
      </c>
      <c r="J474" s="71">
        <v>0.58333333333333337</v>
      </c>
      <c r="K474" s="72">
        <v>0.75</v>
      </c>
      <c r="L474" s="55">
        <f t="shared" si="314"/>
        <v>3.9999999999999991</v>
      </c>
      <c r="M474" s="71">
        <v>0.41666666666666669</v>
      </c>
      <c r="N474" s="72">
        <v>0.83333333333333337</v>
      </c>
      <c r="O474" s="55">
        <f t="shared" si="315"/>
        <v>10</v>
      </c>
      <c r="P474" s="92"/>
    </row>
    <row r="475" spans="2:16" ht="19.5" customHeight="1" x14ac:dyDescent="0.2">
      <c r="B475" s="51">
        <f t="shared" si="307"/>
        <v>45734</v>
      </c>
      <c r="C475" s="52">
        <f t="shared" si="308"/>
        <v>45734</v>
      </c>
      <c r="D475" s="71"/>
      <c r="E475" s="72" t="s">
        <v>79</v>
      </c>
      <c r="F475" s="55"/>
      <c r="G475" s="35"/>
      <c r="H475" s="48"/>
      <c r="I475" s="55"/>
      <c r="J475" s="71"/>
      <c r="K475" s="72" t="s">
        <v>79</v>
      </c>
      <c r="L475" s="55"/>
      <c r="M475" s="71"/>
      <c r="N475" s="72" t="s">
        <v>79</v>
      </c>
      <c r="O475" s="55"/>
      <c r="P475" s="92"/>
    </row>
    <row r="476" spans="2:16" ht="19.5" customHeight="1" x14ac:dyDescent="0.2">
      <c r="B476" s="51">
        <f t="shared" si="307"/>
        <v>45735</v>
      </c>
      <c r="C476" s="52">
        <f t="shared" si="308"/>
        <v>45735</v>
      </c>
      <c r="D476" s="176"/>
      <c r="E476" s="185" t="s">
        <v>321</v>
      </c>
      <c r="F476" s="186"/>
      <c r="G476" s="35"/>
      <c r="H476" s="48"/>
      <c r="I476" s="55"/>
      <c r="J476" s="71">
        <v>0.58333333333333337</v>
      </c>
      <c r="K476" s="72">
        <v>0.75</v>
      </c>
      <c r="L476" s="55">
        <f t="shared" ref="L476" si="316">(K476-J476)*24</f>
        <v>3.9999999999999991</v>
      </c>
      <c r="M476" s="71">
        <v>0.41666666666666669</v>
      </c>
      <c r="N476" s="72">
        <v>0.83333333333333337</v>
      </c>
      <c r="O476" s="55">
        <f t="shared" ref="O476" si="317">(N476-M476)*24</f>
        <v>10</v>
      </c>
      <c r="P476" s="92"/>
    </row>
    <row r="477" spans="2:16" ht="19.5" customHeight="1" x14ac:dyDescent="0.2">
      <c r="B477" s="51">
        <f t="shared" si="307"/>
        <v>45736</v>
      </c>
      <c r="C477" s="52">
        <f t="shared" si="308"/>
        <v>45736</v>
      </c>
      <c r="D477" s="176"/>
      <c r="E477" s="187" t="s">
        <v>322</v>
      </c>
      <c r="F477" s="178"/>
      <c r="G477" s="35"/>
      <c r="H477" s="48"/>
      <c r="I477" s="55"/>
      <c r="J477" s="71">
        <v>0.5</v>
      </c>
      <c r="K477" s="72">
        <v>0.75</v>
      </c>
      <c r="L477" s="55">
        <f t="shared" ref="L477:L479" si="318">(K477-J477)*24</f>
        <v>6</v>
      </c>
      <c r="M477" s="71">
        <v>0.41666666666666669</v>
      </c>
      <c r="N477" s="72">
        <v>0.75</v>
      </c>
      <c r="O477" s="55">
        <f t="shared" ref="O477:O479" si="319">(N477-M477)*24</f>
        <v>8</v>
      </c>
      <c r="P477" s="83" t="s">
        <v>228</v>
      </c>
    </row>
    <row r="478" spans="2:16" ht="19.5" customHeight="1" x14ac:dyDescent="0.2">
      <c r="B478" s="51">
        <f t="shared" si="307"/>
        <v>45737</v>
      </c>
      <c r="C478" s="52">
        <f t="shared" si="308"/>
        <v>45737</v>
      </c>
      <c r="D478" s="176"/>
      <c r="E478" s="187" t="s">
        <v>322</v>
      </c>
      <c r="F478" s="178"/>
      <c r="G478" s="35"/>
      <c r="H478" s="48"/>
      <c r="I478" s="55"/>
      <c r="J478" s="71">
        <v>0.58333333333333337</v>
      </c>
      <c r="K478" s="72">
        <v>0.75</v>
      </c>
      <c r="L478" s="55">
        <f t="shared" si="318"/>
        <v>3.9999999999999991</v>
      </c>
      <c r="M478" s="71">
        <v>0.41666666666666669</v>
      </c>
      <c r="N478" s="72">
        <v>0.83333333333333337</v>
      </c>
      <c r="O478" s="55">
        <f t="shared" si="319"/>
        <v>10</v>
      </c>
      <c r="P478" s="83"/>
    </row>
    <row r="479" spans="2:16" ht="19.5" customHeight="1" x14ac:dyDescent="0.2">
      <c r="B479" s="51">
        <f t="shared" si="307"/>
        <v>45738</v>
      </c>
      <c r="C479" s="52">
        <f t="shared" si="308"/>
        <v>45738</v>
      </c>
      <c r="D479" s="176"/>
      <c r="E479" s="187" t="s">
        <v>322</v>
      </c>
      <c r="F479" s="178"/>
      <c r="G479" s="35"/>
      <c r="H479" s="48"/>
      <c r="I479" s="55"/>
      <c r="J479" s="71">
        <v>0.5</v>
      </c>
      <c r="K479" s="72">
        <v>0.75</v>
      </c>
      <c r="L479" s="55">
        <f t="shared" si="318"/>
        <v>6</v>
      </c>
      <c r="M479" s="71">
        <v>0.41666666666666669</v>
      </c>
      <c r="N479" s="72">
        <v>0.83333333333333337</v>
      </c>
      <c r="O479" s="55">
        <f t="shared" si="319"/>
        <v>10</v>
      </c>
      <c r="P479" s="92"/>
    </row>
    <row r="480" spans="2:16" ht="19.5" customHeight="1" x14ac:dyDescent="0.2">
      <c r="B480" s="51">
        <f t="shared" si="307"/>
        <v>45739</v>
      </c>
      <c r="C480" s="52">
        <f t="shared" si="308"/>
        <v>45739</v>
      </c>
      <c r="D480" s="176"/>
      <c r="E480" s="187" t="s">
        <v>322</v>
      </c>
      <c r="F480" s="178"/>
      <c r="G480" s="35"/>
      <c r="H480" s="48"/>
      <c r="I480" s="55"/>
      <c r="J480" s="71">
        <v>0.5</v>
      </c>
      <c r="K480" s="72">
        <v>0.75</v>
      </c>
      <c r="L480" s="55">
        <f>(K480-J480)*24</f>
        <v>6</v>
      </c>
      <c r="M480" s="71">
        <v>0.41666666666666669</v>
      </c>
      <c r="N480" s="72">
        <v>0.75</v>
      </c>
      <c r="O480" s="55">
        <f>(N480-M480)*24</f>
        <v>8</v>
      </c>
      <c r="P480" s="92"/>
    </row>
    <row r="481" spans="2:16" ht="19.5" customHeight="1" x14ac:dyDescent="0.2">
      <c r="B481" s="51">
        <f t="shared" si="307"/>
        <v>45740</v>
      </c>
      <c r="C481" s="52">
        <f t="shared" si="308"/>
        <v>45740</v>
      </c>
      <c r="D481" s="71"/>
      <c r="E481" s="72"/>
      <c r="F481" s="55"/>
      <c r="G481" s="35"/>
      <c r="H481" s="48"/>
      <c r="I481" s="55"/>
      <c r="J481" s="71">
        <v>0.58333333333333337</v>
      </c>
      <c r="K481" s="72">
        <v>0.75</v>
      </c>
      <c r="L481" s="55">
        <f>(K481-J481)*24</f>
        <v>3.9999999999999991</v>
      </c>
      <c r="M481" s="71">
        <v>0.41666666666666669</v>
      </c>
      <c r="N481" s="72">
        <v>0.83333333333333337</v>
      </c>
      <c r="O481" s="55">
        <f>(N481-M481)*24</f>
        <v>10</v>
      </c>
      <c r="P481" s="92"/>
    </row>
    <row r="482" spans="2:16" ht="19.5" customHeight="1" x14ac:dyDescent="0.2">
      <c r="B482" s="51">
        <f t="shared" si="307"/>
        <v>45741</v>
      </c>
      <c r="C482" s="52">
        <f t="shared" si="308"/>
        <v>45741</v>
      </c>
      <c r="E482" s="48" t="s">
        <v>79</v>
      </c>
      <c r="G482" s="35"/>
      <c r="H482" s="48"/>
      <c r="I482" s="55"/>
      <c r="K482" s="48" t="s">
        <v>79</v>
      </c>
      <c r="M482" s="35"/>
      <c r="N482" s="48" t="s">
        <v>79</v>
      </c>
      <c r="O482" s="47"/>
      <c r="P482" s="83"/>
    </row>
    <row r="483" spans="2:16" ht="19.5" customHeight="1" x14ac:dyDescent="0.2">
      <c r="B483" s="51">
        <f t="shared" si="307"/>
        <v>45742</v>
      </c>
      <c r="C483" s="52">
        <f t="shared" si="308"/>
        <v>45742</v>
      </c>
      <c r="D483" s="71">
        <v>0.58333333333333337</v>
      </c>
      <c r="E483" s="72">
        <v>0.83333333333333337</v>
      </c>
      <c r="F483" s="55">
        <f t="shared" ref="F483:F488" si="320">(E483-D483)*24</f>
        <v>6</v>
      </c>
      <c r="G483" s="35"/>
      <c r="H483" s="48"/>
      <c r="I483" s="55"/>
      <c r="J483" s="71">
        <v>0.5</v>
      </c>
      <c r="K483" s="72">
        <v>0.75</v>
      </c>
      <c r="L483" s="55">
        <f t="shared" ref="L483:L488" si="321">(K483-J483)*24</f>
        <v>6</v>
      </c>
      <c r="M483" s="71">
        <v>0.41666666666666669</v>
      </c>
      <c r="N483" s="72">
        <v>0.83333333333333337</v>
      </c>
      <c r="O483" s="55">
        <f t="shared" ref="O483:O488" si="322">(N483-M483)*24</f>
        <v>10</v>
      </c>
      <c r="P483" s="83" t="s">
        <v>84</v>
      </c>
    </row>
    <row r="484" spans="2:16" ht="19.5" customHeight="1" x14ac:dyDescent="0.2">
      <c r="B484" s="51">
        <f t="shared" si="307"/>
        <v>45743</v>
      </c>
      <c r="C484" s="52">
        <f t="shared" si="308"/>
        <v>45743</v>
      </c>
      <c r="D484" s="71">
        <v>0.58333333333333337</v>
      </c>
      <c r="E484" s="72">
        <v>0.83333333333333337</v>
      </c>
      <c r="F484" s="55">
        <f t="shared" si="320"/>
        <v>6</v>
      </c>
      <c r="G484" s="35"/>
      <c r="H484" s="48"/>
      <c r="I484" s="55"/>
      <c r="J484" s="71">
        <v>0.5</v>
      </c>
      <c r="K484" s="72">
        <v>0.75</v>
      </c>
      <c r="L484" s="55">
        <f t="shared" si="321"/>
        <v>6</v>
      </c>
      <c r="M484" s="71">
        <v>0.41666666666666669</v>
      </c>
      <c r="N484" s="72">
        <v>0.83333333333333337</v>
      </c>
      <c r="O484" s="55">
        <f t="shared" si="322"/>
        <v>10</v>
      </c>
      <c r="P484" s="83" t="s">
        <v>84</v>
      </c>
    </row>
    <row r="485" spans="2:16" ht="19.5" customHeight="1" x14ac:dyDescent="0.2">
      <c r="B485" s="51">
        <f t="shared" si="307"/>
        <v>45744</v>
      </c>
      <c r="C485" s="52">
        <f t="shared" si="308"/>
        <v>45744</v>
      </c>
      <c r="D485" s="71">
        <v>0.58333333333333337</v>
      </c>
      <c r="E485" s="72">
        <v>0.83333333333333337</v>
      </c>
      <c r="F485" s="55">
        <f t="shared" si="320"/>
        <v>6</v>
      </c>
      <c r="G485" s="35"/>
      <c r="H485" s="48"/>
      <c r="I485" s="55"/>
      <c r="J485" s="71">
        <v>0.5</v>
      </c>
      <c r="K485" s="72">
        <v>0.75</v>
      </c>
      <c r="L485" s="55">
        <f t="shared" si="321"/>
        <v>6</v>
      </c>
      <c r="M485" s="71">
        <v>0.41666666666666669</v>
      </c>
      <c r="N485" s="72">
        <v>0.83333333333333337</v>
      </c>
      <c r="O485" s="55">
        <f t="shared" si="322"/>
        <v>10</v>
      </c>
      <c r="P485" s="83" t="s">
        <v>84</v>
      </c>
    </row>
    <row r="486" spans="2:16" ht="19.5" customHeight="1" x14ac:dyDescent="0.2">
      <c r="B486" s="51">
        <f>IF(DAY(B485+1)&lt;&gt;29,"",B485+1)</f>
        <v>45745</v>
      </c>
      <c r="C486" s="52">
        <f t="shared" si="308"/>
        <v>45745</v>
      </c>
      <c r="D486" s="71">
        <v>0.41666666666666669</v>
      </c>
      <c r="E486" s="72">
        <v>0.83333333333333337</v>
      </c>
      <c r="F486" s="55">
        <f t="shared" si="320"/>
        <v>10</v>
      </c>
      <c r="G486" s="35"/>
      <c r="H486" s="48"/>
      <c r="I486" s="55"/>
      <c r="J486" s="71">
        <v>0.5</v>
      </c>
      <c r="K486" s="72">
        <v>0.75</v>
      </c>
      <c r="L486" s="55">
        <f t="shared" si="321"/>
        <v>6</v>
      </c>
      <c r="M486" s="71">
        <v>0.41666666666666669</v>
      </c>
      <c r="N486" s="72">
        <v>0.83333333333333337</v>
      </c>
      <c r="O486" s="55">
        <f t="shared" si="322"/>
        <v>10</v>
      </c>
      <c r="P486" s="83" t="s">
        <v>84</v>
      </c>
    </row>
    <row r="487" spans="2:16" ht="19.5" customHeight="1" x14ac:dyDescent="0.2">
      <c r="B487" s="51">
        <f>IF(DAY(B486+1)&lt;&gt;30,"",B486+1)</f>
        <v>45746</v>
      </c>
      <c r="C487" s="52">
        <f t="shared" si="308"/>
        <v>45746</v>
      </c>
      <c r="D487" s="71">
        <v>0.41666666666666669</v>
      </c>
      <c r="E487" s="72">
        <v>0.75</v>
      </c>
      <c r="F487" s="55">
        <f t="shared" si="320"/>
        <v>8</v>
      </c>
      <c r="G487" s="35"/>
      <c r="H487" s="48"/>
      <c r="I487" s="55"/>
      <c r="J487" s="71">
        <v>0.5</v>
      </c>
      <c r="K487" s="72">
        <v>0.75</v>
      </c>
      <c r="L487" s="55">
        <f t="shared" si="321"/>
        <v>6</v>
      </c>
      <c r="M487" s="71">
        <v>0.41666666666666669</v>
      </c>
      <c r="N487" s="72">
        <v>0.75</v>
      </c>
      <c r="O487" s="55">
        <f t="shared" si="322"/>
        <v>8</v>
      </c>
      <c r="P487" s="83" t="s">
        <v>84</v>
      </c>
    </row>
    <row r="488" spans="2:16" ht="19.5" customHeight="1" thickBot="1" x14ac:dyDescent="0.25">
      <c r="B488" s="51">
        <f>IF(DAY(B487+1)&lt;&gt;31,"",B487+1)</f>
        <v>45747</v>
      </c>
      <c r="C488" s="52">
        <f t="shared" si="308"/>
        <v>45747</v>
      </c>
      <c r="D488" s="71">
        <v>0.58333333333333337</v>
      </c>
      <c r="E488" s="72">
        <v>0.83333333333333337</v>
      </c>
      <c r="F488" s="55">
        <f t="shared" si="320"/>
        <v>6</v>
      </c>
      <c r="G488" s="35"/>
      <c r="H488" s="48"/>
      <c r="I488" s="55"/>
      <c r="J488" s="71">
        <v>0.5</v>
      </c>
      <c r="K488" s="72">
        <v>0.75</v>
      </c>
      <c r="L488" s="55">
        <f t="shared" si="321"/>
        <v>6</v>
      </c>
      <c r="M488" s="71">
        <v>0.41666666666666669</v>
      </c>
      <c r="N488" s="72">
        <v>0.83333333333333337</v>
      </c>
      <c r="O488" s="55">
        <f t="shared" si="322"/>
        <v>10</v>
      </c>
      <c r="P488" s="93" t="s">
        <v>84</v>
      </c>
    </row>
    <row r="489" spans="2:16" ht="19.5" customHeight="1" thickTop="1" x14ac:dyDescent="0.2">
      <c r="B489" s="57" t="s">
        <v>37</v>
      </c>
      <c r="C489" s="58"/>
      <c r="D489" s="57"/>
      <c r="E489" s="59">
        <f>COUNTIF(D458:D488,"&gt;0")</f>
        <v>6</v>
      </c>
      <c r="F489" s="60"/>
      <c r="G489" s="61"/>
      <c r="H489" s="59">
        <f>COUNTIF(G458:G488,"&gt;0")</f>
        <v>0</v>
      </c>
      <c r="I489" s="60"/>
      <c r="J489" s="61"/>
      <c r="K489" s="59">
        <f>COUNTIF(J458:J488,"&gt;0")</f>
        <v>27</v>
      </c>
      <c r="L489" s="60"/>
      <c r="M489" s="61"/>
      <c r="N489" s="59">
        <f>COUNTIF(M458:M488,"&gt;0")</f>
        <v>27</v>
      </c>
      <c r="O489" s="60"/>
      <c r="P489" s="80"/>
    </row>
    <row r="490" spans="2:16" ht="19.5" customHeight="1" x14ac:dyDescent="0.2">
      <c r="B490" s="62" t="s">
        <v>309</v>
      </c>
      <c r="C490" s="63"/>
      <c r="D490" s="64"/>
      <c r="E490" s="74">
        <f>SUM(F458:F488)</f>
        <v>42</v>
      </c>
      <c r="F490" s="63"/>
      <c r="G490" s="65"/>
      <c r="H490" s="74">
        <f>SUM(I458:I488)</f>
        <v>221</v>
      </c>
      <c r="I490" s="63"/>
      <c r="J490" s="65"/>
      <c r="K490" s="74">
        <f>SUM(L458:L488)</f>
        <v>138</v>
      </c>
      <c r="L490" s="63"/>
      <c r="M490" s="65"/>
      <c r="N490" s="74">
        <f>SUM(O458:O488)</f>
        <v>258</v>
      </c>
      <c r="O490" s="63"/>
      <c r="P490" s="40"/>
    </row>
    <row r="491" spans="2:16" ht="19.5" customHeight="1" x14ac:dyDescent="0.2">
      <c r="B491" s="153" t="s">
        <v>366</v>
      </c>
      <c r="C491" s="154"/>
      <c r="D491" s="64"/>
      <c r="E491" s="90">
        <f>COUNTIF($B$458:$B$488,"&gt;0")-E489</f>
        <v>25</v>
      </c>
      <c r="F491" s="47"/>
      <c r="G491" s="35"/>
      <c r="H491" s="90">
        <f>COUNTIF($B$458:$B$488,"&gt;0")-H489</f>
        <v>31</v>
      </c>
      <c r="I491" s="47"/>
      <c r="J491" s="35"/>
      <c r="K491" s="90">
        <f>COUNTIF($B$458:$B$488,"&gt;0")-K489</f>
        <v>4</v>
      </c>
      <c r="L491" s="47"/>
      <c r="M491" s="35"/>
      <c r="N491" s="90">
        <f>COUNTIF($B$458:$B$488,"&gt;0")-N489</f>
        <v>4</v>
      </c>
      <c r="O491" s="47"/>
      <c r="P491" s="40"/>
    </row>
    <row r="492" spans="2:16" ht="19.5" customHeight="1" x14ac:dyDescent="0.2">
      <c r="B492" s="67"/>
      <c r="C492" s="68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</row>
    <row r="494" spans="2:16" ht="21" customHeight="1" x14ac:dyDescent="0.2">
      <c r="B494" s="1"/>
      <c r="C494" s="287" t="s">
        <v>339</v>
      </c>
      <c r="D494" s="287"/>
      <c r="E494" s="287"/>
      <c r="F494" s="287"/>
      <c r="G494" s="287"/>
      <c r="H494" s="287"/>
      <c r="I494" s="287"/>
      <c r="J494" s="287"/>
      <c r="K494" s="287"/>
      <c r="L494" s="287"/>
      <c r="M494" s="287"/>
      <c r="N494" s="287"/>
    </row>
    <row r="495" spans="2:16" x14ac:dyDescent="0.2">
      <c r="B495" s="1"/>
      <c r="C495" s="392"/>
      <c r="D495" s="392"/>
      <c r="E495" s="392"/>
      <c r="F495" s="392"/>
      <c r="G495" s="392"/>
      <c r="H495" s="392"/>
      <c r="I495" s="392"/>
      <c r="J495" s="392"/>
      <c r="K495" s="392"/>
      <c r="L495" s="392"/>
      <c r="M495" s="392"/>
      <c r="N495" s="392"/>
    </row>
    <row r="496" spans="2:16" ht="16.5" customHeight="1" x14ac:dyDescent="0.2">
      <c r="B496" s="1"/>
      <c r="C496" s="88"/>
      <c r="D496" s="48"/>
      <c r="E496" s="48"/>
      <c r="F496" s="66"/>
      <c r="G496" s="219" t="s">
        <v>313</v>
      </c>
      <c r="H496" s="220"/>
      <c r="I496" s="219" t="s">
        <v>324</v>
      </c>
      <c r="J496" s="220"/>
      <c r="K496" s="219" t="s">
        <v>325</v>
      </c>
      <c r="L496" s="220"/>
      <c r="M496" s="219" t="s">
        <v>326</v>
      </c>
      <c r="N496" s="220"/>
    </row>
    <row r="497" spans="2:14" ht="16.5" customHeight="1" x14ac:dyDescent="0.2">
      <c r="B497" s="1"/>
      <c r="C497" s="101" t="s">
        <v>55</v>
      </c>
      <c r="D497" s="102"/>
      <c r="E497" s="298" t="s">
        <v>37</v>
      </c>
      <c r="F497" s="299"/>
      <c r="G497" s="298">
        <f>E38</f>
        <v>25</v>
      </c>
      <c r="H497" s="299"/>
      <c r="I497" s="298">
        <f>H38</f>
        <v>0</v>
      </c>
      <c r="J497" s="299"/>
      <c r="K497" s="298">
        <f>K38</f>
        <v>25</v>
      </c>
      <c r="L497" s="299"/>
      <c r="M497" s="298">
        <f>N38</f>
        <v>25</v>
      </c>
      <c r="N497" s="299"/>
    </row>
    <row r="498" spans="2:14" ht="16.5" customHeight="1" x14ac:dyDescent="0.2">
      <c r="B498" s="1"/>
      <c r="C498" s="104"/>
      <c r="D498" s="105"/>
      <c r="E498" s="300" t="s">
        <v>309</v>
      </c>
      <c r="F498" s="301"/>
      <c r="G498" s="302">
        <f>E39</f>
        <v>176</v>
      </c>
      <c r="H498" s="303"/>
      <c r="I498" s="302">
        <f>H39</f>
        <v>0</v>
      </c>
      <c r="J498" s="303"/>
      <c r="K498" s="302">
        <f>K39</f>
        <v>142</v>
      </c>
      <c r="L498" s="303"/>
      <c r="M498" s="302">
        <f>N39</f>
        <v>240</v>
      </c>
      <c r="N498" s="303"/>
    </row>
    <row r="499" spans="2:14" ht="16.5" customHeight="1" x14ac:dyDescent="0.2">
      <c r="B499" s="1"/>
      <c r="C499" s="103"/>
      <c r="D499" s="99"/>
      <c r="E499" s="304" t="s">
        <v>42</v>
      </c>
      <c r="F499" s="305"/>
      <c r="G499" s="304">
        <f>E40</f>
        <v>5</v>
      </c>
      <c r="H499" s="305"/>
      <c r="I499" s="304">
        <f>H40</f>
        <v>30</v>
      </c>
      <c r="J499" s="305"/>
      <c r="K499" s="304">
        <f>K40</f>
        <v>5</v>
      </c>
      <c r="L499" s="305"/>
      <c r="M499" s="304">
        <f>N40</f>
        <v>5</v>
      </c>
      <c r="N499" s="305"/>
    </row>
    <row r="500" spans="2:14" ht="16.5" customHeight="1" x14ac:dyDescent="0.2">
      <c r="B500" s="1"/>
      <c r="C500" s="101" t="s">
        <v>327</v>
      </c>
      <c r="D500" s="102"/>
      <c r="E500" s="298" t="s">
        <v>37</v>
      </c>
      <c r="F500" s="299"/>
      <c r="G500" s="298">
        <f>E79</f>
        <v>27</v>
      </c>
      <c r="H500" s="299"/>
      <c r="I500" s="298">
        <f>H79</f>
        <v>0</v>
      </c>
      <c r="J500" s="299"/>
      <c r="K500" s="298">
        <f>K79</f>
        <v>27</v>
      </c>
      <c r="L500" s="299"/>
      <c r="M500" s="298">
        <f>N79</f>
        <v>27</v>
      </c>
      <c r="N500" s="299"/>
    </row>
    <row r="501" spans="2:14" ht="16.5" customHeight="1" x14ac:dyDescent="0.2">
      <c r="B501" s="1"/>
      <c r="C501" s="104"/>
      <c r="D501" s="105"/>
      <c r="E501" s="300" t="s">
        <v>309</v>
      </c>
      <c r="F501" s="301"/>
      <c r="G501" s="302">
        <f>E80</f>
        <v>188</v>
      </c>
      <c r="H501" s="303"/>
      <c r="I501" s="302">
        <f>H80</f>
        <v>0</v>
      </c>
      <c r="J501" s="303"/>
      <c r="K501" s="302">
        <f>K80</f>
        <v>148</v>
      </c>
      <c r="L501" s="303"/>
      <c r="M501" s="302">
        <f>N80</f>
        <v>256</v>
      </c>
      <c r="N501" s="303"/>
    </row>
    <row r="502" spans="2:14" ht="16.5" customHeight="1" x14ac:dyDescent="0.2">
      <c r="B502" s="1"/>
      <c r="C502" s="103"/>
      <c r="D502" s="99"/>
      <c r="E502" s="304" t="s">
        <v>42</v>
      </c>
      <c r="F502" s="305"/>
      <c r="G502" s="304">
        <f>E81</f>
        <v>4</v>
      </c>
      <c r="H502" s="305"/>
      <c r="I502" s="304">
        <f>H81</f>
        <v>31</v>
      </c>
      <c r="J502" s="305"/>
      <c r="K502" s="304">
        <f>K81</f>
        <v>4</v>
      </c>
      <c r="L502" s="305"/>
      <c r="M502" s="304">
        <f>N81</f>
        <v>4</v>
      </c>
      <c r="N502" s="305"/>
    </row>
    <row r="503" spans="2:14" ht="16.5" customHeight="1" x14ac:dyDescent="0.2">
      <c r="B503" s="1"/>
      <c r="C503" s="101" t="s">
        <v>328</v>
      </c>
      <c r="D503" s="102"/>
      <c r="E503" s="298" t="s">
        <v>37</v>
      </c>
      <c r="F503" s="299"/>
      <c r="G503" s="298">
        <f>E120</f>
        <v>26</v>
      </c>
      <c r="H503" s="299"/>
      <c r="I503" s="298">
        <f>H120</f>
        <v>0</v>
      </c>
      <c r="J503" s="299"/>
      <c r="K503" s="298">
        <f>K120</f>
        <v>26</v>
      </c>
      <c r="L503" s="299"/>
      <c r="M503" s="298">
        <f>N120</f>
        <v>26</v>
      </c>
      <c r="N503" s="299"/>
    </row>
    <row r="504" spans="2:14" ht="16.5" customHeight="1" x14ac:dyDescent="0.2">
      <c r="B504" s="1"/>
      <c r="C504" s="104"/>
      <c r="D504" s="105"/>
      <c r="E504" s="300" t="s">
        <v>309</v>
      </c>
      <c r="F504" s="301"/>
      <c r="G504" s="302">
        <f>E121</f>
        <v>182</v>
      </c>
      <c r="H504" s="303"/>
      <c r="I504" s="302">
        <f>H121</f>
        <v>0</v>
      </c>
      <c r="J504" s="303"/>
      <c r="K504" s="302">
        <f>K121</f>
        <v>144</v>
      </c>
      <c r="L504" s="303"/>
      <c r="M504" s="302">
        <f>N121</f>
        <v>246</v>
      </c>
      <c r="N504" s="303"/>
    </row>
    <row r="505" spans="2:14" ht="16.5" customHeight="1" x14ac:dyDescent="0.2">
      <c r="B505" s="1"/>
      <c r="C505" s="103"/>
      <c r="D505" s="99"/>
      <c r="E505" s="304" t="s">
        <v>42</v>
      </c>
      <c r="F505" s="305"/>
      <c r="G505" s="304">
        <f>E122</f>
        <v>4</v>
      </c>
      <c r="H505" s="305"/>
      <c r="I505" s="304">
        <f>H122</f>
        <v>30</v>
      </c>
      <c r="J505" s="305"/>
      <c r="K505" s="304">
        <f>K122</f>
        <v>4</v>
      </c>
      <c r="L505" s="305"/>
      <c r="M505" s="304">
        <f>N122</f>
        <v>4</v>
      </c>
      <c r="N505" s="305"/>
    </row>
    <row r="506" spans="2:14" ht="16.5" customHeight="1" x14ac:dyDescent="0.2">
      <c r="B506" s="1"/>
      <c r="C506" s="101" t="s">
        <v>329</v>
      </c>
      <c r="D506" s="102"/>
      <c r="E506" s="306" t="s">
        <v>37</v>
      </c>
      <c r="F506" s="307"/>
      <c r="G506" s="306">
        <f>E161</f>
        <v>27</v>
      </c>
      <c r="H506" s="307"/>
      <c r="I506" s="306">
        <f>H161</f>
        <v>0</v>
      </c>
      <c r="J506" s="307"/>
      <c r="K506" s="306">
        <f>K161</f>
        <v>27</v>
      </c>
      <c r="L506" s="307"/>
      <c r="M506" s="306">
        <f>N161</f>
        <v>27</v>
      </c>
      <c r="N506" s="307"/>
    </row>
    <row r="507" spans="2:14" ht="16.5" customHeight="1" x14ac:dyDescent="0.2">
      <c r="B507" s="1"/>
      <c r="C507" s="104"/>
      <c r="D507" s="105"/>
      <c r="E507" s="308" t="s">
        <v>309</v>
      </c>
      <c r="F507" s="309"/>
      <c r="G507" s="308">
        <f>E162</f>
        <v>205</v>
      </c>
      <c r="H507" s="309"/>
      <c r="I507" s="308">
        <f>H162</f>
        <v>0</v>
      </c>
      <c r="J507" s="309"/>
      <c r="K507" s="308">
        <f>K162</f>
        <v>175</v>
      </c>
      <c r="L507" s="309"/>
      <c r="M507" s="308">
        <f>N162</f>
        <v>253</v>
      </c>
      <c r="N507" s="309"/>
    </row>
    <row r="508" spans="2:14" ht="16.5" customHeight="1" x14ac:dyDescent="0.2">
      <c r="B508" s="1"/>
      <c r="C508" s="103"/>
      <c r="D508" s="99"/>
      <c r="E508" s="310" t="s">
        <v>42</v>
      </c>
      <c r="F508" s="311"/>
      <c r="G508" s="310">
        <f>E163</f>
        <v>4</v>
      </c>
      <c r="H508" s="311"/>
      <c r="I508" s="310">
        <f>H163</f>
        <v>31</v>
      </c>
      <c r="J508" s="311"/>
      <c r="K508" s="310">
        <f>K163</f>
        <v>4</v>
      </c>
      <c r="L508" s="311"/>
      <c r="M508" s="310">
        <f>N163</f>
        <v>4</v>
      </c>
      <c r="N508" s="311"/>
    </row>
    <row r="509" spans="2:14" ht="16.5" customHeight="1" x14ac:dyDescent="0.2">
      <c r="B509" s="1"/>
      <c r="C509" s="101" t="s">
        <v>330</v>
      </c>
      <c r="D509" s="102"/>
      <c r="E509" s="306" t="s">
        <v>37</v>
      </c>
      <c r="F509" s="307"/>
      <c r="G509" s="306">
        <f>E202</f>
        <v>30</v>
      </c>
      <c r="H509" s="307"/>
      <c r="I509" s="306">
        <f>H202</f>
        <v>0</v>
      </c>
      <c r="J509" s="307"/>
      <c r="K509" s="306">
        <f>K202</f>
        <v>30</v>
      </c>
      <c r="L509" s="307"/>
      <c r="M509" s="306">
        <f>N202</f>
        <v>30</v>
      </c>
      <c r="N509" s="307"/>
    </row>
    <row r="510" spans="2:14" ht="16.5" customHeight="1" x14ac:dyDescent="0.2">
      <c r="B510" s="1"/>
      <c r="C510" s="104"/>
      <c r="D510" s="105"/>
      <c r="E510" s="308" t="s">
        <v>309</v>
      </c>
      <c r="F510" s="309"/>
      <c r="G510" s="308">
        <f>E203</f>
        <v>276</v>
      </c>
      <c r="H510" s="309"/>
      <c r="I510" s="308">
        <f>H203</f>
        <v>0</v>
      </c>
      <c r="J510" s="309"/>
      <c r="K510" s="308">
        <f>K203</f>
        <v>266</v>
      </c>
      <c r="L510" s="309"/>
      <c r="M510" s="308">
        <f>N203</f>
        <v>292</v>
      </c>
      <c r="N510" s="309"/>
    </row>
    <row r="511" spans="2:14" ht="16.5" customHeight="1" x14ac:dyDescent="0.2">
      <c r="B511" s="1"/>
      <c r="C511" s="103"/>
      <c r="D511" s="99"/>
      <c r="E511" s="310" t="s">
        <v>42</v>
      </c>
      <c r="F511" s="311"/>
      <c r="G511" s="310">
        <f>E204</f>
        <v>1</v>
      </c>
      <c r="H511" s="311"/>
      <c r="I511" s="310">
        <f>H204</f>
        <v>31</v>
      </c>
      <c r="J511" s="311"/>
      <c r="K511" s="310">
        <f>K204</f>
        <v>1</v>
      </c>
      <c r="L511" s="311"/>
      <c r="M511" s="310">
        <f>N204</f>
        <v>1</v>
      </c>
      <c r="N511" s="311"/>
    </row>
    <row r="512" spans="2:14" ht="16.5" customHeight="1" x14ac:dyDescent="0.2">
      <c r="B512" s="1"/>
      <c r="C512" s="101" t="s">
        <v>331</v>
      </c>
      <c r="D512" s="102"/>
      <c r="E512" s="306" t="s">
        <v>37</v>
      </c>
      <c r="F512" s="307"/>
      <c r="G512" s="306">
        <f>E243</f>
        <v>26</v>
      </c>
      <c r="H512" s="307"/>
      <c r="I512" s="306">
        <f>H243</f>
        <v>0</v>
      </c>
      <c r="J512" s="307"/>
      <c r="K512" s="306">
        <f>K243</f>
        <v>26</v>
      </c>
      <c r="L512" s="307"/>
      <c r="M512" s="306">
        <f>N243</f>
        <v>26</v>
      </c>
      <c r="N512" s="307"/>
    </row>
    <row r="513" spans="2:14" ht="16.5" customHeight="1" x14ac:dyDescent="0.2">
      <c r="B513" s="1"/>
      <c r="C513" s="104"/>
      <c r="D513" s="105"/>
      <c r="E513" s="308" t="s">
        <v>309</v>
      </c>
      <c r="F513" s="309"/>
      <c r="G513" s="308">
        <f>E244</f>
        <v>186</v>
      </c>
      <c r="H513" s="309"/>
      <c r="I513" s="308">
        <f>H244</f>
        <v>0</v>
      </c>
      <c r="J513" s="309"/>
      <c r="K513" s="308">
        <f>K244</f>
        <v>148</v>
      </c>
      <c r="L513" s="309"/>
      <c r="M513" s="308">
        <f>N244</f>
        <v>246</v>
      </c>
      <c r="N513" s="309"/>
    </row>
    <row r="514" spans="2:14" ht="16.5" customHeight="1" x14ac:dyDescent="0.2">
      <c r="B514" s="1"/>
      <c r="C514" s="103"/>
      <c r="D514" s="99"/>
      <c r="E514" s="310" t="s">
        <v>42</v>
      </c>
      <c r="F514" s="311"/>
      <c r="G514" s="310">
        <f>E245</f>
        <v>4</v>
      </c>
      <c r="H514" s="311"/>
      <c r="I514" s="310">
        <f>H245</f>
        <v>30</v>
      </c>
      <c r="J514" s="311"/>
      <c r="K514" s="310">
        <f>K245</f>
        <v>4</v>
      </c>
      <c r="L514" s="311"/>
      <c r="M514" s="310">
        <f>N245</f>
        <v>4</v>
      </c>
      <c r="N514" s="311"/>
    </row>
    <row r="515" spans="2:14" ht="16.5" customHeight="1" x14ac:dyDescent="0.2">
      <c r="B515" s="1"/>
      <c r="C515" s="101" t="s">
        <v>332</v>
      </c>
      <c r="D515" s="102"/>
      <c r="E515" s="306" t="s">
        <v>37</v>
      </c>
      <c r="F515" s="307"/>
      <c r="G515" s="306">
        <f>E284</f>
        <v>6</v>
      </c>
      <c r="H515" s="307"/>
      <c r="I515" s="306">
        <f>H284</f>
        <v>0</v>
      </c>
      <c r="J515" s="307"/>
      <c r="K515" s="306">
        <f>K284</f>
        <v>26</v>
      </c>
      <c r="L515" s="307"/>
      <c r="M515" s="306">
        <f>N284</f>
        <v>26</v>
      </c>
      <c r="N515" s="307"/>
    </row>
    <row r="516" spans="2:14" ht="16.5" customHeight="1" x14ac:dyDescent="0.2">
      <c r="B516" s="1"/>
      <c r="C516" s="104"/>
      <c r="D516" s="105"/>
      <c r="E516" s="308" t="s">
        <v>309</v>
      </c>
      <c r="F516" s="309"/>
      <c r="G516" s="308">
        <f>E285</f>
        <v>42</v>
      </c>
      <c r="H516" s="309"/>
      <c r="I516" s="308">
        <f>H285</f>
        <v>0</v>
      </c>
      <c r="J516" s="309"/>
      <c r="K516" s="308">
        <f>K285</f>
        <v>152</v>
      </c>
      <c r="L516" s="309"/>
      <c r="M516" s="308">
        <f>N285</f>
        <v>250</v>
      </c>
      <c r="N516" s="309"/>
    </row>
    <row r="517" spans="2:14" ht="16.5" customHeight="1" x14ac:dyDescent="0.2">
      <c r="B517" s="1"/>
      <c r="C517" s="103"/>
      <c r="D517" s="99"/>
      <c r="E517" s="310" t="s">
        <v>42</v>
      </c>
      <c r="F517" s="311"/>
      <c r="G517" s="310">
        <f>E286</f>
        <v>25</v>
      </c>
      <c r="H517" s="311"/>
      <c r="I517" s="310">
        <f>H286</f>
        <v>31</v>
      </c>
      <c r="J517" s="311"/>
      <c r="K517" s="310">
        <f>K286</f>
        <v>5</v>
      </c>
      <c r="L517" s="311"/>
      <c r="M517" s="310">
        <f>N286</f>
        <v>5</v>
      </c>
      <c r="N517" s="311"/>
    </row>
    <row r="518" spans="2:14" ht="16.5" customHeight="1" x14ac:dyDescent="0.2">
      <c r="B518" s="1"/>
      <c r="C518" s="101" t="s">
        <v>333</v>
      </c>
      <c r="D518" s="102"/>
      <c r="E518" s="306" t="s">
        <v>37</v>
      </c>
      <c r="F518" s="307"/>
      <c r="G518" s="306">
        <f>E325</f>
        <v>0</v>
      </c>
      <c r="H518" s="307"/>
      <c r="I518" s="306">
        <f>H325</f>
        <v>18</v>
      </c>
      <c r="J518" s="307"/>
      <c r="K518" s="306">
        <f>K325</f>
        <v>26</v>
      </c>
      <c r="L518" s="307"/>
      <c r="M518" s="306">
        <f>N325</f>
        <v>26</v>
      </c>
      <c r="N518" s="307"/>
    </row>
    <row r="519" spans="2:14" ht="16.5" customHeight="1" x14ac:dyDescent="0.2">
      <c r="B519" s="1"/>
      <c r="C519" s="104"/>
      <c r="D519" s="105"/>
      <c r="E519" s="308" t="s">
        <v>309</v>
      </c>
      <c r="F519" s="309"/>
      <c r="G519" s="308">
        <f>E326</f>
        <v>0</v>
      </c>
      <c r="H519" s="309"/>
      <c r="I519" s="308">
        <f>H326</f>
        <v>102</v>
      </c>
      <c r="J519" s="309"/>
      <c r="K519" s="308">
        <f>K326</f>
        <v>124</v>
      </c>
      <c r="L519" s="309"/>
      <c r="M519" s="308">
        <f>N326</f>
        <v>248</v>
      </c>
      <c r="N519" s="309"/>
    </row>
    <row r="520" spans="2:14" ht="16.5" customHeight="1" x14ac:dyDescent="0.2">
      <c r="B520" s="1"/>
      <c r="C520" s="103"/>
      <c r="D520" s="99"/>
      <c r="E520" s="310" t="s">
        <v>42</v>
      </c>
      <c r="F520" s="311"/>
      <c r="G520" s="310">
        <f>E327</f>
        <v>30</v>
      </c>
      <c r="H520" s="311"/>
      <c r="I520" s="310">
        <f>H327</f>
        <v>12</v>
      </c>
      <c r="J520" s="311"/>
      <c r="K520" s="310">
        <f>K327</f>
        <v>4</v>
      </c>
      <c r="L520" s="311"/>
      <c r="M520" s="310">
        <f>N327</f>
        <v>4</v>
      </c>
      <c r="N520" s="311"/>
    </row>
    <row r="521" spans="2:14" ht="16.5" customHeight="1" x14ac:dyDescent="0.2">
      <c r="B521" s="1"/>
      <c r="C521" s="101" t="s">
        <v>334</v>
      </c>
      <c r="D521" s="102"/>
      <c r="E521" s="306" t="s">
        <v>37</v>
      </c>
      <c r="F521" s="307"/>
      <c r="G521" s="306">
        <f>E366</f>
        <v>0</v>
      </c>
      <c r="H521" s="307"/>
      <c r="I521" s="306">
        <f>H366</f>
        <v>26</v>
      </c>
      <c r="J521" s="307"/>
      <c r="K521" s="306">
        <f>K366</f>
        <v>26</v>
      </c>
      <c r="L521" s="307"/>
      <c r="M521" s="306">
        <f>N366</f>
        <v>26</v>
      </c>
      <c r="N521" s="307"/>
    </row>
    <row r="522" spans="2:14" ht="16.5" customHeight="1" x14ac:dyDescent="0.2">
      <c r="B522" s="1"/>
      <c r="C522" s="104"/>
      <c r="D522" s="105"/>
      <c r="E522" s="308" t="s">
        <v>309</v>
      </c>
      <c r="F522" s="309"/>
      <c r="G522" s="308">
        <f>E367</f>
        <v>0</v>
      </c>
      <c r="H522" s="309"/>
      <c r="I522" s="308">
        <f>H367</f>
        <v>162.5</v>
      </c>
      <c r="J522" s="309"/>
      <c r="K522" s="308">
        <f>K367</f>
        <v>130</v>
      </c>
      <c r="L522" s="309"/>
      <c r="M522" s="308">
        <f>N367</f>
        <v>248</v>
      </c>
      <c r="N522" s="309"/>
    </row>
    <row r="523" spans="2:14" ht="16.5" customHeight="1" x14ac:dyDescent="0.2">
      <c r="B523" s="1"/>
      <c r="C523" s="103"/>
      <c r="D523" s="99"/>
      <c r="E523" s="310" t="s">
        <v>42</v>
      </c>
      <c r="F523" s="311"/>
      <c r="G523" s="310">
        <f>E368</f>
        <v>31</v>
      </c>
      <c r="H523" s="311"/>
      <c r="I523" s="310">
        <f>H368</f>
        <v>5</v>
      </c>
      <c r="J523" s="311"/>
      <c r="K523" s="310">
        <f>K368</f>
        <v>5</v>
      </c>
      <c r="L523" s="311"/>
      <c r="M523" s="310">
        <f>N368</f>
        <v>5</v>
      </c>
      <c r="N523" s="311"/>
    </row>
    <row r="524" spans="2:14" ht="16.5" customHeight="1" x14ac:dyDescent="0.2">
      <c r="B524" s="1"/>
      <c r="C524" s="101" t="s">
        <v>335</v>
      </c>
      <c r="D524" s="102"/>
      <c r="E524" s="306" t="s">
        <v>37</v>
      </c>
      <c r="F524" s="307"/>
      <c r="G524" s="306">
        <f>E407</f>
        <v>0</v>
      </c>
      <c r="H524" s="307"/>
      <c r="I524" s="306">
        <f>H407</f>
        <v>27</v>
      </c>
      <c r="J524" s="307"/>
      <c r="K524" s="306">
        <f>K407</f>
        <v>23</v>
      </c>
      <c r="L524" s="307"/>
      <c r="M524" s="306">
        <f>N407</f>
        <v>27</v>
      </c>
      <c r="N524" s="307"/>
    </row>
    <row r="525" spans="2:14" ht="16.5" customHeight="1" x14ac:dyDescent="0.2">
      <c r="B525" s="1"/>
      <c r="C525" s="104"/>
      <c r="D525" s="105"/>
      <c r="E525" s="308" t="s">
        <v>309</v>
      </c>
      <c r="F525" s="309"/>
      <c r="G525" s="308">
        <f>E408</f>
        <v>0</v>
      </c>
      <c r="H525" s="309"/>
      <c r="I525" s="308">
        <f>H408</f>
        <v>167</v>
      </c>
      <c r="J525" s="309"/>
      <c r="K525" s="308">
        <f>K408</f>
        <v>118</v>
      </c>
      <c r="L525" s="309"/>
      <c r="M525" s="308">
        <f>N408</f>
        <v>256</v>
      </c>
      <c r="N525" s="309"/>
    </row>
    <row r="526" spans="2:14" ht="16.5" customHeight="1" x14ac:dyDescent="0.2">
      <c r="B526" s="1"/>
      <c r="C526" s="103"/>
      <c r="D526" s="99"/>
      <c r="E526" s="310" t="s">
        <v>42</v>
      </c>
      <c r="F526" s="311"/>
      <c r="G526" s="310">
        <f>E409</f>
        <v>31</v>
      </c>
      <c r="H526" s="311"/>
      <c r="I526" s="310">
        <f>H409</f>
        <v>4</v>
      </c>
      <c r="J526" s="311"/>
      <c r="K526" s="310">
        <f>K409</f>
        <v>8</v>
      </c>
      <c r="L526" s="311"/>
      <c r="M526" s="310">
        <f>N409</f>
        <v>4</v>
      </c>
      <c r="N526" s="311"/>
    </row>
    <row r="527" spans="2:14" ht="16.5" customHeight="1" x14ac:dyDescent="0.2">
      <c r="B527" s="1"/>
      <c r="C527" s="101" t="s">
        <v>336</v>
      </c>
      <c r="D527" s="102"/>
      <c r="E527" s="306" t="s">
        <v>37</v>
      </c>
      <c r="F527" s="307"/>
      <c r="G527" s="306">
        <f>E448</f>
        <v>0</v>
      </c>
      <c r="H527" s="307"/>
      <c r="I527" s="306">
        <f>H448</f>
        <v>21</v>
      </c>
      <c r="J527" s="307"/>
      <c r="K527" s="306">
        <f>K448</f>
        <v>12</v>
      </c>
      <c r="L527" s="307"/>
      <c r="M527" s="306">
        <f>N448</f>
        <v>24</v>
      </c>
      <c r="N527" s="307"/>
    </row>
    <row r="528" spans="2:14" ht="16.5" customHeight="1" x14ac:dyDescent="0.2">
      <c r="B528" s="1"/>
      <c r="C528" s="104"/>
      <c r="D528" s="105"/>
      <c r="E528" s="308" t="s">
        <v>309</v>
      </c>
      <c r="F528" s="309"/>
      <c r="G528" s="308">
        <f>E449</f>
        <v>0</v>
      </c>
      <c r="H528" s="309"/>
      <c r="I528" s="308">
        <f>H449</f>
        <v>129.5</v>
      </c>
      <c r="J528" s="309"/>
      <c r="K528" s="308">
        <f>K449</f>
        <v>58</v>
      </c>
      <c r="L528" s="309"/>
      <c r="M528" s="308">
        <f>N449</f>
        <v>228</v>
      </c>
      <c r="N528" s="309"/>
    </row>
    <row r="529" spans="2:14" ht="16.5" customHeight="1" x14ac:dyDescent="0.2">
      <c r="B529" s="1"/>
      <c r="C529" s="103"/>
      <c r="D529" s="99"/>
      <c r="E529" s="310" t="s">
        <v>42</v>
      </c>
      <c r="F529" s="311"/>
      <c r="G529" s="310">
        <f>E450</f>
        <v>28</v>
      </c>
      <c r="H529" s="311"/>
      <c r="I529" s="310">
        <f>H450</f>
        <v>7</v>
      </c>
      <c r="J529" s="311"/>
      <c r="K529" s="310">
        <f>K450</f>
        <v>16</v>
      </c>
      <c r="L529" s="311"/>
      <c r="M529" s="310">
        <f>N450</f>
        <v>4</v>
      </c>
      <c r="N529" s="311"/>
    </row>
    <row r="530" spans="2:14" ht="16.5" customHeight="1" x14ac:dyDescent="0.2">
      <c r="B530" s="1"/>
      <c r="C530" s="101" t="s">
        <v>337</v>
      </c>
      <c r="D530" s="102"/>
      <c r="E530" s="306" t="s">
        <v>37</v>
      </c>
      <c r="F530" s="307"/>
      <c r="G530" s="306">
        <f>E489</f>
        <v>6</v>
      </c>
      <c r="H530" s="307"/>
      <c r="I530" s="306">
        <f>H489</f>
        <v>0</v>
      </c>
      <c r="J530" s="307"/>
      <c r="K530" s="306">
        <f>K489</f>
        <v>27</v>
      </c>
      <c r="L530" s="307"/>
      <c r="M530" s="306">
        <f>N489</f>
        <v>27</v>
      </c>
      <c r="N530" s="307"/>
    </row>
    <row r="531" spans="2:14" ht="16.5" customHeight="1" x14ac:dyDescent="0.2">
      <c r="B531" s="1"/>
      <c r="C531" s="104"/>
      <c r="D531" s="105"/>
      <c r="E531" s="308" t="s">
        <v>309</v>
      </c>
      <c r="F531" s="309"/>
      <c r="G531" s="308">
        <f>E490</f>
        <v>42</v>
      </c>
      <c r="H531" s="309"/>
      <c r="I531" s="308">
        <f>H490</f>
        <v>221</v>
      </c>
      <c r="J531" s="309"/>
      <c r="K531" s="308">
        <f>K490</f>
        <v>138</v>
      </c>
      <c r="L531" s="309"/>
      <c r="M531" s="308">
        <f>N490</f>
        <v>258</v>
      </c>
      <c r="N531" s="309"/>
    </row>
    <row r="532" spans="2:14" ht="16.5" customHeight="1" x14ac:dyDescent="0.2">
      <c r="B532" s="1"/>
      <c r="C532" s="103"/>
      <c r="D532" s="99"/>
      <c r="E532" s="310" t="s">
        <v>42</v>
      </c>
      <c r="F532" s="311"/>
      <c r="G532" s="310">
        <f>E491</f>
        <v>25</v>
      </c>
      <c r="H532" s="311"/>
      <c r="I532" s="310">
        <f>H491</f>
        <v>31</v>
      </c>
      <c r="J532" s="311"/>
      <c r="K532" s="310">
        <f>K491</f>
        <v>4</v>
      </c>
      <c r="L532" s="311"/>
      <c r="M532" s="310">
        <f>N491</f>
        <v>4</v>
      </c>
      <c r="N532" s="311"/>
    </row>
    <row r="533" spans="2:14" ht="16.5" customHeight="1" x14ac:dyDescent="0.2">
      <c r="B533" s="1"/>
      <c r="C533" s="169" t="s">
        <v>338</v>
      </c>
      <c r="D533" s="102"/>
      <c r="E533" s="306" t="s">
        <v>37</v>
      </c>
      <c r="F533" s="307"/>
      <c r="G533" s="306">
        <f>G497+G500+G503+G506+G509+G512+G515+G518+G521+G524+G527+G530</f>
        <v>173</v>
      </c>
      <c r="H533" s="307"/>
      <c r="I533" s="306">
        <f>I497+I500+I503+I506+I509+I512+I515+I518+I521+I524+I527+I530</f>
        <v>92</v>
      </c>
      <c r="J533" s="307"/>
      <c r="K533" s="306">
        <f>K497+K500+K503+K506+K509+K512+K515+K518+K521+K524+K527+K530</f>
        <v>301</v>
      </c>
      <c r="L533" s="307"/>
      <c r="M533" s="306">
        <f>M497+M500+M503+M506+M509+M512+M515+M518+M521+M524+M527+M530</f>
        <v>317</v>
      </c>
      <c r="N533" s="307"/>
    </row>
    <row r="534" spans="2:14" ht="16.5" customHeight="1" x14ac:dyDescent="0.2">
      <c r="B534" s="1"/>
      <c r="C534" s="104"/>
      <c r="D534" s="105"/>
      <c r="E534" s="308" t="s">
        <v>309</v>
      </c>
      <c r="F534" s="309"/>
      <c r="G534" s="312">
        <f>G498+G501+G504+G507+G510+G513+G516+G519+G522+G525+G528+G531</f>
        <v>1297</v>
      </c>
      <c r="H534" s="313"/>
      <c r="I534" s="312">
        <f>I498+I501+I504+I507+I510+I513+I516+I519+I522+I525+I528+I531</f>
        <v>782</v>
      </c>
      <c r="J534" s="313"/>
      <c r="K534" s="312">
        <f>K498+K501+K504+K507+K510+K513+K516+K519+K522+K525+K528+K531</f>
        <v>1743</v>
      </c>
      <c r="L534" s="313"/>
      <c r="M534" s="312">
        <f>M498+M501+M504+M507+M510+M513+M516+M519+M522+M525+M528+M531</f>
        <v>3021</v>
      </c>
      <c r="N534" s="313"/>
    </row>
    <row r="535" spans="2:14" ht="16.5" customHeight="1" x14ac:dyDescent="0.2">
      <c r="B535" s="1"/>
      <c r="C535" s="103"/>
      <c r="D535" s="99"/>
      <c r="E535" s="310" t="s">
        <v>42</v>
      </c>
      <c r="F535" s="311"/>
      <c r="G535" s="310">
        <f>G499+G502+G505+G508+G511+G514+G517+G520+G523+G526+G529+G532</f>
        <v>192</v>
      </c>
      <c r="H535" s="311"/>
      <c r="I535" s="310">
        <f>I499+I502+I505+I508+I511+I514+I517+I520+I523+I526+I529+I532</f>
        <v>273</v>
      </c>
      <c r="J535" s="311"/>
      <c r="K535" s="310">
        <f>K499+K502+K505+K508+K511+K514+K517+K520+K523+K526+K529+K532</f>
        <v>64</v>
      </c>
      <c r="L535" s="311"/>
      <c r="M535" s="310">
        <f>M499+M502+M505+M508+M511+M514+M517+M520+M523+M526+M529+M532</f>
        <v>48</v>
      </c>
      <c r="N535" s="311"/>
    </row>
  </sheetData>
  <mergeCells count="303">
    <mergeCell ref="J402:L402"/>
    <mergeCell ref="J405:L405"/>
    <mergeCell ref="J417:L417"/>
    <mergeCell ref="J419:L419"/>
    <mergeCell ref="J421:L421"/>
    <mergeCell ref="J422:L422"/>
    <mergeCell ref="J423:L423"/>
    <mergeCell ref="J424:L424"/>
    <mergeCell ref="J426:L426"/>
    <mergeCell ref="J403:L403"/>
    <mergeCell ref="E534:F534"/>
    <mergeCell ref="G534:H534"/>
    <mergeCell ref="I534:J534"/>
    <mergeCell ref="K534:L534"/>
    <mergeCell ref="M534:N534"/>
    <mergeCell ref="E535:F535"/>
    <mergeCell ref="G535:H535"/>
    <mergeCell ref="I535:J535"/>
    <mergeCell ref="K535:L535"/>
    <mergeCell ref="M535:N535"/>
    <mergeCell ref="E532:F532"/>
    <mergeCell ref="G532:H532"/>
    <mergeCell ref="I532:J532"/>
    <mergeCell ref="K532:L532"/>
    <mergeCell ref="M532:N532"/>
    <mergeCell ref="E533:F533"/>
    <mergeCell ref="G533:H533"/>
    <mergeCell ref="I533:J533"/>
    <mergeCell ref="K533:L533"/>
    <mergeCell ref="M533:N533"/>
    <mergeCell ref="E530:F530"/>
    <mergeCell ref="G530:H530"/>
    <mergeCell ref="I530:J530"/>
    <mergeCell ref="K530:L530"/>
    <mergeCell ref="M530:N530"/>
    <mergeCell ref="E531:F531"/>
    <mergeCell ref="G531:H531"/>
    <mergeCell ref="I531:J531"/>
    <mergeCell ref="K531:L531"/>
    <mergeCell ref="M531:N531"/>
    <mergeCell ref="E528:F528"/>
    <mergeCell ref="G528:H528"/>
    <mergeCell ref="I528:J528"/>
    <mergeCell ref="K528:L528"/>
    <mergeCell ref="M528:N528"/>
    <mergeCell ref="E529:F529"/>
    <mergeCell ref="G529:H529"/>
    <mergeCell ref="I529:J529"/>
    <mergeCell ref="K529:L529"/>
    <mergeCell ref="M529:N529"/>
    <mergeCell ref="E526:F526"/>
    <mergeCell ref="G526:H526"/>
    <mergeCell ref="I526:J526"/>
    <mergeCell ref="K526:L526"/>
    <mergeCell ref="M526:N526"/>
    <mergeCell ref="E527:F527"/>
    <mergeCell ref="G527:H527"/>
    <mergeCell ref="I527:J527"/>
    <mergeCell ref="K527:L527"/>
    <mergeCell ref="M527:N527"/>
    <mergeCell ref="E524:F524"/>
    <mergeCell ref="G524:H524"/>
    <mergeCell ref="I524:J524"/>
    <mergeCell ref="K524:L524"/>
    <mergeCell ref="M524:N524"/>
    <mergeCell ref="E525:F525"/>
    <mergeCell ref="G525:H525"/>
    <mergeCell ref="I525:J525"/>
    <mergeCell ref="K525:L525"/>
    <mergeCell ref="M525:N525"/>
    <mergeCell ref="E522:F522"/>
    <mergeCell ref="G522:H522"/>
    <mergeCell ref="I522:J522"/>
    <mergeCell ref="K522:L522"/>
    <mergeCell ref="M522:N522"/>
    <mergeCell ref="E523:F523"/>
    <mergeCell ref="G523:H523"/>
    <mergeCell ref="I523:J523"/>
    <mergeCell ref="K523:L523"/>
    <mergeCell ref="M523:N523"/>
    <mergeCell ref="E520:F520"/>
    <mergeCell ref="G520:H520"/>
    <mergeCell ref="I520:J520"/>
    <mergeCell ref="K520:L520"/>
    <mergeCell ref="M520:N520"/>
    <mergeCell ref="E521:F521"/>
    <mergeCell ref="G521:H521"/>
    <mergeCell ref="I521:J521"/>
    <mergeCell ref="K521:L521"/>
    <mergeCell ref="M521:N521"/>
    <mergeCell ref="E518:F518"/>
    <mergeCell ref="G518:H518"/>
    <mergeCell ref="I518:J518"/>
    <mergeCell ref="K518:L518"/>
    <mergeCell ref="M518:N518"/>
    <mergeCell ref="E519:F519"/>
    <mergeCell ref="G519:H519"/>
    <mergeCell ref="I519:J519"/>
    <mergeCell ref="K519:L519"/>
    <mergeCell ref="M519:N519"/>
    <mergeCell ref="E516:F516"/>
    <mergeCell ref="G516:H516"/>
    <mergeCell ref="I516:J516"/>
    <mergeCell ref="K516:L516"/>
    <mergeCell ref="M516:N516"/>
    <mergeCell ref="E517:F517"/>
    <mergeCell ref="G517:H517"/>
    <mergeCell ref="I517:J517"/>
    <mergeCell ref="K517:L517"/>
    <mergeCell ref="M517:N517"/>
    <mergeCell ref="E514:F514"/>
    <mergeCell ref="G514:H514"/>
    <mergeCell ref="I514:J514"/>
    <mergeCell ref="K514:L514"/>
    <mergeCell ref="M514:N514"/>
    <mergeCell ref="E515:F515"/>
    <mergeCell ref="G515:H515"/>
    <mergeCell ref="I515:J515"/>
    <mergeCell ref="K515:L515"/>
    <mergeCell ref="M515:N515"/>
    <mergeCell ref="E512:F512"/>
    <mergeCell ref="G512:H512"/>
    <mergeCell ref="I512:J512"/>
    <mergeCell ref="K512:L512"/>
    <mergeCell ref="M512:N512"/>
    <mergeCell ref="E513:F513"/>
    <mergeCell ref="G513:H513"/>
    <mergeCell ref="I513:J513"/>
    <mergeCell ref="K513:L513"/>
    <mergeCell ref="M513:N513"/>
    <mergeCell ref="E510:F510"/>
    <mergeCell ref="G510:H510"/>
    <mergeCell ref="I510:J510"/>
    <mergeCell ref="K510:L510"/>
    <mergeCell ref="M510:N510"/>
    <mergeCell ref="E511:F511"/>
    <mergeCell ref="G511:H511"/>
    <mergeCell ref="I511:J511"/>
    <mergeCell ref="K511:L511"/>
    <mergeCell ref="M511:N511"/>
    <mergeCell ref="E508:F508"/>
    <mergeCell ref="G508:H508"/>
    <mergeCell ref="I508:J508"/>
    <mergeCell ref="K508:L508"/>
    <mergeCell ref="M508:N508"/>
    <mergeCell ref="E509:F509"/>
    <mergeCell ref="G509:H509"/>
    <mergeCell ref="I509:J509"/>
    <mergeCell ref="K509:L509"/>
    <mergeCell ref="M509:N509"/>
    <mergeCell ref="E506:F506"/>
    <mergeCell ref="G506:H506"/>
    <mergeCell ref="I506:J506"/>
    <mergeCell ref="K506:L506"/>
    <mergeCell ref="M506:N506"/>
    <mergeCell ref="E507:F507"/>
    <mergeCell ref="G507:H507"/>
    <mergeCell ref="I507:J507"/>
    <mergeCell ref="K507:L507"/>
    <mergeCell ref="M507:N507"/>
    <mergeCell ref="E504:F504"/>
    <mergeCell ref="G504:H504"/>
    <mergeCell ref="I504:J504"/>
    <mergeCell ref="K504:L504"/>
    <mergeCell ref="M504:N504"/>
    <mergeCell ref="E505:F505"/>
    <mergeCell ref="G505:H505"/>
    <mergeCell ref="I505:J505"/>
    <mergeCell ref="K505:L505"/>
    <mergeCell ref="M505:N505"/>
    <mergeCell ref="E502:F502"/>
    <mergeCell ref="G502:H502"/>
    <mergeCell ref="I502:J502"/>
    <mergeCell ref="K502:L502"/>
    <mergeCell ref="M502:N502"/>
    <mergeCell ref="E503:F503"/>
    <mergeCell ref="G503:H503"/>
    <mergeCell ref="I503:J503"/>
    <mergeCell ref="K503:L503"/>
    <mergeCell ref="M503:N503"/>
    <mergeCell ref="E500:F500"/>
    <mergeCell ref="G500:H500"/>
    <mergeCell ref="I500:J500"/>
    <mergeCell ref="K500:L500"/>
    <mergeCell ref="M500:N500"/>
    <mergeCell ref="E501:F501"/>
    <mergeCell ref="G501:H501"/>
    <mergeCell ref="I501:J501"/>
    <mergeCell ref="K501:L501"/>
    <mergeCell ref="M501:N501"/>
    <mergeCell ref="E498:F498"/>
    <mergeCell ref="G498:H498"/>
    <mergeCell ref="I498:J498"/>
    <mergeCell ref="K498:L498"/>
    <mergeCell ref="M498:N498"/>
    <mergeCell ref="E499:F499"/>
    <mergeCell ref="G499:H499"/>
    <mergeCell ref="I499:J499"/>
    <mergeCell ref="K499:L499"/>
    <mergeCell ref="M499:N499"/>
    <mergeCell ref="C494:N495"/>
    <mergeCell ref="G496:H496"/>
    <mergeCell ref="I496:J496"/>
    <mergeCell ref="K496:L496"/>
    <mergeCell ref="M496:N496"/>
    <mergeCell ref="E497:F497"/>
    <mergeCell ref="G497:H497"/>
    <mergeCell ref="I497:J497"/>
    <mergeCell ref="K497:L497"/>
    <mergeCell ref="M497:N497"/>
    <mergeCell ref="B452:P453"/>
    <mergeCell ref="B455:D455"/>
    <mergeCell ref="E455:F455"/>
    <mergeCell ref="B456:C457"/>
    <mergeCell ref="D456:F456"/>
    <mergeCell ref="G456:I456"/>
    <mergeCell ref="J456:L456"/>
    <mergeCell ref="M456:O456"/>
    <mergeCell ref="J404:L404"/>
    <mergeCell ref="J406:L406"/>
    <mergeCell ref="B411:P412"/>
    <mergeCell ref="B414:D414"/>
    <mergeCell ref="E414:F414"/>
    <mergeCell ref="B415:C416"/>
    <mergeCell ref="D415:F415"/>
    <mergeCell ref="G415:I415"/>
    <mergeCell ref="J415:L415"/>
    <mergeCell ref="M415:O415"/>
    <mergeCell ref="B370:P371"/>
    <mergeCell ref="B373:D373"/>
    <mergeCell ref="E373:F373"/>
    <mergeCell ref="B374:C375"/>
    <mergeCell ref="D374:F374"/>
    <mergeCell ref="G374:I374"/>
    <mergeCell ref="J374:L374"/>
    <mergeCell ref="M374:O374"/>
    <mergeCell ref="B329:P330"/>
    <mergeCell ref="B332:D332"/>
    <mergeCell ref="E332:F332"/>
    <mergeCell ref="B333:C334"/>
    <mergeCell ref="D333:F333"/>
    <mergeCell ref="G333:I333"/>
    <mergeCell ref="J333:L333"/>
    <mergeCell ref="M333:O333"/>
    <mergeCell ref="M169:O169"/>
    <mergeCell ref="B288:P289"/>
    <mergeCell ref="B291:D291"/>
    <mergeCell ref="E291:F291"/>
    <mergeCell ref="B292:C293"/>
    <mergeCell ref="D292:F292"/>
    <mergeCell ref="G292:I292"/>
    <mergeCell ref="J292:L292"/>
    <mergeCell ref="M292:O292"/>
    <mergeCell ref="B251:C252"/>
    <mergeCell ref="D251:F251"/>
    <mergeCell ref="G251:I251"/>
    <mergeCell ref="J251:L251"/>
    <mergeCell ref="M251:O251"/>
    <mergeCell ref="B247:P248"/>
    <mergeCell ref="B250:D250"/>
    <mergeCell ref="E250:F250"/>
    <mergeCell ref="B206:P207"/>
    <mergeCell ref="B209:D209"/>
    <mergeCell ref="B210:C211"/>
    <mergeCell ref="D210:F210"/>
    <mergeCell ref="G210:I210"/>
    <mergeCell ref="J210:L210"/>
    <mergeCell ref="M210:O210"/>
    <mergeCell ref="D128:F128"/>
    <mergeCell ref="G128:I128"/>
    <mergeCell ref="J128:L128"/>
    <mergeCell ref="M128:O128"/>
    <mergeCell ref="B83:P84"/>
    <mergeCell ref="B86:D86"/>
    <mergeCell ref="B87:C88"/>
    <mergeCell ref="D87:F87"/>
    <mergeCell ref="G87:I87"/>
    <mergeCell ref="J87:L87"/>
    <mergeCell ref="M87:O87"/>
    <mergeCell ref="B169:C170"/>
    <mergeCell ref="D169:F169"/>
    <mergeCell ref="G169:I169"/>
    <mergeCell ref="J169:L169"/>
    <mergeCell ref="T5:U5"/>
    <mergeCell ref="B42:P43"/>
    <mergeCell ref="B124:P125"/>
    <mergeCell ref="B127:D127"/>
    <mergeCell ref="B1:P2"/>
    <mergeCell ref="B4:D4"/>
    <mergeCell ref="B5:C6"/>
    <mergeCell ref="D5:F5"/>
    <mergeCell ref="G5:I5"/>
    <mergeCell ref="J5:L5"/>
    <mergeCell ref="M5:O5"/>
    <mergeCell ref="B45:D45"/>
    <mergeCell ref="B165:P166"/>
    <mergeCell ref="B168:D168"/>
    <mergeCell ref="B46:C47"/>
    <mergeCell ref="D46:F46"/>
    <mergeCell ref="G46:I46"/>
    <mergeCell ref="J46:L46"/>
    <mergeCell ref="M46:O46"/>
    <mergeCell ref="B128:C129"/>
  </mergeCells>
  <phoneticPr fontId="2"/>
  <conditionalFormatting sqref="B7:C37 B48:C78 B89:C119 B130:C160 B171:C201 B212:C242 B253:C283 B294:C324 B335:C365 B376:C406 B417:C447 B458:C488">
    <cfRule type="expression" dxfId="2" priority="1" stopIfTrue="1">
      <formula>COUNTIF($T$6:$T$26,$B7)=1</formula>
    </cfRule>
    <cfRule type="expression" dxfId="1" priority="2" stopIfTrue="1">
      <formula>WEEKDAY($B7,1)=1</formula>
    </cfRule>
    <cfRule type="expression" dxfId="0" priority="3" stopIfTrue="1">
      <formula>WEEKDAY($B7,1)=7</formula>
    </cfRule>
  </conditionalFormatting>
  <pageMargins left="0.78740157480314965" right="0.59055118110236227" top="0.78740157480314965" bottom="0.78740157480314965" header="0.51181102362204722" footer="0.51181102362204722"/>
  <pageSetup paperSize="9" scale="97" orientation="portrait" r:id="rId1"/>
  <headerFooter alignWithMargins="0"/>
  <rowBreaks count="12" manualBreakCount="12">
    <brk id="41" max="15" man="1"/>
    <brk id="82" max="15" man="1"/>
    <brk id="123" max="15" man="1"/>
    <brk id="164" max="15" man="1"/>
    <brk id="205" max="15" man="1"/>
    <brk id="246" max="15" man="1"/>
    <brk id="287" max="15" man="1"/>
    <brk id="328" max="15" man="1"/>
    <brk id="369" max="15" man="1"/>
    <brk id="410" max="15" man="1"/>
    <brk id="451" max="15" man="1"/>
    <brk id="492" max="1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4"/>
  <sheetViews>
    <sheetView workbookViewId="0">
      <selection activeCell="L17" sqref="L17"/>
    </sheetView>
  </sheetViews>
  <sheetFormatPr defaultColWidth="9.109375" defaultRowHeight="13.2" x14ac:dyDescent="0.2"/>
  <cols>
    <col min="1" max="1" width="3.88671875" style="15" customWidth="1"/>
    <col min="2" max="2" width="8.77734375" style="16" customWidth="1"/>
    <col min="3" max="7" width="14.44140625" style="1" customWidth="1"/>
    <col min="8" max="8" width="2.33203125" style="1" customWidth="1"/>
    <col min="9" max="16384" width="9.109375" style="1"/>
  </cols>
  <sheetData>
    <row r="1" spans="1:7" ht="22.95" customHeight="1" x14ac:dyDescent="0.2">
      <c r="A1" s="195" t="s">
        <v>300</v>
      </c>
      <c r="B1" s="195"/>
      <c r="C1" s="195"/>
      <c r="D1" s="195"/>
      <c r="E1" s="195"/>
      <c r="F1" s="195"/>
      <c r="G1" s="195"/>
    </row>
    <row r="2" spans="1:7" ht="22.95" customHeight="1" x14ac:dyDescent="0.2">
      <c r="A2" s="195"/>
      <c r="B2" s="195"/>
      <c r="C2" s="195"/>
      <c r="D2" s="195"/>
      <c r="E2" s="195"/>
      <c r="F2" s="195"/>
      <c r="G2" s="195"/>
    </row>
    <row r="3" spans="1:7" ht="22.95" customHeight="1" x14ac:dyDescent="0.2">
      <c r="A3" s="8"/>
      <c r="B3" s="7"/>
      <c r="C3" s="7"/>
      <c r="D3" s="7"/>
      <c r="E3" s="7"/>
      <c r="F3" s="7"/>
      <c r="G3" s="36"/>
    </row>
    <row r="4" spans="1:7" ht="22.95" customHeight="1" x14ac:dyDescent="0.2">
      <c r="A4" s="399"/>
      <c r="B4" s="267"/>
      <c r="C4" s="9"/>
    </row>
    <row r="5" spans="1:7" ht="22.95" customHeight="1" x14ac:dyDescent="0.2">
      <c r="A5" s="38"/>
      <c r="B5" s="37"/>
      <c r="C5" s="35" t="s">
        <v>1</v>
      </c>
      <c r="D5" s="35" t="s">
        <v>36</v>
      </c>
      <c r="E5" s="35" t="s">
        <v>237</v>
      </c>
      <c r="F5" s="35" t="s">
        <v>2</v>
      </c>
      <c r="G5" s="40" t="s">
        <v>306</v>
      </c>
    </row>
    <row r="6" spans="1:7" ht="22.95" customHeight="1" x14ac:dyDescent="0.2">
      <c r="A6" s="39"/>
      <c r="B6" s="33" t="s">
        <v>305</v>
      </c>
      <c r="C6" s="32"/>
      <c r="D6" s="32"/>
      <c r="E6" s="32"/>
      <c r="F6" s="32">
        <v>105</v>
      </c>
      <c r="G6" s="13"/>
    </row>
    <row r="7" spans="1:7" ht="22.95" customHeight="1" x14ac:dyDescent="0.2">
      <c r="A7" s="39"/>
      <c r="B7" s="33" t="s">
        <v>304</v>
      </c>
      <c r="C7" s="32"/>
      <c r="D7" s="32"/>
      <c r="E7" s="32"/>
      <c r="F7" s="32">
        <v>105</v>
      </c>
      <c r="G7" s="13"/>
    </row>
    <row r="8" spans="1:7" ht="22.95" customHeight="1" x14ac:dyDescent="0.2">
      <c r="A8" s="39"/>
      <c r="B8" s="33" t="s">
        <v>303</v>
      </c>
      <c r="C8" s="32"/>
      <c r="D8" s="32"/>
      <c r="E8" s="32"/>
      <c r="F8" s="32">
        <v>105</v>
      </c>
      <c r="G8" s="13"/>
    </row>
    <row r="9" spans="1:7" ht="22.95" customHeight="1" x14ac:dyDescent="0.2">
      <c r="A9" s="39"/>
      <c r="B9" s="33" t="s">
        <v>302</v>
      </c>
      <c r="C9" s="32"/>
      <c r="D9" s="32"/>
      <c r="E9" s="32"/>
      <c r="F9" s="32">
        <v>103</v>
      </c>
      <c r="G9" s="13"/>
    </row>
    <row r="10" spans="1:7" ht="22.95" customHeight="1" x14ac:dyDescent="0.2">
      <c r="A10" s="39"/>
      <c r="B10" s="33" t="s">
        <v>301</v>
      </c>
      <c r="C10" s="32"/>
      <c r="D10" s="32"/>
      <c r="E10" s="32"/>
      <c r="F10" s="32">
        <v>92</v>
      </c>
      <c r="G10" s="13" t="s">
        <v>389</v>
      </c>
    </row>
    <row r="11" spans="1:7" ht="22.95" customHeight="1" x14ac:dyDescent="0.2">
      <c r="A11" s="39"/>
      <c r="B11" s="33" t="s">
        <v>382</v>
      </c>
      <c r="C11" s="32"/>
      <c r="D11" s="32"/>
      <c r="E11" s="32"/>
      <c r="F11" s="32">
        <v>98</v>
      </c>
      <c r="G11" s="41"/>
    </row>
    <row r="12" spans="1:7" ht="22.95" customHeight="1" x14ac:dyDescent="0.2">
      <c r="A12" s="39"/>
      <c r="B12" s="33" t="s">
        <v>383</v>
      </c>
      <c r="C12" s="34"/>
      <c r="D12" s="32"/>
      <c r="E12" s="32"/>
      <c r="F12" s="32">
        <v>98</v>
      </c>
      <c r="G12" s="13"/>
    </row>
    <row r="13" spans="1:7" ht="22.95" customHeight="1" x14ac:dyDescent="0.2">
      <c r="A13" s="39"/>
      <c r="B13" s="33" t="s">
        <v>384</v>
      </c>
      <c r="C13" s="32"/>
      <c r="D13" s="32"/>
      <c r="E13" s="32"/>
      <c r="F13" s="32">
        <v>99</v>
      </c>
      <c r="G13" s="13"/>
    </row>
    <row r="14" spans="1:7" ht="22.95" customHeight="1" x14ac:dyDescent="0.2">
      <c r="A14" s="39"/>
      <c r="B14" s="33" t="s">
        <v>385</v>
      </c>
      <c r="C14" s="32"/>
      <c r="D14" s="32"/>
      <c r="E14" s="32"/>
      <c r="F14" s="32">
        <v>103</v>
      </c>
      <c r="G14" s="13"/>
    </row>
    <row r="15" spans="1:7" ht="22.95" customHeight="1" x14ac:dyDescent="0.2">
      <c r="A15" s="39"/>
      <c r="B15" s="33" t="s">
        <v>386</v>
      </c>
      <c r="C15" s="32"/>
      <c r="D15" s="32"/>
      <c r="E15" s="32"/>
      <c r="F15" s="32">
        <v>100</v>
      </c>
      <c r="G15" s="13"/>
    </row>
    <row r="16" spans="1:7" ht="22.95" customHeight="1" x14ac:dyDescent="0.2">
      <c r="A16" s="39"/>
      <c r="B16" s="33" t="s">
        <v>387</v>
      </c>
      <c r="C16" s="32"/>
      <c r="D16" s="32"/>
      <c r="E16" s="32"/>
      <c r="F16" s="32">
        <v>99</v>
      </c>
      <c r="G16" s="13"/>
    </row>
    <row r="17" spans="1:7" ht="22.95" customHeight="1" x14ac:dyDescent="0.2">
      <c r="A17" s="39"/>
      <c r="B17" s="33" t="s">
        <v>407</v>
      </c>
      <c r="C17" s="32"/>
      <c r="D17" s="32"/>
      <c r="E17" s="32"/>
      <c r="F17" s="32"/>
      <c r="G17" s="3"/>
    </row>
    <row r="18" spans="1:7" ht="22.95" customHeight="1" x14ac:dyDescent="0.2">
      <c r="A18" s="39"/>
      <c r="B18" s="33"/>
      <c r="C18" s="32"/>
      <c r="D18" s="32"/>
      <c r="E18" s="32"/>
      <c r="F18" s="32"/>
      <c r="G18" s="3"/>
    </row>
    <row r="19" spans="1:7" ht="22.95" customHeight="1" x14ac:dyDescent="0.2">
      <c r="A19" s="39"/>
      <c r="B19" s="33"/>
      <c r="C19" s="32"/>
      <c r="D19" s="32"/>
      <c r="E19" s="32"/>
      <c r="F19" s="32"/>
      <c r="G19" s="13"/>
    </row>
    <row r="20" spans="1:7" ht="22.95" customHeight="1" x14ac:dyDescent="0.2">
      <c r="A20" s="39"/>
      <c r="B20" s="33"/>
      <c r="C20" s="32"/>
      <c r="D20" s="32"/>
      <c r="E20" s="32"/>
      <c r="F20" s="32"/>
      <c r="G20" s="13"/>
    </row>
    <row r="21" spans="1:7" ht="22.95" customHeight="1" x14ac:dyDescent="0.2">
      <c r="A21" s="39"/>
      <c r="B21" s="33"/>
      <c r="C21" s="32"/>
      <c r="D21" s="32"/>
      <c r="E21" s="32"/>
      <c r="F21" s="32"/>
      <c r="G21" s="13"/>
    </row>
    <row r="22" spans="1:7" ht="22.95" customHeight="1" x14ac:dyDescent="0.2">
      <c r="A22" s="39"/>
      <c r="B22" s="33"/>
      <c r="C22" s="32"/>
      <c r="D22" s="32"/>
      <c r="E22" s="32"/>
      <c r="F22" s="32"/>
      <c r="G22" s="13"/>
    </row>
    <row r="23" spans="1:7" ht="22.95" customHeight="1" x14ac:dyDescent="0.2">
      <c r="A23" s="39"/>
      <c r="B23" s="33"/>
      <c r="C23" s="32"/>
      <c r="D23" s="32"/>
      <c r="E23" s="32"/>
      <c r="F23" s="32"/>
      <c r="G23" s="13"/>
    </row>
    <row r="24" spans="1:7" ht="22.95" customHeight="1" x14ac:dyDescent="0.2">
      <c r="A24" s="39"/>
      <c r="B24" s="33"/>
      <c r="C24" s="32"/>
      <c r="D24" s="32"/>
      <c r="E24" s="32"/>
      <c r="F24" s="32"/>
      <c r="G24" s="13"/>
    </row>
    <row r="25" spans="1:7" ht="22.95" customHeight="1" x14ac:dyDescent="0.2">
      <c r="A25" s="39"/>
      <c r="B25" s="33"/>
      <c r="C25" s="32"/>
      <c r="D25" s="32"/>
      <c r="E25" s="32"/>
      <c r="F25" s="32"/>
      <c r="G25" s="13"/>
    </row>
    <row r="26" spans="1:7" ht="22.95" customHeight="1" x14ac:dyDescent="0.2">
      <c r="A26" s="39"/>
      <c r="B26" s="33"/>
      <c r="C26" s="32"/>
      <c r="D26" s="32"/>
      <c r="E26" s="32"/>
      <c r="F26" s="32"/>
      <c r="G26" s="13"/>
    </row>
    <row r="27" spans="1:7" ht="22.95" customHeight="1" x14ac:dyDescent="0.2">
      <c r="A27" s="39"/>
      <c r="B27" s="33"/>
      <c r="C27" s="32"/>
      <c r="D27" s="32"/>
      <c r="E27" s="32"/>
      <c r="F27" s="32"/>
      <c r="G27" s="13"/>
    </row>
    <row r="28" spans="1:7" ht="22.95" customHeight="1" x14ac:dyDescent="0.2">
      <c r="A28" s="39"/>
      <c r="B28" s="33"/>
      <c r="C28" s="32"/>
      <c r="D28" s="32"/>
      <c r="E28" s="32"/>
      <c r="F28" s="32"/>
      <c r="G28" s="13"/>
    </row>
    <row r="29" spans="1:7" ht="22.95" customHeight="1" x14ac:dyDescent="0.2">
      <c r="A29" s="39"/>
      <c r="B29" s="33"/>
      <c r="C29" s="32"/>
      <c r="D29" s="32"/>
      <c r="E29" s="32"/>
      <c r="F29" s="32"/>
      <c r="G29" s="13"/>
    </row>
    <row r="30" spans="1:7" ht="22.95" customHeight="1" x14ac:dyDescent="0.2">
      <c r="A30" s="39"/>
      <c r="B30" s="33"/>
      <c r="C30" s="32"/>
      <c r="D30" s="32"/>
      <c r="E30" s="32"/>
      <c r="F30" s="32"/>
      <c r="G30" s="13"/>
    </row>
    <row r="31" spans="1:7" ht="22.95" customHeight="1" x14ac:dyDescent="0.2">
      <c r="A31" s="39"/>
      <c r="B31" s="33"/>
      <c r="C31" s="32"/>
      <c r="D31" s="32"/>
      <c r="E31" s="32"/>
      <c r="F31" s="32"/>
      <c r="G31" s="13"/>
    </row>
    <row r="32" spans="1:7" ht="22.95" customHeight="1" x14ac:dyDescent="0.2">
      <c r="A32" s="39"/>
      <c r="B32" s="33"/>
      <c r="C32" s="32"/>
      <c r="D32" s="32"/>
      <c r="E32" s="32"/>
      <c r="F32" s="32"/>
      <c r="G32" s="13"/>
    </row>
    <row r="33" spans="1:7" ht="22.95" customHeight="1" x14ac:dyDescent="0.2">
      <c r="A33" s="39"/>
      <c r="B33" s="33"/>
      <c r="C33" s="32"/>
      <c r="D33" s="32"/>
      <c r="E33" s="32"/>
      <c r="F33" s="32"/>
      <c r="G33" s="13"/>
    </row>
    <row r="34" spans="1:7" x14ac:dyDescent="0.2">
      <c r="A34" s="39"/>
    </row>
  </sheetData>
  <mergeCells count="2">
    <mergeCell ref="A1:G2"/>
    <mergeCell ref="A4:B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12</vt:i4>
      </vt:variant>
    </vt:vector>
  </HeadingPairs>
  <TitlesOfParts>
    <vt:vector size="28" baseType="lpstr">
      <vt:lpstr>24年度</vt:lpstr>
      <vt:lpstr>25年度</vt:lpstr>
      <vt:lpstr>26年度</vt:lpstr>
      <vt:lpstr>30年度 (改修工事)</vt:lpstr>
      <vt:lpstr>27年度(29年作）</vt:lpstr>
      <vt:lpstr>28年度</vt:lpstr>
      <vt:lpstr>29年度</vt:lpstr>
      <vt:lpstr>29年度 (2)</vt:lpstr>
      <vt:lpstr>30年度</vt:lpstr>
      <vt:lpstr>31年度</vt:lpstr>
      <vt:lpstr>R2年度</vt:lpstr>
      <vt:lpstr>令和3年度</vt:lpstr>
      <vt:lpstr>令和4年度 </vt:lpstr>
      <vt:lpstr>令和5年度</vt:lpstr>
      <vt:lpstr>令和6年度 </vt:lpstr>
      <vt:lpstr>年別開館日数</vt:lpstr>
      <vt:lpstr>'27年度(29年作）'!Print_Area</vt:lpstr>
      <vt:lpstr>'28年度'!Print_Area</vt:lpstr>
      <vt:lpstr>'29年度'!Print_Area</vt:lpstr>
      <vt:lpstr>'29年度 (2)'!Print_Area</vt:lpstr>
      <vt:lpstr>'30年度'!Print_Area</vt:lpstr>
      <vt:lpstr>'30年度 (改修工事)'!Print_Area</vt:lpstr>
      <vt:lpstr>'31年度'!Print_Area</vt:lpstr>
      <vt:lpstr>'R2年度'!Print_Area</vt:lpstr>
      <vt:lpstr>令和3年度!Print_Area</vt:lpstr>
      <vt:lpstr>'令和4年度 '!Print_Area</vt:lpstr>
      <vt:lpstr>令和5年度!Print_Area</vt:lpstr>
      <vt:lpstr>'令和6年度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アクアパーク</dc:creator>
  <cp:lastModifiedBy>戸澤弾</cp:lastModifiedBy>
  <cp:lastPrinted>2024-01-17T08:05:09Z</cp:lastPrinted>
  <dcterms:created xsi:type="dcterms:W3CDTF">1998-10-12T00:21:26Z</dcterms:created>
  <dcterms:modified xsi:type="dcterms:W3CDTF">2024-02-25T05:44:59Z</dcterms:modified>
</cp:coreProperties>
</file>